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7.xml" ContentType="application/vnd.openxmlformats-officedocument.drawing+xml"/>
  <Override PartName="/xl/charts/chart18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8.xml" ContentType="application/vnd.openxmlformats-officedocument.drawing+xml"/>
  <Override PartName="/xl/charts/chart19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9.xml" ContentType="application/vnd.openxmlformats-officedocument.drawing+xml"/>
  <Override PartName="/xl/charts/chart20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1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2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3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0.xml" ContentType="application/vnd.openxmlformats-officedocument.drawing+xml"/>
  <Override PartName="/xl/charts/chart24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5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6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7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8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11.xml" ContentType="application/vnd.openxmlformats-officedocument.drawing+xml"/>
  <Override PartName="/xl/charts/chart29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0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iterbitransformed\"/>
    </mc:Choice>
  </mc:AlternateContent>
  <xr:revisionPtr revIDLastSave="0" documentId="8_{FA9C8F94-589B-44BA-96F3-1149A52B8C49}" xr6:coauthVersionLast="47" xr6:coauthVersionMax="47" xr10:uidLastSave="{00000000-0000-0000-0000-000000000000}"/>
  <bookViews>
    <workbookView xWindow="-108" yWindow="-108" windowWidth="23256" windowHeight="13896" tabRatio="980" activeTab="14" xr2:uid="{D1C3ADC3-9F54-4650-8543-D3F119E7A9FF}"/>
  </bookViews>
  <sheets>
    <sheet name="Sheet1" sheetId="1" r:id="rId1"/>
    <sheet name="Sheet3" sheetId="3" r:id="rId2"/>
    <sheet name="Sheet2" sheetId="2" r:id="rId3"/>
    <sheet name="Sheet4" sheetId="4" r:id="rId4"/>
    <sheet name="3000cb" sheetId="5" r:id="rId5"/>
    <sheet name="Sheet6" sheetId="8" r:id="rId6"/>
    <sheet name="300cb" sheetId="6" r:id="rId7"/>
    <sheet name="Sheet5" sheetId="7" r:id="rId8"/>
    <sheet name="300cb (2)" sheetId="9" r:id="rId9"/>
    <sheet name="2500pilots_row" sheetId="10" r:id="rId10"/>
    <sheet name="Sheet8" sheetId="11" r:id="rId11"/>
    <sheet name="online_training" sheetId="12" r:id="rId12"/>
    <sheet name="online_training_results" sheetId="13" r:id="rId13"/>
    <sheet name="2807" sheetId="14" r:id="rId14"/>
    <sheet name="Sheet9" sheetId="15" r:id="rId15"/>
    <sheet name="viterbillm" sheetId="16" r:id="rId16"/>
  </sheets>
  <definedNames>
    <definedName name="_xlnm._FilterDatabase" localSheetId="4" hidden="1">'3000cb'!$A$1:$I$679</definedName>
    <definedName name="_xlnm._FilterDatabase" localSheetId="8" hidden="1">'300cb (2)'!$D$1:$D$1946</definedName>
    <definedName name="_xlnm._FilterDatabase" localSheetId="2" hidden="1">Sheet2!$A$1:$P$153</definedName>
    <definedName name="_xlchart.v1.0" hidden="1">'3000cb'!$V$6:$V$13</definedName>
    <definedName name="_xlchart.v1.1" hidden="1">'3000cb'!$W$2</definedName>
    <definedName name="_xlchart.v1.2" hidden="1">'3000cb'!$W$6:$W$13</definedName>
    <definedName name="_xlchart.v1.3" hidden="1">'3000cb'!$X$2</definedName>
    <definedName name="_xlchart.v1.4" hidden="1">'3000cb'!$X$6:$X$13</definedName>
    <definedName name="_xlchart.v1.5" hidden="1">'3000cb'!$Y$2</definedName>
    <definedName name="_xlchart.v1.6" hidden="1">'3000cb'!$Y$6:$Y$13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5" l="1" a="1"/>
  <c r="L3" i="15"/>
  <c r="L4" i="15" a="1"/>
  <c r="L4" i="15"/>
  <c r="L2" i="15" a="1"/>
  <c r="L2" i="15"/>
  <c r="K3" i="15" a="1"/>
  <c r="K3" i="15"/>
  <c r="K4" i="15" a="1"/>
  <c r="K4" i="15"/>
  <c r="K2" i="15" a="1"/>
  <c r="K2" i="15"/>
  <c r="K1" i="15" a="1"/>
  <c r="K1" i="15"/>
  <c r="I4" i="15" a="1"/>
  <c r="I4" i="15"/>
  <c r="I3" i="15" a="1"/>
  <c r="I3" i="15"/>
  <c r="I2" i="15" a="1"/>
  <c r="I2" i="15"/>
  <c r="J2" i="15" a="1"/>
  <c r="J2" i="15"/>
  <c r="J3" i="15" a="1"/>
  <c r="J3" i="15"/>
  <c r="J4" i="15" a="1"/>
  <c r="J4" i="15"/>
  <c r="N1" i="15" a="1"/>
  <c r="N1" i="15"/>
  <c r="E1" i="15" a="1"/>
  <c r="E1" i="15"/>
  <c r="A1" i="15" a="1"/>
  <c r="A1" i="15"/>
  <c r="N12" i="16" a="1"/>
  <c r="N12" i="16"/>
  <c r="I1" i="13" a="1"/>
  <c r="I1" i="13"/>
  <c r="J3" i="13" a="1"/>
  <c r="J3" i="13"/>
  <c r="J4" i="13" a="1"/>
  <c r="J4" i="13"/>
  <c r="J2" i="13" a="1"/>
  <c r="J2" i="13"/>
  <c r="I4" i="13" a="1"/>
  <c r="I4" i="13"/>
  <c r="I3" i="13" a="1"/>
  <c r="I3" i="13"/>
  <c r="I2" i="13" a="1"/>
  <c r="I2" i="13"/>
  <c r="H2" i="13" a="1"/>
  <c r="H2" i="13"/>
  <c r="V2" i="12" a="1"/>
  <c r="V2" i="12"/>
  <c r="A1" i="13" a="1"/>
  <c r="A1" i="13"/>
  <c r="R2" i="11" a="1"/>
  <c r="R2" i="11"/>
  <c r="K4" i="11" a="1"/>
  <c r="K4" i="11"/>
  <c r="L4" i="11" a="1"/>
  <c r="L4" i="11"/>
  <c r="M4" i="11" a="1"/>
  <c r="M4" i="11"/>
  <c r="L3" i="11" a="1"/>
  <c r="L3" i="11"/>
  <c r="M3" i="11" a="1"/>
  <c r="M3" i="11"/>
  <c r="K3" i="11" a="1"/>
  <c r="K3" i="11"/>
  <c r="A1" i="11" a="1"/>
  <c r="A1" i="11"/>
  <c r="K1" i="11" a="1"/>
  <c r="AI4" i="9" a="1"/>
  <c r="AI4" i="9"/>
  <c r="AI5" i="9" a="1"/>
  <c r="AI5" i="9"/>
  <c r="AI3" i="9" a="1"/>
  <c r="AI3" i="9"/>
  <c r="Q1" i="9" a="1"/>
  <c r="Q1" i="9"/>
  <c r="AH4" i="6" a="1"/>
  <c r="AH4" i="6"/>
  <c r="AI4" i="6" a="1"/>
  <c r="AI4" i="6"/>
  <c r="AJ4" i="6" a="1"/>
  <c r="AJ4" i="6"/>
  <c r="AH5" i="6" a="1"/>
  <c r="AH5" i="6"/>
  <c r="AI5" i="6" a="1"/>
  <c r="AI5" i="6"/>
  <c r="AJ5" i="6" a="1"/>
  <c r="AJ5" i="6"/>
  <c r="AI3" i="6" a="1"/>
  <c r="AI3" i="6"/>
  <c r="AJ3" i="6" a="1"/>
  <c r="AJ3" i="6"/>
  <c r="AC3" i="5" a="1"/>
  <c r="AC3" i="5"/>
  <c r="AD3" i="5" a="1"/>
  <c r="AD3" i="5"/>
  <c r="AC4" i="5" a="1"/>
  <c r="AC4" i="5"/>
  <c r="AD4" i="5" a="1"/>
  <c r="AD4" i="5"/>
  <c r="AC5" i="5" a="1"/>
  <c r="AC5" i="5"/>
  <c r="AD5" i="5" a="1"/>
  <c r="AD5" i="5"/>
  <c r="AB4" i="5" a="1"/>
  <c r="AB4" i="5"/>
  <c r="AB5" i="5" a="1"/>
  <c r="AB5" i="5"/>
  <c r="AB3" i="5" a="1"/>
  <c r="AB3" i="5"/>
  <c r="AH3" i="6" a="1"/>
  <c r="AH3" i="6"/>
  <c r="P157" i="9" a="1"/>
  <c r="P157" i="9"/>
  <c r="N157" i="9" a="1"/>
  <c r="N157" i="9"/>
  <c r="V156" i="9"/>
  <c r="O157" i="9" a="1"/>
  <c r="O157" i="9"/>
  <c r="Q1" i="6" a="1"/>
  <c r="Q1" i="6"/>
  <c r="AG3" i="9" a="1"/>
  <c r="AG3" i="9"/>
  <c r="AG37" i="9" a="1"/>
  <c r="AG37" i="9"/>
  <c r="V3" i="9"/>
  <c r="V3" i="6"/>
  <c r="AG3" i="6" a="1"/>
  <c r="AG3" i="6"/>
  <c r="AG37" i="6" a="1"/>
  <c r="AG37" i="6"/>
  <c r="X12" i="5" a="1"/>
  <c r="X12" i="5"/>
  <c r="Y12" i="5" a="1"/>
  <c r="Y12" i="5"/>
  <c r="W12" i="5" a="1"/>
  <c r="W12" i="5"/>
  <c r="Y9" i="5" a="1"/>
  <c r="Y9" i="5"/>
  <c r="X9" i="5" a="1"/>
  <c r="X9" i="5"/>
  <c r="W9" i="5" a="1"/>
  <c r="W9" i="5"/>
  <c r="X6" i="5" a="1"/>
  <c r="X6" i="5"/>
  <c r="Y6" i="5" a="1"/>
  <c r="Y6" i="5"/>
  <c r="W6" i="5" a="1"/>
  <c r="W6" i="5"/>
  <c r="AA3" i="5" a="1"/>
  <c r="AA3" i="5"/>
  <c r="AB2" i="5" a="1"/>
  <c r="AB2" i="5"/>
  <c r="Q1" i="5" a="1"/>
  <c r="Q1" i="5"/>
  <c r="O11" i="4" a="1"/>
  <c r="O11" i="4"/>
  <c r="B170" i="2" a="1"/>
  <c r="B170" i="2"/>
  <c r="B167" i="2" a="1"/>
  <c r="B167" i="2"/>
  <c r="C167" i="2" a="1"/>
  <c r="C167" i="2"/>
  <c r="D167" i="2" a="1"/>
  <c r="D167" i="2"/>
  <c r="E164" i="2" a="1"/>
  <c r="E164" i="2"/>
  <c r="C173" i="2"/>
  <c r="B173" i="2"/>
  <c r="R6" i="4"/>
  <c r="R4" i="4"/>
  <c r="R2" i="4"/>
  <c r="B164" i="2" a="1"/>
  <c r="B164" i="2"/>
  <c r="Y1" i="3" a="1"/>
  <c r="Y1" i="3"/>
  <c r="D157" i="2"/>
  <c r="E158" i="2"/>
  <c r="D11" i="1"/>
  <c r="I11" i="1"/>
  <c r="O11" i="1"/>
  <c r="N10" i="1"/>
  <c r="O10" i="1"/>
  <c r="P10" i="1"/>
  <c r="N11" i="1"/>
  <c r="P11" i="1"/>
  <c r="N12" i="1"/>
  <c r="O12" i="1"/>
  <c r="P12" i="1"/>
  <c r="M11" i="1"/>
  <c r="M12" i="1"/>
  <c r="M10" i="1"/>
  <c r="M7" i="1" a="1"/>
  <c r="M7" i="1"/>
  <c r="H10" i="1"/>
  <c r="I10" i="1"/>
  <c r="J10" i="1"/>
  <c r="H11" i="1"/>
  <c r="J11" i="1"/>
  <c r="H12" i="1"/>
  <c r="I12" i="1"/>
  <c r="J12" i="1"/>
  <c r="G11" i="1"/>
  <c r="G12" i="1"/>
  <c r="G10" i="1"/>
  <c r="E23" i="1"/>
  <c r="D23" i="1"/>
  <c r="C23" i="1"/>
  <c r="B23" i="1"/>
  <c r="E21" i="1"/>
  <c r="E22" i="1"/>
  <c r="E20" i="1"/>
  <c r="E12" i="1"/>
  <c r="G8" i="1" a="1"/>
  <c r="G8" i="1"/>
  <c r="C5" i="1"/>
  <c r="C19" i="1"/>
  <c r="D19" i="1"/>
  <c r="B19" i="1"/>
  <c r="D22" i="1"/>
  <c r="D21" i="1"/>
  <c r="D20" i="1"/>
  <c r="C22" i="1"/>
  <c r="C21" i="1"/>
  <c r="C20" i="1"/>
  <c r="A21" i="1"/>
  <c r="B21" i="1"/>
  <c r="A22" i="1"/>
  <c r="B22" i="1"/>
  <c r="A20" i="1"/>
  <c r="B20" i="1"/>
  <c r="M2" i="15" a="1"/>
  <c r="M2" i="15"/>
  <c r="M2" i="13" a="1"/>
  <c r="M2" i="13"/>
  <c r="AD1" i="12"/>
  <c r="AB2" i="12" a="1"/>
  <c r="AB2" i="12"/>
  <c r="AC1" i="12"/>
  <c r="Y2" i="12" a="1"/>
  <c r="Y2" i="12"/>
  <c r="AD2" i="12" a="1"/>
  <c r="AD2" i="12" s="1"/>
  <c r="Y26" i="12" a="1"/>
  <c r="Y26" i="12"/>
  <c r="Y14" i="12" a="1"/>
  <c r="Y14" i="12"/>
  <c r="Y37" i="12" a="1"/>
  <c r="Y37" i="12"/>
  <c r="Y25" i="12" a="1"/>
  <c r="Y25" i="12"/>
  <c r="Y13" i="12" a="1"/>
  <c r="Y13" i="12"/>
  <c r="Y36" i="12" a="1"/>
  <c r="Y36" i="12"/>
  <c r="Y24" i="12" a="1"/>
  <c r="Y24" i="12"/>
  <c r="Y12" i="12" a="1"/>
  <c r="Y12" i="12"/>
  <c r="Y35" i="12" a="1"/>
  <c r="Y35" i="12"/>
  <c r="Y23" i="12" a="1"/>
  <c r="Y23" i="12"/>
  <c r="Y11" i="12" a="1"/>
  <c r="Y11" i="12"/>
  <c r="Y34" i="12" a="1"/>
  <c r="Y34" i="12"/>
  <c r="Y22" i="12" a="1"/>
  <c r="Y22" i="12"/>
  <c r="Y10" i="12" a="1"/>
  <c r="Y10" i="12"/>
  <c r="Y33" i="12" a="1"/>
  <c r="Y33" i="12"/>
  <c r="Y21" i="12" a="1"/>
  <c r="Y21" i="12"/>
  <c r="Y9" i="12" a="1"/>
  <c r="Y9" i="12"/>
  <c r="Y32" i="12" a="1"/>
  <c r="Y32" i="12"/>
  <c r="Y20" i="12" a="1"/>
  <c r="Y20" i="12"/>
  <c r="Y8" i="12" a="1"/>
  <c r="Y8" i="12"/>
  <c r="Y31" i="12" a="1"/>
  <c r="Y31" i="12"/>
  <c r="Y19" i="12" a="1"/>
  <c r="Y19" i="12"/>
  <c r="Y7" i="12" a="1"/>
  <c r="Y7" i="12"/>
  <c r="AC4" i="12" a="1"/>
  <c r="AC4" i="12" s="1"/>
  <c r="Y30" i="12" a="1"/>
  <c r="Y30" i="12"/>
  <c r="Y18" i="12" a="1"/>
  <c r="Y18" i="12"/>
  <c r="Y6" i="12" a="1"/>
  <c r="Y6" i="12"/>
  <c r="Y29" i="12" a="1"/>
  <c r="Y29" i="12"/>
  <c r="Y17" i="12" a="1"/>
  <c r="Y17" i="12"/>
  <c r="Y5" i="12" a="1"/>
  <c r="Y5" i="12"/>
  <c r="Y28" i="12" a="1"/>
  <c r="Y28" i="12"/>
  <c r="Y16" i="12" a="1"/>
  <c r="Y16" i="12"/>
  <c r="Y4" i="12" a="1"/>
  <c r="Y4" i="12"/>
  <c r="Y27" i="12" a="1"/>
  <c r="Y27" i="12"/>
  <c r="Y15" i="12" a="1"/>
  <c r="Y15" i="12"/>
  <c r="Y3" i="12" a="1"/>
  <c r="Y3" i="12"/>
  <c r="AC2" i="12" a="1"/>
  <c r="AC2" i="12" s="1"/>
  <c r="N1" i="13" a="1"/>
  <c r="K1" i="11"/>
  <c r="K2" i="11" a="1"/>
  <c r="K2" i="11"/>
  <c r="L2" i="11" a="1"/>
  <c r="L2" i="11"/>
  <c r="M2" i="11" a="1"/>
  <c r="M2" i="11"/>
  <c r="V157" i="9" a="1"/>
  <c r="V157" i="9"/>
  <c r="V158" i="9" a="1"/>
  <c r="V158" i="9"/>
  <c r="V159" i="9" a="1"/>
  <c r="V159" i="9"/>
  <c r="T156" i="9"/>
  <c r="T157" i="9" a="1"/>
  <c r="T157" i="9"/>
  <c r="U156" i="9"/>
  <c r="U157" i="9" a="1"/>
  <c r="U157" i="9"/>
  <c r="AL3" i="9" a="1"/>
  <c r="AL3" i="9"/>
  <c r="AL3" i="6" a="1"/>
  <c r="AL3" i="6"/>
  <c r="AH2" i="9" a="1"/>
  <c r="AH2" i="9"/>
  <c r="W2" i="9" a="1"/>
  <c r="W2" i="9"/>
  <c r="W3" i="9" a="1"/>
  <c r="W3" i="9"/>
  <c r="AD13" i="5" a="1"/>
  <c r="AD13" i="5"/>
  <c r="AD9" i="5" a="1"/>
  <c r="AD9" i="5"/>
  <c r="AD7" i="5" a="1"/>
  <c r="AD7" i="5"/>
  <c r="AD10" i="5" a="1"/>
  <c r="AD10" i="5"/>
  <c r="AC8" i="5" a="1"/>
  <c r="AC8" i="5"/>
  <c r="AC12" i="5" a="1"/>
  <c r="AC12" i="5"/>
  <c r="AD8" i="5" a="1"/>
  <c r="AD8" i="5"/>
  <c r="AC7" i="5" a="1"/>
  <c r="AC7" i="5"/>
  <c r="AC9" i="5" a="1"/>
  <c r="AC9" i="5"/>
  <c r="AC11" i="5" a="1"/>
  <c r="AC11" i="5"/>
  <c r="AC13" i="5" a="1"/>
  <c r="AC13" i="5"/>
  <c r="AC6" i="5" a="1"/>
  <c r="AC6" i="5"/>
  <c r="AC10" i="5" a="1"/>
  <c r="AC10" i="5"/>
  <c r="AD6" i="5" a="1"/>
  <c r="AD6" i="5"/>
  <c r="AD12" i="5" a="1"/>
  <c r="AD12" i="5"/>
  <c r="AD11" i="5" a="1"/>
  <c r="AD11" i="5"/>
  <c r="W2" i="5" a="1"/>
  <c r="W2" i="5"/>
  <c r="W4" i="5" a="1"/>
  <c r="W4" i="5"/>
  <c r="V3" i="5" a="1"/>
  <c r="V3" i="5"/>
  <c r="A165" i="2" a="1"/>
  <c r="H2" i="15" a="1"/>
  <c r="O2" i="15" a="1"/>
  <c r="O2" i="15"/>
  <c r="S2" i="15" a="1"/>
  <c r="S2" i="15"/>
  <c r="R2" i="15" a="1"/>
  <c r="R2" i="15"/>
  <c r="N2" i="15" a="1"/>
  <c r="N2" i="15"/>
  <c r="R1" i="15" a="1"/>
  <c r="R1" i="15"/>
  <c r="V1" i="15" a="1"/>
  <c r="I1" i="15" a="1"/>
  <c r="I1" i="15"/>
  <c r="O2" i="13" a="1"/>
  <c r="O2" i="13"/>
  <c r="AD3" i="12" a="1"/>
  <c r="AD3" i="12" s="1"/>
  <c r="AC3" i="12" a="1"/>
  <c r="AC3" i="12" s="1"/>
  <c r="AD4" i="12" a="1"/>
  <c r="AD4" i="12" s="1"/>
  <c r="S2" i="13" a="1"/>
  <c r="S2" i="13"/>
  <c r="N1" i="13"/>
  <c r="T158" i="9" a="1"/>
  <c r="T158" i="9"/>
  <c r="T159" i="9" a="1"/>
  <c r="T159" i="9"/>
  <c r="U159" i="9" a="1"/>
  <c r="U159" i="9"/>
  <c r="U158" i="9" a="1"/>
  <c r="U158" i="9"/>
  <c r="X3" i="9" a="1"/>
  <c r="X3" i="9"/>
  <c r="Y3" i="9" a="1"/>
  <c r="Y3" i="9"/>
  <c r="AH4" i="9" a="1"/>
  <c r="AH4" i="9"/>
  <c r="AH3" i="9" a="1"/>
  <c r="AH3" i="9"/>
  <c r="AH5" i="9" a="1"/>
  <c r="AH5" i="9"/>
  <c r="AJ3" i="9" a="1"/>
  <c r="AJ3" i="9"/>
  <c r="AJ5" i="9" a="1"/>
  <c r="AJ5" i="9"/>
  <c r="AJ4" i="9" a="1"/>
  <c r="AJ4" i="9"/>
  <c r="Z2" i="9" a="1"/>
  <c r="W1" i="9" a="1"/>
  <c r="W1" i="9"/>
  <c r="AL2" i="9" a="1"/>
  <c r="AL2" i="9"/>
  <c r="AL1" i="9" a="1"/>
  <c r="AL1" i="9"/>
  <c r="AH1" i="9" a="1"/>
  <c r="AH1" i="9"/>
  <c r="AH36" i="9" a="1"/>
  <c r="AH36" i="9"/>
  <c r="AH2" i="6" a="1"/>
  <c r="AH2" i="6"/>
  <c r="W2" i="6" a="1"/>
  <c r="W2" i="6"/>
  <c r="W1" i="6" a="1"/>
  <c r="W1" i="6"/>
  <c r="AB13" i="5" a="1"/>
  <c r="AB13" i="5"/>
  <c r="AB7" i="5" a="1"/>
  <c r="AB7" i="5"/>
  <c r="AB12" i="5" a="1"/>
  <c r="AB12" i="5"/>
  <c r="AB8" i="5" a="1"/>
  <c r="AB8" i="5"/>
  <c r="AB9" i="5" a="1"/>
  <c r="AB9" i="5"/>
  <c r="AB10" i="5" a="1"/>
  <c r="AB10" i="5"/>
  <c r="AB6" i="5" a="1"/>
  <c r="AB6" i="5"/>
  <c r="AB11" i="5" a="1"/>
  <c r="AB11" i="5"/>
  <c r="W5" i="5" a="1"/>
  <c r="W5" i="5"/>
  <c r="Y4" i="5" a="1"/>
  <c r="Y4" i="5"/>
  <c r="X5" i="5" a="1"/>
  <c r="X5" i="5"/>
  <c r="Y5" i="5" a="1"/>
  <c r="Y5" i="5"/>
  <c r="W3" i="5" a="1"/>
  <c r="W3" i="5"/>
  <c r="X3" i="5" a="1"/>
  <c r="X3" i="5"/>
  <c r="X4" i="5" a="1"/>
  <c r="X4" i="5"/>
  <c r="Y3" i="5" a="1"/>
  <c r="Y3" i="5"/>
  <c r="B166" i="2" a="1"/>
  <c r="B166" i="2"/>
  <c r="D166" i="2" a="1"/>
  <c r="D166" i="2"/>
  <c r="C166" i="2" a="1"/>
  <c r="C166" i="2"/>
  <c r="A165" i="2"/>
  <c r="F165" i="2" a="1"/>
  <c r="F165" i="2"/>
  <c r="H2" i="15"/>
  <c r="V1" i="15"/>
  <c r="V2" i="15" a="1"/>
  <c r="V2" i="15"/>
  <c r="W2" i="15" a="1"/>
  <c r="W2" i="15"/>
  <c r="R1" i="13" a="1"/>
  <c r="N2" i="13" a="1"/>
  <c r="N2" i="13"/>
  <c r="R2" i="13" a="1"/>
  <c r="R2" i="13"/>
  <c r="AB3" i="9" a="1"/>
  <c r="AB3" i="9"/>
  <c r="AA3" i="9" a="1"/>
  <c r="AA3" i="9"/>
  <c r="AH1" i="6" a="1"/>
  <c r="AH1" i="6"/>
  <c r="AH8" i="9"/>
  <c r="W15" i="9"/>
  <c r="Z2" i="9"/>
  <c r="Z3" i="9" a="1"/>
  <c r="Z3" i="9"/>
  <c r="AJ8" i="9"/>
  <c r="Y15" i="9"/>
  <c r="AI8" i="9"/>
  <c r="X15" i="9"/>
  <c r="W3" i="6" a="1"/>
  <c r="W3" i="6"/>
  <c r="X3" i="6" a="1"/>
  <c r="X3" i="6"/>
  <c r="AH36" i="6" a="1"/>
  <c r="AH36" i="6"/>
  <c r="AL2" i="6" a="1"/>
  <c r="AL2" i="6"/>
  <c r="AL1" i="6" a="1"/>
  <c r="AL1" i="6"/>
  <c r="Y3" i="6" a="1"/>
  <c r="Y3" i="6"/>
  <c r="Z2" i="6" a="1"/>
  <c r="B165" i="2" a="1"/>
  <c r="B165" i="2"/>
  <c r="D165" i="2" a="1"/>
  <c r="D165" i="2"/>
  <c r="C165" i="2" a="1"/>
  <c r="C165" i="2"/>
  <c r="R1" i="13"/>
  <c r="V1" i="13" a="1"/>
  <c r="Y15" i="6"/>
  <c r="AJ8" i="6"/>
  <c r="AI8" i="6"/>
  <c r="X15" i="6"/>
  <c r="AH8" i="6"/>
  <c r="W15" i="6"/>
  <c r="AH37" i="6" a="1"/>
  <c r="AH37" i="6"/>
  <c r="AB15" i="9"/>
  <c r="AM8" i="9"/>
  <c r="AC2" i="9" a="1"/>
  <c r="Z1" i="9" a="1"/>
  <c r="Z1" i="9"/>
  <c r="AH37" i="9" a="1"/>
  <c r="AH37" i="9"/>
  <c r="AA15" i="9"/>
  <c r="AL8" i="9"/>
  <c r="AA3" i="6" a="1"/>
  <c r="AA3" i="6"/>
  <c r="AB3" i="6" a="1"/>
  <c r="AB3" i="6"/>
  <c r="Z2" i="6"/>
  <c r="V1" i="13"/>
  <c r="V2" i="13" a="1"/>
  <c r="V2" i="13"/>
  <c r="W2" i="13" a="1"/>
  <c r="W2" i="13"/>
  <c r="AD3" i="9" a="1"/>
  <c r="AD3" i="9"/>
  <c r="AE3" i="9" a="1"/>
  <c r="AE3" i="9"/>
  <c r="AB15" i="6"/>
  <c r="AM8" i="6"/>
  <c r="AL8" i="6"/>
  <c r="AA15" i="6"/>
  <c r="AK8" i="9"/>
  <c r="Z15" i="9"/>
  <c r="AH38" i="9" a="1"/>
  <c r="AH38" i="9"/>
  <c r="AC2" i="9"/>
  <c r="AC3" i="9" a="1"/>
  <c r="AC3" i="9"/>
  <c r="Z1" i="6" a="1"/>
  <c r="Z1" i="6"/>
  <c r="Z3" i="6" a="1"/>
  <c r="Z3" i="6"/>
  <c r="AC2" i="6" a="1"/>
  <c r="AK8" i="6"/>
  <c r="Z15" i="6"/>
  <c r="AH38" i="6" a="1"/>
  <c r="AH38" i="6"/>
  <c r="AE15" i="9"/>
  <c r="AP8" i="9"/>
  <c r="AC1" i="9" a="1"/>
  <c r="AC1" i="9"/>
  <c r="AD15" i="9"/>
  <c r="AO8" i="9"/>
  <c r="AE3" i="6" a="1"/>
  <c r="AE3" i="6"/>
  <c r="AD3" i="6" a="1"/>
  <c r="AD3" i="6"/>
  <c r="AC2" i="6"/>
  <c r="AC3" i="6" a="1"/>
  <c r="AC3" i="6"/>
  <c r="AC15" i="6"/>
  <c r="AN8" i="6"/>
  <c r="AD15" i="6"/>
  <c r="AO8" i="6"/>
  <c r="AP8" i="6"/>
  <c r="AE15" i="6"/>
  <c r="AC15" i="9"/>
  <c r="AH39" i="9" a="1"/>
  <c r="AH39" i="9"/>
  <c r="AN8" i="9"/>
  <c r="AC1" i="6" a="1"/>
  <c r="AC1" i="6"/>
  <c r="AH39" i="6" a="1"/>
  <c r="AH39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<sst xmlns="http://schemas.openxmlformats.org/spreadsheetml/2006/main" count="86638" uniqueCount="3497">
  <si>
    <t>-</t>
  </si>
  <si>
    <t>SNR</t>
  </si>
  <si>
    <t>Sionna</t>
  </si>
  <si>
    <t>ViterbiNet</t>
  </si>
  <si>
    <t>MambaLM</t>
  </si>
  <si>
    <t>Tranformer</t>
  </si>
  <si>
    <t>sionna</t>
  </si>
  <si>
    <t>SNR BER</t>
  </si>
  <si>
    <t>Num errors</t>
  </si>
  <si>
    <t>CB</t>
  </si>
  <si>
    <t>Block Length</t>
  </si>
  <si>
    <t>info bits per block</t>
  </si>
  <si>
    <t>total bits</t>
  </si>
  <si>
    <t>num frames</t>
  </si>
  <si>
    <t>min</t>
  </si>
  <si>
    <t>sec</t>
  </si>
  <si>
    <t>Run Time sec/Snr Point</t>
  </si>
  <si>
    <t>C:\Users\gzukerma\.venv\Scripts\python.exe</t>
  </si>
  <si>
    <t>C:\viterbitransformed\Code\main_mp.py</t>
  </si>
  <si>
    <t>cpu</t>
  </si>
  <si>
    <t>iteration:</t>
  </si>
  <si>
    <t>0,snr=13,</t>
  </si>
  <si>
    <t>block-length=120,</t>
  </si>
  <si>
    <t>num-symbols=2,</t>
  </si>
  <si>
    <t>num</t>
  </si>
  <si>
    <t>parameters:</t>
  </si>
  <si>
    <t>ViterbiNet_ModelBased</t>
  </si>
  <si>
    <t>***</t>
  </si>
  <si>
    <t>New:</t>
  </si>
  <si>
    <t>number</t>
  </si>
  <si>
    <t>of</t>
  </si>
  <si>
    <t>pilots</t>
  </si>
  <si>
    <t>for</t>
  </si>
  <si>
    <t>training</t>
  </si>
  <si>
    <t>:</t>
  </si>
  <si>
    <t>ViterbiNet_ModelBased_cost2100_13_120_2</t>
  </si>
  <si>
    <t>1,snr=13,</t>
  </si>
  <si>
    <t>calculating</t>
  </si>
  <si>
    <t>fresh</t>
  </si>
  <si>
    <t>loading</t>
  </si>
  <si>
    <t>model</t>
  </si>
  <si>
    <t>from</t>
  </si>
  <si>
    <t>and</t>
  </si>
  <si>
    <t>gamma</t>
  </si>
  <si>
    <t>Start</t>
  </si>
  <si>
    <t>online</t>
  </si>
  <si>
    <t>evaluation</t>
  </si>
  <si>
    <t>Self-supervised:</t>
  </si>
  <si>
    <t>30/300,</t>
  </si>
  <si>
    <t>Average</t>
  </si>
  <si>
    <t>SER</t>
  </si>
  <si>
    <t>60/300,</t>
  </si>
  <si>
    <t>90/300,</t>
  </si>
  <si>
    <t>120/300,</t>
  </si>
  <si>
    <t>150/300,</t>
  </si>
  <si>
    <t>180/300,</t>
  </si>
  <si>
    <t>210/300,</t>
  </si>
  <si>
    <t>240/300,</t>
  </si>
  <si>
    <t>270/300,</t>
  </si>
  <si>
    <t>300/300,</t>
  </si>
  <si>
    <t>Final</t>
  </si>
  <si>
    <t>SER:</t>
  </si>
  <si>
    <t>2,snr=13,</t>
  </si>
  <si>
    <t>0,snr=12,</t>
  </si>
  <si>
    <t>model=Sionna</t>
  </si>
  <si>
    <t>model=Transformer</t>
  </si>
  <si>
    <t>0,snr=14,</t>
  </si>
  <si>
    <t>Sionna:</t>
  </si>
  <si>
    <t>SionnaNeuralReceiver_ModelBased</t>
  </si>
  <si>
    <t>model:Sionna,</t>
  </si>
  <si>
    <t>snr:14</t>
  </si>
  <si>
    <t>Sionna_ModelBased_cost2100_14_120_2</t>
  </si>
  <si>
    <t>C:\viterbitransformed\Code\../Results\plots\Sionna_ModelBased_cost2100_14_120_2_ISI_AWGN.pkl</t>
  </si>
  <si>
    <t>snr:12</t>
  </si>
  <si>
    <t>Sionna_ModelBased_cost2100_12_120_2</t>
  </si>
  <si>
    <t>C:\viterbitransformed\Code\../Results\plots\Sionna_ModelBased_cost2100_12_120_2_ISI_AWGN.pkl</t>
  </si>
  <si>
    <t>snr:13</t>
  </si>
  <si>
    <t>Sionna_ModelBased_cost2100_13_120_2</t>
  </si>
  <si>
    <t>C:\viterbitransformed\Code\../Results\plots\Sionna_ModelBased_cost2100_13_120_2_ISI_AWGN.pkl</t>
  </si>
  <si>
    <t>Transformer:</t>
  </si>
  <si>
    <t>ECC_Transformer_ModelBased</t>
  </si>
  <si>
    <t>model:Transformer,</t>
  </si>
  <si>
    <t>Transformer_ModelBased_cost2100_14_120_2</t>
  </si>
  <si>
    <t>C:\viterbitransformed\Code\../Results\plots\Transformer_ModelBased_cost2100_14_120_2_ISI_AWGN.pkl</t>
  </si>
  <si>
    <t>Transformer_ModelBased_cost2100_13_120_2</t>
  </si>
  <si>
    <t>C:\viterbitransformed\Code\../Results\plots\Transformer_ModelBased_cost2100_13_120_2_ISI_AWGN.pkl</t>
  </si>
  <si>
    <t>Transformer_ModelBased_cost2100_12_120_2</t>
  </si>
  <si>
    <t>C:\viterbitransformed\Code\../Results\plots\Transformer_ModelBased_cost2100_12_120_2_ISI_AWGN.pkl</t>
  </si>
  <si>
    <t>Sionna,SNR</t>
  </si>
  <si>
    <t>12,</t>
  </si>
  <si>
    <t>Gamma</t>
  </si>
  <si>
    <t>0.2,</t>
  </si>
  <si>
    <t>Channel</t>
  </si>
  <si>
    <t>Cost</t>
  </si>
  <si>
    <t>cost2100</t>
  </si>
  <si>
    <t>13,</t>
  </si>
  <si>
    <t>14,</t>
  </si>
  <si>
    <t>Transformer,SNR</t>
  </si>
  <si>
    <t>Best</t>
  </si>
  <si>
    <t>Validation</t>
  </si>
  <si>
    <t>(saved)</t>
  </si>
  <si>
    <t>**************************************************</t>
  </si>
  <si>
    <t>snr:13,</t>
  </si>
  <si>
    <t>snr:14,</t>
  </si>
  <si>
    <t>snr:12,</t>
  </si>
  <si>
    <t>,</t>
  </si>
  <si>
    <t>model:</t>
  </si>
  <si>
    <t>Sionna,</t>
  </si>
  <si>
    <t>SNR:</t>
  </si>
  <si>
    <t>pwd</t>
  </si>
  <si>
    <t>Transformer,</t>
  </si>
  <si>
    <t>1,snr=12,</t>
  </si>
  <si>
    <t>1,snr=14,</t>
  </si>
  <si>
    <t>cpucpu</t>
  </si>
  <si>
    <t>7010Sionna:</t>
  </si>
  <si>
    <t>SionnaNeuralReceiver_ModelBasedSionnaNeuralReceiver_ModelBased</t>
  </si>
  <si>
    <t>25model:Sionna,</t>
  </si>
  <si>
    <t>freshC:\viterbitransformed\Code\../Results\plots\Sionna_ModelBased_cost2100_14_120_2_ISI_AWGN.pkl</t>
  </si>
  <si>
    <t>freshcalculating</t>
  </si>
  <si>
    <t>freshTransformer_ModelBased_cost2100_12_120_2</t>
  </si>
  <si>
    <t>2,snr=12,</t>
  </si>
  <si>
    <t>2,snr=14,</t>
  </si>
  <si>
    <t>mamba</t>
  </si>
  <si>
    <t>C</t>
  </si>
  <si>
    <t>\Users\gzukerma\.venv\Scripts\python.exe C</t>
  </si>
  <si>
    <t xml:space="preserve">\viterbitransformed\Code\main_mp.py </t>
  </si>
  <si>
    <t>iteration</t>
  </si>
  <si>
    <t>snr=12</t>
  </si>
  <si>
    <t xml:space="preserve"> block-length=120</t>
  </si>
  <si>
    <t xml:space="preserve"> num-symbols=2</t>
  </si>
  <si>
    <t xml:space="preserve"> model=ViterbiNet</t>
  </si>
  <si>
    <t>snr=13</t>
  </si>
  <si>
    <t>snr=14</t>
  </si>
  <si>
    <t xml:space="preserve"> num parameters</t>
  </si>
  <si>
    <t xml:space="preserve"> 7002ViterbiNet</t>
  </si>
  <si>
    <t xml:space="preserve"> snr</t>
  </si>
  <si>
    <t>13 *** New</t>
  </si>
  <si>
    <t xml:space="preserve"> number of pilots for training </t>
  </si>
  <si>
    <t xml:space="preserve">  model</t>
  </si>
  <si>
    <t>14 *** New</t>
  </si>
  <si>
    <t>ViterbiNet_ModelBased_cost2100_14_120_2</t>
  </si>
  <si>
    <t>\viterbitransformed\Code\../Results\plots\ViterbiNet_ModelBased_cost2100_13_120_2_ISI_AWGN.pkl</t>
  </si>
  <si>
    <t>calculating fresh</t>
  </si>
  <si>
    <t>\viterbitransformed\Code\../Results\plots\ViterbiNet_ModelBased_cost2100_14_120_2_ISI_AWGN.pkl</t>
  </si>
  <si>
    <t>loading model from SNR 13 and gamma 0.2</t>
  </si>
  <si>
    <t>loading model from SNR 14 and gamma 0.2</t>
  </si>
  <si>
    <t>12 *** New</t>
  </si>
  <si>
    <t>ViterbiNet_ModelBased_cost2100_12_120_2</t>
  </si>
  <si>
    <t>\viterbitransformed\Code\../Results\plots\ViterbiNet_ModelBased_cost2100_12_120_2_ISI_AWGN.pkl</t>
  </si>
  <si>
    <t>loading model from SNR 12 and gamma 0.2</t>
  </si>
  <si>
    <t>13  Start training model - ViterbiNet</t>
  </si>
  <si>
    <t>SNR - 13</t>
  </si>
  <si>
    <t xml:space="preserve"> Gamma - 0.2</t>
  </si>
  <si>
    <t xml:space="preserve"> Channel Cost - cost2100</t>
  </si>
  <si>
    <t>12  Start training model - ViterbiNet</t>
  </si>
  <si>
    <t>SNR - 12</t>
  </si>
  <si>
    <t>14  Start training model - ViterbiNet</t>
  </si>
  <si>
    <t>SNR - 14</t>
  </si>
  <si>
    <t>13Best Validation SER - 0.0026330947875976562 (saved)</t>
  </si>
  <si>
    <t xml:space="preserve"> Start online evaluation</t>
  </si>
  <si>
    <t>12Best Validation SER - 0.0046585798263549805 (saved)</t>
  </si>
  <si>
    <t>14Best Validation SER - 0.001793980598449707 (saved)</t>
  </si>
  <si>
    <t xml:space="preserve"> Self-supervised</t>
  </si>
  <si>
    <t xml:space="preserve"> 30/300</t>
  </si>
  <si>
    <t xml:space="preserve"> Average SER 0.0</t>
  </si>
  <si>
    <t xml:space="preserve"> 60/300</t>
  </si>
  <si>
    <t xml:space="preserve"> Average SER 0.0002777775128682454</t>
  </si>
  <si>
    <t xml:space="preserve"> 90/300</t>
  </si>
  <si>
    <t xml:space="preserve"> Average SER 0.00018518500857883028</t>
  </si>
  <si>
    <t xml:space="preserve"> 120/300</t>
  </si>
  <si>
    <t xml:space="preserve"> Average SER 0.0001388887564341227</t>
  </si>
  <si>
    <t xml:space="preserve"> 150/300</t>
  </si>
  <si>
    <t xml:space="preserve"> Average SER 0.00011111100514729818</t>
  </si>
  <si>
    <t xml:space="preserve"> 180/300</t>
  </si>
  <si>
    <t xml:space="preserve"> Average SER 0.0002314815918604533</t>
  </si>
  <si>
    <t xml:space="preserve"> Average SER 0.00023148126072353788</t>
  </si>
  <si>
    <t xml:space="preserve"> 210/300</t>
  </si>
  <si>
    <t xml:space="preserve"> Average SER 0.00011904750551496233</t>
  </si>
  <si>
    <t xml:space="preserve"> Average SER 0.00019841279302324567</t>
  </si>
  <si>
    <t xml:space="preserve"> Average SER 0.0001984125091916039</t>
  </si>
  <si>
    <t xml:space="preserve"> 240/300</t>
  </si>
  <si>
    <t xml:space="preserve"> Average SER 0.00010416656732559204</t>
  </si>
  <si>
    <t xml:space="preserve"> Average SER 0.00017361119389533997</t>
  </si>
  <si>
    <t xml:space="preserve"> Average SER 0.0001736109455426534</t>
  </si>
  <si>
    <t xml:space="preserve"> 270/300</t>
  </si>
  <si>
    <t xml:space="preserve"> Average SER 0.00015432084048235857</t>
  </si>
  <si>
    <t xml:space="preserve"> Average SER 0.00015432106124030218</t>
  </si>
  <si>
    <t xml:space="preserve"> 300/300</t>
  </si>
  <si>
    <t xml:space="preserve"> Average SER 0.00024999996026357015</t>
  </si>
  <si>
    <t xml:space="preserve"> SNR</t>
  </si>
  <si>
    <t xml:space="preserve"> Final SER</t>
  </si>
  <si>
    <t xml:space="preserve"> Average SER 0.00013888895511627198</t>
  </si>
  <si>
    <t xml:space="preserve">  C</t>
  </si>
  <si>
    <t>\viterbitransformed\Code\../Results\plots\ViterbiNet_ModelBased_cost2100_14_120_2_ISI_AWGN.pkl25</t>
  </si>
  <si>
    <t xml:space="preserve"> Average SER 9.259250428941514e-05</t>
  </si>
  <si>
    <t xml:space="preserve"> Average SER 0.00044444421927134197</t>
  </si>
  <si>
    <t xml:space="preserve"> Average SER 5.555550257364909e-05</t>
  </si>
  <si>
    <t xml:space="preserve">  25model</t>
  </si>
  <si>
    <t xml:space="preserve"> </t>
  </si>
  <si>
    <t>ViterbiNet_ModelBased_cost2100_12_120_2ViterbiNet_ModelBased_cost2100_14_120_2</t>
  </si>
  <si>
    <t>calculating freshcalculating fresh</t>
  </si>
  <si>
    <t>loading model from SNR 14 and gamma 0.2loading model from SNR 12 and gamma 0.2</t>
  </si>
  <si>
    <t xml:space="preserve"> Average SER 0.0005833329757054647</t>
  </si>
  <si>
    <t xml:space="preserve"> Average SER 8.333325386047363e-05</t>
  </si>
  <si>
    <t>Process finished with exit code 0</t>
  </si>
  <si>
    <t>300 cbs</t>
  </si>
  <si>
    <t xml:space="preserve">C:\Users\gzukerma\.venv\Scripts\python.exe C:\viterbitransformed\Code\main_mp.py </t>
  </si>
  <si>
    <t>iteration: 0</t>
  </si>
  <si>
    <t>snr</t>
  </si>
  <si>
    <t xml:space="preserve"> block-length</t>
  </si>
  <si>
    <t xml:space="preserve"> num-symbols</t>
  </si>
  <si>
    <t xml:space="preserve"> model</t>
  </si>
  <si>
    <t>Transformer</t>
  </si>
  <si>
    <t>Sionna: num parameters: 7010</t>
  </si>
  <si>
    <t>model:Sionna</t>
  </si>
  <si>
    <t xml:space="preserve"> snr:14 *** New: number of pilots for training :  25</t>
  </si>
  <si>
    <t>Loading plots</t>
  </si>
  <si>
    <t>Transformer: num parameters: 6960</t>
  </si>
  <si>
    <t>model:Transformer</t>
  </si>
  <si>
    <t>ViterbiNet: num parameters: 7002</t>
  </si>
  <si>
    <t>model:ViterbiNet</t>
  </si>
  <si>
    <t>C:\viterbitransformed\Code\../Results\plots\ViterbiNet_ModelBased_cost2100_14_120_2_ISI_AWGN.pkl</t>
  </si>
  <si>
    <t>iteration: 1</t>
  </si>
  <si>
    <t xml:space="preserve"> snr:14</t>
  </si>
  <si>
    <t xml:space="preserve"> Start online evaluation using 10 repetitions</t>
  </si>
  <si>
    <t xml:space="preserve"> snr:14 </t>
  </si>
  <si>
    <t xml:space="preserve"> Self-supervised: 30/3000</t>
  </si>
  <si>
    <t xml:space="preserve"> Self-supervised: 60/3000</t>
  </si>
  <si>
    <t xml:space="preserve"> Self-supervised: 90/3000</t>
  </si>
  <si>
    <t xml:space="preserve"> Self-supervised: 120/3000</t>
  </si>
  <si>
    <t xml:space="preserve"> Self-supervised: 150/3000</t>
  </si>
  <si>
    <t xml:space="preserve"> Self-supervised: 180/3000</t>
  </si>
  <si>
    <t xml:space="preserve"> Self-supervised: 210/3000</t>
  </si>
  <si>
    <t xml:space="preserve"> Self-supervised: 240/3000</t>
  </si>
  <si>
    <t xml:space="preserve"> Self-supervised: 270/3000</t>
  </si>
  <si>
    <t xml:space="preserve"> Self-supervised: 300/3000</t>
  </si>
  <si>
    <t xml:space="preserve"> Self-supervised: 330/3000</t>
  </si>
  <si>
    <t xml:space="preserve"> Self-supervised: 360/3000</t>
  </si>
  <si>
    <t xml:space="preserve"> Self-supervised: 390/3000</t>
  </si>
  <si>
    <t xml:space="preserve"> Self-supervised: 420/3000</t>
  </si>
  <si>
    <t xml:space="preserve"> Self-supervised: 450/3000</t>
  </si>
  <si>
    <t xml:space="preserve"> Self-supervised: 480/3000</t>
  </si>
  <si>
    <t xml:space="preserve"> Self-supervised: 510/3000</t>
  </si>
  <si>
    <t xml:space="preserve"> Self-supervised: 540/3000</t>
  </si>
  <si>
    <t xml:space="preserve"> Self-supervised: 570/3000</t>
  </si>
  <si>
    <t xml:space="preserve"> Self-supervised: 600/3000</t>
  </si>
  <si>
    <t xml:space="preserve"> Average SER 2.7777751286824546e-05</t>
  </si>
  <si>
    <t xml:space="preserve"> Self-supervised: 630/3000</t>
  </si>
  <si>
    <t xml:space="preserve"> Average SER 2.6455001225547184e-05</t>
  </si>
  <si>
    <t xml:space="preserve"> Self-supervised: 660/3000</t>
  </si>
  <si>
    <t xml:space="preserve"> Average SER 2.5252501169840496e-05</t>
  </si>
  <si>
    <t xml:space="preserve"> Self-supervised: 690/3000</t>
  </si>
  <si>
    <t xml:space="preserve"> Average SER 2.4154566336369168e-05</t>
  </si>
  <si>
    <t xml:space="preserve"> Self-supervised: 720/3000</t>
  </si>
  <si>
    <t xml:space="preserve"> Average SER 2.3148126072353785e-05</t>
  </si>
  <si>
    <t xml:space="preserve"> Self-supervised: 750/3000</t>
  </si>
  <si>
    <t xml:space="preserve"> Average SER 2.2222201029459635e-05</t>
  </si>
  <si>
    <t xml:space="preserve"> Self-supervised: 780/3000</t>
  </si>
  <si>
    <t xml:space="preserve"> Average SER 3.2051251484797554e-05</t>
  </si>
  <si>
    <t xml:space="preserve"> Self-supervised: 810/3000</t>
  </si>
  <si>
    <t xml:space="preserve"> Average SER 3.0864168096471714e-05</t>
  </si>
  <si>
    <t xml:space="preserve"> Self-supervised: 840/3000</t>
  </si>
  <si>
    <t xml:space="preserve"> Average SER 5.9523752757481164e-05</t>
  </si>
  <si>
    <t xml:space="preserve"> Self-supervised: 870/3000</t>
  </si>
  <si>
    <t xml:space="preserve"> Average SER 0.00033524885944936466</t>
  </si>
  <si>
    <t xml:space="preserve"> Self-supervised: 900/3000</t>
  </si>
  <si>
    <t xml:space="preserve"> Average SER 0.0004537034034729004</t>
  </si>
  <si>
    <t xml:space="preserve"> Self-supervised: 930/3000</t>
  </si>
  <si>
    <t xml:space="preserve"> Average SER 0.00043906780981248423</t>
  </si>
  <si>
    <t xml:space="preserve"> Self-supervised: 960/3000</t>
  </si>
  <si>
    <t xml:space="preserve"> Average SER 0.0004513885825872421</t>
  </si>
  <si>
    <t xml:space="preserve"> Self-supervised: 990/3000</t>
  </si>
  <si>
    <t xml:space="preserve"> Average SER 0.00043771014069065906</t>
  </si>
  <si>
    <t xml:space="preserve"> Self-supervised: 1020/3000</t>
  </si>
  <si>
    <t xml:space="preserve"> Average SER 0.0004248363130232867</t>
  </si>
  <si>
    <t xml:space="preserve"> Self-supervised: 1050/3000</t>
  </si>
  <si>
    <t xml:space="preserve"> Average SER 0.0004126981326511928</t>
  </si>
  <si>
    <t xml:space="preserve"> Self-supervised: 1080/3000</t>
  </si>
  <si>
    <t xml:space="preserve"> Average SER 0.00043981450575369377</t>
  </si>
  <si>
    <t xml:space="preserve"> Self-supervised: 1110/3000</t>
  </si>
  <si>
    <t xml:space="preserve"> Average SER 0.00042792762721981015</t>
  </si>
  <si>
    <t xml:space="preserve"> Self-supervised: 1140/3000</t>
  </si>
  <si>
    <t xml:space="preserve"> Average SER 0.0004166663738719204</t>
  </si>
  <si>
    <t xml:space="preserve"> Average SER 7.575750350952148e-05</t>
  </si>
  <si>
    <t xml:space="preserve"> Self-supervised: 1170/3000</t>
  </si>
  <si>
    <t xml:space="preserve"> Average SER 0.0005341876775790483</t>
  </si>
  <si>
    <t xml:space="preserve"> Self-supervised: 1200/3000</t>
  </si>
  <si>
    <t xml:space="preserve"> Average SER 0.0006111107766628265</t>
  </si>
  <si>
    <t xml:space="preserve"> Self-supervised: 1230/3000</t>
  </si>
  <si>
    <t xml:space="preserve"> Average SER 0.0005962056357686113</t>
  </si>
  <si>
    <t xml:space="preserve"> Average SER 6.944437821706136e-05</t>
  </si>
  <si>
    <t xml:space="preserve"> Self-supervised: 1260/3000</t>
  </si>
  <si>
    <t xml:space="preserve"> Average SER 0.0005820102634884062</t>
  </si>
  <si>
    <t xml:space="preserve"> Self-supervised: 1290/3000</t>
  </si>
  <si>
    <t xml:space="preserve"> Average SER 0.0005684751410816991</t>
  </si>
  <si>
    <t xml:space="preserve"> Self-supervised: 1320/3000</t>
  </si>
  <si>
    <t xml:space="preserve"> Average SER 0.0005555552515116605</t>
  </si>
  <si>
    <t xml:space="preserve"> Self-supervised: 1350/3000</t>
  </si>
  <si>
    <t xml:space="preserve"> Average SER 0.0005432095792558458</t>
  </si>
  <si>
    <t xml:space="preserve"> Average SER 6.410250296959511e-05</t>
  </si>
  <si>
    <t xml:space="preserve"> Self-supervised: 1380/3000</t>
  </si>
  <si>
    <t xml:space="preserve"> Average SER 0.0005736712096393972</t>
  </si>
  <si>
    <t xml:space="preserve"> Self-supervised: 1410/3000</t>
  </si>
  <si>
    <t xml:space="preserve"> Average SER 0.0005791959187663193</t>
  </si>
  <si>
    <t xml:space="preserve"> Self-supervised: 1440/3000</t>
  </si>
  <si>
    <t xml:space="preserve"> Average SER 0.0005671293371253543</t>
  </si>
  <si>
    <t xml:space="preserve"> Self-supervised: 1470/3000</t>
  </si>
  <si>
    <t xml:space="preserve"> Average SER 0.000566893126688847</t>
  </si>
  <si>
    <t xml:space="preserve"> Self-supervised: 1500/3000</t>
  </si>
  <si>
    <t xml:space="preserve"> Average SER 0.0006444441080093383</t>
  </si>
  <si>
    <t xml:space="preserve"> Self-supervised: 1530/3000</t>
  </si>
  <si>
    <t xml:space="preserve"> Average SER 0.0006427011848275178</t>
  </si>
  <si>
    <t xml:space="preserve"> Self-supervised: 1560/3000</t>
  </si>
  <si>
    <t xml:space="preserve"> Average SER 0.0006303415466577579</t>
  </si>
  <si>
    <t xml:space="preserve"> Self-supervised: 1590/3000</t>
  </si>
  <si>
    <t xml:space="preserve"> Average SER 0.0006184483099283662</t>
  </si>
  <si>
    <t xml:space="preserve"> Average SER 0.00021604939743324563</t>
  </si>
  <si>
    <t xml:space="preserve"> Self-supervised: 1620/3000</t>
  </si>
  <si>
    <t xml:space="preserve"> Average SER 0.0006069955634482113</t>
  </si>
  <si>
    <t xml:space="preserve"> Self-supervised: 1650/3000</t>
  </si>
  <si>
    <t xml:space="preserve"> Average SER 0.0005959592804764257</t>
  </si>
  <si>
    <t xml:space="preserve"> Self-supervised: 1680/3000</t>
  </si>
  <si>
    <t xml:space="preserve"> Average SER 0.000585317150467918</t>
  </si>
  <si>
    <t xml:space="preserve"> Average SER 5.208328366279602e-05</t>
  </si>
  <si>
    <t xml:space="preserve"> Self-supervised: 1710/3000</t>
  </si>
  <si>
    <t xml:space="preserve"> Average SER 0.0005847950079287702</t>
  </si>
  <si>
    <t xml:space="preserve"> Self-supervised: 1740/3000</t>
  </si>
  <si>
    <t xml:space="preserve"> Average SER 0.0005890801377680109</t>
  </si>
  <si>
    <t xml:space="preserve"> Self-supervised: 1770/3000</t>
  </si>
  <si>
    <t xml:space="preserve"> Average SER 0.0009651598283800028</t>
  </si>
  <si>
    <t xml:space="preserve"> Self-supervised: 1800/3000</t>
  </si>
  <si>
    <t xml:space="preserve"> Average SER 0.001175925632317861</t>
  </si>
  <si>
    <t xml:space="preserve"> Average SER 0.00019444445768992106</t>
  </si>
  <si>
    <t xml:space="preserve"> Average SER 4.901956109439625e-05</t>
  </si>
  <si>
    <t xml:space="preserve"> Self-supervised: 1830/3000</t>
  </si>
  <si>
    <t xml:space="preserve"> Average SER 0.0011748630818122071</t>
  </si>
  <si>
    <t xml:space="preserve"> Self-supervised: 1860/3000</t>
  </si>
  <si>
    <t xml:space="preserve"> Average SER 0.0011559136772668489</t>
  </si>
  <si>
    <t xml:space="preserve"> Self-supervised: 1890/3000</t>
  </si>
  <si>
    <t xml:space="preserve"> Average SER 0.0011375658411197562</t>
  </si>
  <si>
    <t xml:space="preserve"> Self-supervised: 1920/3000</t>
  </si>
  <si>
    <t xml:space="preserve"> Average SER 0.0011197913748522599</t>
  </si>
  <si>
    <t xml:space="preserve"> Average SER 4.629625214470757e-05</t>
  </si>
  <si>
    <t xml:space="preserve"> Self-supervised: 1950/3000</t>
  </si>
  <si>
    <t xml:space="preserve"> Average SER 0.0011025638152391483</t>
  </si>
  <si>
    <t xml:space="preserve"> Self-supervised: 1980/3000</t>
  </si>
  <si>
    <t xml:space="preserve"> Average SER 0.00108585830288704</t>
  </si>
  <si>
    <t xml:space="preserve"> Average SER 0.00017676768880901914</t>
  </si>
  <si>
    <t xml:space="preserve"> Self-supervised: 2010/3000</t>
  </si>
  <si>
    <t xml:space="preserve"> Average SER 0.0010696514625454423</t>
  </si>
  <si>
    <t xml:space="preserve"> Average SER 4.3859607294986124e-05</t>
  </si>
  <si>
    <t xml:space="preserve"> Self-supervised: 2040/3000</t>
  </si>
  <si>
    <t xml:space="preserve"> Average SER 0.0010539212939785975</t>
  </si>
  <si>
    <t xml:space="preserve"> Self-supervised: 2070/3000</t>
  </si>
  <si>
    <t xml:space="preserve"> Average SER 0.0010829304439434106</t>
  </si>
  <si>
    <t xml:space="preserve"> Self-supervised: 2100/3000</t>
  </si>
  <si>
    <t xml:space="preserve"> Average SER 0.001095237760316758</t>
  </si>
  <si>
    <t xml:space="preserve"> Self-supervised: 2130/3000</t>
  </si>
  <si>
    <t xml:space="preserve"> Average SER 0.0010798118763686345</t>
  </si>
  <si>
    <t xml:space="preserve"> Average SER 4.1666626930236814e-05</t>
  </si>
  <si>
    <t xml:space="preserve"> Self-supervised: 2160/3000</t>
  </si>
  <si>
    <t xml:space="preserve"> Average SER 0.001064814489196848</t>
  </si>
  <si>
    <t xml:space="preserve"> Average SER 0.00016203704807493422</t>
  </si>
  <si>
    <t xml:space="preserve"> Self-supervised: 2190/3000</t>
  </si>
  <si>
    <t xml:space="preserve"> Average SER 0.0010502279893448365</t>
  </si>
  <si>
    <t xml:space="preserve"> Self-supervised: 2220/3000</t>
  </si>
  <si>
    <t xml:space="preserve"> Average SER 0.0010435432195663452</t>
  </si>
  <si>
    <t xml:space="preserve"> Average SER 3.968250183832078e-05</t>
  </si>
  <si>
    <t xml:space="preserve"> Self-supervised: 2250/3000</t>
  </si>
  <si>
    <t xml:space="preserve"> Average SER 0.0010296293099721272</t>
  </si>
  <si>
    <t xml:space="preserve"> Self-supervised: 2280/3000</t>
  </si>
  <si>
    <t xml:space="preserve"> Average SER 0.0010745611107140258</t>
  </si>
  <si>
    <t xml:space="preserve"> Self-supervised: 2310/3000</t>
  </si>
  <si>
    <t xml:space="preserve"> Average SER 0.0010606057716138436</t>
  </si>
  <si>
    <t xml:space="preserve"> Self-supervised: 2340/3000</t>
  </si>
  <si>
    <t xml:space="preserve"> Average SER 0.0010470082617213584</t>
  </si>
  <si>
    <t xml:space="preserve"> Average SER 0.0001923076617412078</t>
  </si>
  <si>
    <t xml:space="preserve"> Average SER 3.787875175476074e-05</t>
  </si>
  <si>
    <t xml:space="preserve"> Self-supervised: 2370/3000</t>
  </si>
  <si>
    <t xml:space="preserve"> Average SER 0.0010513358478304706</t>
  </si>
  <si>
    <t xml:space="preserve"> Self-supervised: 2400/3000</t>
  </si>
  <si>
    <t xml:space="preserve"> Average SER 0.001055555244286855</t>
  </si>
  <si>
    <t xml:space="preserve"> Self-supervised: 2430/3000</t>
  </si>
  <si>
    <t xml:space="preserve"> Average SER 0.0010425236980610914</t>
  </si>
  <si>
    <t xml:space="preserve"> Average SER 3.623184950455375e-05</t>
  </si>
  <si>
    <t xml:space="preserve"> Self-supervised: 2460/3000</t>
  </si>
  <si>
    <t xml:space="preserve"> Average SER 0.0010365850557156695</t>
  </si>
  <si>
    <t xml:space="preserve"> Self-supervised: 2490/3000</t>
  </si>
  <si>
    <t xml:space="preserve"> Average SER 0.001024096079140782</t>
  </si>
  <si>
    <t xml:space="preserve"> Average SER 0.0001785714001882644</t>
  </si>
  <si>
    <t xml:space="preserve"> Self-supervised: 2520/3000</t>
  </si>
  <si>
    <t xml:space="preserve"> Average SER 0.0010119044591510107</t>
  </si>
  <si>
    <t xml:space="preserve"> Self-supervised: 2550/3000</t>
  </si>
  <si>
    <t xml:space="preserve"> Average SER 0.0009999997008080575</t>
  </si>
  <si>
    <t xml:space="preserve"> Average SER 3.472218910853068e-05</t>
  </si>
  <si>
    <t xml:space="preserve"> Self-supervised: 2580/3000</t>
  </si>
  <si>
    <t xml:space="preserve"> Average SER 0.0010077516468920448</t>
  </si>
  <si>
    <t xml:space="preserve"> Self-supervised: 2610/3000</t>
  </si>
  <si>
    <t xml:space="preserve"> Average SER 0.0010025539845799122</t>
  </si>
  <si>
    <t xml:space="preserve"> Self-supervised: 2640/3000</t>
  </si>
  <si>
    <t xml:space="preserve"> Average SER 0.0009911613256642312</t>
  </si>
  <si>
    <t xml:space="preserve"> Average SER 3.3333301544189454e-05</t>
  </si>
  <si>
    <t xml:space="preserve"> Self-supervised: 2670/3000</t>
  </si>
  <si>
    <t xml:space="preserve"> Average SER 0.0009925090641564644</t>
  </si>
  <si>
    <t xml:space="preserve"> Average SER 0.00016666664017571343</t>
  </si>
  <si>
    <t xml:space="preserve"> Self-supervised: 2700/3000</t>
  </si>
  <si>
    <t xml:space="preserve"> Average SER 0.001018518187381603</t>
  </si>
  <si>
    <t xml:space="preserve"> Self-supervised: 2730/3000</t>
  </si>
  <si>
    <t xml:space="preserve"> Average SER 0.001007325679827959</t>
  </si>
  <si>
    <t xml:space="preserve"> Self-supervised: 2760/3000</t>
  </si>
  <si>
    <t xml:space="preserve"> Average SER 0.000996376487655916</t>
  </si>
  <si>
    <t xml:space="preserve"> Self-supervised: 2790/3000</t>
  </si>
  <si>
    <t xml:space="preserve"> Average SER 0.0009856627619821965</t>
  </si>
  <si>
    <t xml:space="preserve"> Self-supervised: 2820/3000</t>
  </si>
  <si>
    <t xml:space="preserve"> Average SER 0.0009751769879185561</t>
  </si>
  <si>
    <t xml:space="preserve"> Self-supervised: 2850/3000</t>
  </si>
  <si>
    <t xml:space="preserve"> Average SER 0.0009649119669930976</t>
  </si>
  <si>
    <t xml:space="preserve"> Average SER 0.00015624997516473134</t>
  </si>
  <si>
    <t xml:space="preserve"> Self-supervised: 2880/3000</t>
  </si>
  <si>
    <t xml:space="preserve"> Average SER 0.000954860800670253</t>
  </si>
  <si>
    <t xml:space="preserve"> Self-supervised: 2910/3000</t>
  </si>
  <si>
    <t xml:space="preserve"> Average SER 0.0009450168748901472</t>
  </si>
  <si>
    <t xml:space="preserve"> Self-supervised: 2940/3000</t>
  </si>
  <si>
    <t xml:space="preserve"> Average SER 0.0009353738455545335</t>
  </si>
  <si>
    <t xml:space="preserve"> Average SER 2.9761876378740582e-05</t>
  </si>
  <si>
    <t xml:space="preserve"> Self-supervised: 2970/3000</t>
  </si>
  <si>
    <t xml:space="preserve"> Average SER 0.0009315372918189976</t>
  </si>
  <si>
    <t xml:space="preserve"> Self-supervised: 3000/3000</t>
  </si>
  <si>
    <t xml:space="preserve"> Average SER 0.0009222219189008077</t>
  </si>
  <si>
    <t>model: ViterbiNet</t>
  </si>
  <si>
    <t xml:space="preserve"> SNR: 14</t>
  </si>
  <si>
    <t xml:space="preserve"> Final SER: 0.0009222219189008077</t>
  </si>
  <si>
    <t xml:space="preserve"> Average SER 0.00014705880015504125</t>
  </si>
  <si>
    <t xml:space="preserve"> Average SER 5.7471209558947336e-05</t>
  </si>
  <si>
    <t xml:space="preserve"> Average SER 0.00027777784400516084</t>
  </si>
  <si>
    <t xml:space="preserve"> Average SER 5.3763389587402344e-05</t>
  </si>
  <si>
    <t xml:space="preserve"> Average SER 0.00026315795747857345</t>
  </si>
  <si>
    <t xml:space="preserve"> Average SER 5.050500233968099e-05</t>
  </si>
  <si>
    <t xml:space="preserve"> Average SER 0.0002500000596046448</t>
  </si>
  <si>
    <t xml:space="preserve"> Average SER 4.761900220598493e-05</t>
  </si>
  <si>
    <t xml:space="preserve"> Average SER 0.00023809529486156644</t>
  </si>
  <si>
    <t xml:space="preserve"> Average SER 4.50450020867425e-05</t>
  </si>
  <si>
    <t xml:space="preserve"> Average SER 0.000227272781458768</t>
  </si>
  <si>
    <t xml:space="preserve"> Average SER 5.698000263964009e-05</t>
  </si>
  <si>
    <t xml:space="preserve"> Average SER 0.00021739135617795198</t>
  </si>
  <si>
    <t xml:space="preserve"> Average SER 0.00020833338300387064</t>
  </si>
  <si>
    <t xml:space="preserve"> Average SER 6.775061289469401e-05</t>
  </si>
  <si>
    <t xml:space="preserve"> Average SER 8.597875398302835e-05</t>
  </si>
  <si>
    <t xml:space="preserve"> Average SER 0.00023333334922790529</t>
  </si>
  <si>
    <t xml:space="preserve"> Average SER 8.39792480764463e-05</t>
  </si>
  <si>
    <t xml:space="preserve"> Average SER 8.207062880198161e-05</t>
  </si>
  <si>
    <t xml:space="preserve"> Average SER 0.00022435898964221661</t>
  </si>
  <si>
    <t xml:space="preserve"> Average SER 8.024683705082646e-05</t>
  </si>
  <si>
    <t xml:space="preserve"> Average SER 7.85023405931998e-05</t>
  </si>
  <si>
    <t xml:space="preserve"> Average SER 7.683207802738704e-05</t>
  </si>
  <si>
    <t xml:space="preserve"> Average SER 0.00020833334752491542</t>
  </si>
  <si>
    <t xml:space="preserve"> Average SER 7.52314097351498e-05</t>
  </si>
  <si>
    <t xml:space="preserve"> Average SER 7.369607484259572e-05</t>
  </si>
  <si>
    <t xml:space="preserve"> Average SER 0.0002011494389895735</t>
  </si>
  <si>
    <t xml:space="preserve"> Average SER 0.00010555549462636312</t>
  </si>
  <si>
    <t xml:space="preserve"> Average SER 0.00010348577904545403</t>
  </si>
  <si>
    <t xml:space="preserve"> Average SER 0.00010149566790996454</t>
  </si>
  <si>
    <t xml:space="preserve"> Average SER 9.958065530788973e-05</t>
  </si>
  <si>
    <t xml:space="preserve"> Average SER 0.00018817205582895587</t>
  </si>
  <si>
    <t xml:space="preserve"> Average SER 9.773656909848438e-05</t>
  </si>
  <si>
    <t xml:space="preserve"> Average SER 9.595954056942102e-05</t>
  </si>
  <si>
    <t xml:space="preserve"> Average SER 0.000182291679084301</t>
  </si>
  <si>
    <t xml:space="preserve"> Average SER 9.424597734496707e-05</t>
  </si>
  <si>
    <t xml:space="preserve"> Average SER 9.259253914593255e-05</t>
  </si>
  <si>
    <t xml:space="preserve"> Average SER 9.099611605720959e-05</t>
  </si>
  <si>
    <t xml:space="preserve"> Average SER 0.00017156863913816563</t>
  </si>
  <si>
    <t xml:space="preserve"> Average SER 0.00010357808932072699</t>
  </si>
  <si>
    <t xml:space="preserve"> Average SER 0.00011111103826098971</t>
  </si>
  <si>
    <t xml:space="preserve"> Average SER 0.00016666667801993235</t>
  </si>
  <si>
    <t xml:space="preserve"> Average SER 0.00010928954583048169</t>
  </si>
  <si>
    <t xml:space="preserve"> Average SER 0.00010752681122031263</t>
  </si>
  <si>
    <t xml:space="preserve"> Average SER 0.00011022920330996236</t>
  </si>
  <si>
    <t xml:space="preserve"> Average SER 0.0001576576683972333</t>
  </si>
  <si>
    <t xml:space="preserve"> Average SER 0.0001085068720082442</t>
  </si>
  <si>
    <t xml:space="preserve"> Average SER 0.00010683753551580967</t>
  </si>
  <si>
    <t xml:space="preserve"> Average SER 0.00015350878238677977</t>
  </si>
  <si>
    <t xml:space="preserve"> Average SER 0.00010521878497769134</t>
  </si>
  <si>
    <t xml:space="preserve"> Average SER 0.00010364835535115864</t>
  </si>
  <si>
    <t xml:space="preserve"> Average SER 0.00014957265976147773</t>
  </si>
  <si>
    <t xml:space="preserve"> Average SER 0.00010212411483128866</t>
  </si>
  <si>
    <t xml:space="preserve"> Average SER 0.00010064405519605258</t>
  </si>
  <si>
    <t xml:space="preserve"> Average SER 0.00014583334326744078</t>
  </si>
  <si>
    <t xml:space="preserve"> Average SER 9.920628297896612e-05</t>
  </si>
  <si>
    <t xml:space="preserve"> Average SER 0.0001422764324560398</t>
  </si>
  <si>
    <t xml:space="preserve"> Average SER 9.780901138771308e-05</t>
  </si>
  <si>
    <t xml:space="preserve"> Average SER 9.645055289621706e-05</t>
  </si>
  <si>
    <t xml:space="preserve"> Average SER 0.0001388888983499436</t>
  </si>
  <si>
    <t xml:space="preserve"> Average SER 9.512931244558395e-05</t>
  </si>
  <si>
    <t xml:space="preserve"> Average SER 9.38437811963193e-05</t>
  </si>
  <si>
    <t xml:space="preserve"> Average SER 0.00013565892396971238</t>
  </si>
  <si>
    <t xml:space="preserve"> Average SER 9.259253078036838e-05</t>
  </si>
  <si>
    <t xml:space="preserve"> Average SER 0.00016447355349858602</t>
  </si>
  <si>
    <t xml:space="preserve"> Average SER 0.00015151514248414472</t>
  </si>
  <si>
    <t xml:space="preserve"> Average SER 0.00037878782718212575</t>
  </si>
  <si>
    <t xml:space="preserve"> Average SER 0.0005662392092566205</t>
  </si>
  <si>
    <t xml:space="preserve"> Average SER 0.0001481481393178304</t>
  </si>
  <si>
    <t xml:space="preserve"> Average SER 0.0006329112415072284</t>
  </si>
  <si>
    <t xml:space="preserve"> Average SER 0.000624999850988388</t>
  </si>
  <si>
    <t xml:space="preserve"> Average SER 0.00014492752759352975</t>
  </si>
  <si>
    <t xml:space="preserve"> Average SER 0.0006961589242205208</t>
  </si>
  <si>
    <t xml:space="preserve"> Average SER 0.0006876691812422218</t>
  </si>
  <si>
    <t xml:space="preserve"> Average SER 0.00014184396317664614</t>
  </si>
  <si>
    <t xml:space="preserve"> Average SER 0.0006793840103838817</t>
  </si>
  <si>
    <t xml:space="preserve"> Average SER 0.0006712961054983593</t>
  </si>
  <si>
    <t xml:space="preserve"> Average SER 0.00014467591212855444</t>
  </si>
  <si>
    <t xml:space="preserve"> Average SER 0.0006633985042572021</t>
  </si>
  <si>
    <t xml:space="preserve"> Average SER 0.0006556845681611881</t>
  </si>
  <si>
    <t xml:space="preserve"> Average SER 0.00014172334249327784</t>
  </si>
  <si>
    <t xml:space="preserve"> Average SER 0.0006481479639294503</t>
  </si>
  <si>
    <t xml:space="preserve"> Average SER 0.00017222217718760173</t>
  </si>
  <si>
    <t xml:space="preserve"> Average SER 0.0006407826461575248</t>
  </si>
  <si>
    <t xml:space="preserve"> Average SER 0.0006335828411445189</t>
  </si>
  <si>
    <t xml:space="preserve"> Average SER 0.0001688452717525507</t>
  </si>
  <si>
    <t xml:space="preserve"> Average SER 0.0006265430317984687</t>
  </si>
  <si>
    <t xml:space="preserve"> Average SER 0.0006471304448096306</t>
  </si>
  <si>
    <t xml:space="preserve"> Average SER 0.0001655982472957709</t>
  </si>
  <si>
    <t xml:space="preserve"> Average SER 0.0006612316853758217</t>
  </si>
  <si>
    <t xml:space="preserve"> Average SER 0.0006839902597516241</t>
  </si>
  <si>
    <t xml:space="preserve"> Average SER 0.00016247375206377522</t>
  </si>
  <si>
    <t xml:space="preserve"> Average SER 0.0007683213086838418</t>
  </si>
  <si>
    <t xml:space="preserve"> Average SER 0.0008567248938376443</t>
  </si>
  <si>
    <t xml:space="preserve"> Average SER 0.000159464978877409</t>
  </si>
  <si>
    <t xml:space="preserve"> Average SER 0.0008767358337839445</t>
  </si>
  <si>
    <t xml:space="preserve"> Average SER 0.0008676973200335945</t>
  </si>
  <si>
    <t xml:space="preserve"> Average SER 0.00015656561562509246</t>
  </si>
  <si>
    <t xml:space="preserve"> Average SER 0.0008588432657475375</t>
  </si>
  <si>
    <t xml:space="preserve"> Average SER 0.0008613914150982995</t>
  </si>
  <si>
    <t xml:space="preserve"> Average SER 0.0001537698010603587</t>
  </si>
  <si>
    <t xml:space="preserve"> Average SER 0.0008583330512046814</t>
  </si>
  <si>
    <t>model: Sionna</t>
  </si>
  <si>
    <t xml:space="preserve"> Final SER: 0.0008583330512046814</t>
  </si>
  <si>
    <t xml:space="preserve"> Average SER 0.0001510720852522822</t>
  </si>
  <si>
    <t xml:space="preserve"> Average SER 0.00014846739412724286</t>
  </si>
  <si>
    <t xml:space="preserve"> Average SER 0.00016478340504533153</t>
  </si>
  <si>
    <t xml:space="preserve"> Average SER 0.0001620370149612427</t>
  </si>
  <si>
    <t xml:space="preserve"> Average SER 0.00015938067045368132</t>
  </si>
  <si>
    <t xml:space="preserve"> Average SER 0.00015681001447862195</t>
  </si>
  <si>
    <t xml:space="preserve"> Average SER 0.00015432096662975492</t>
  </si>
  <si>
    <t xml:space="preserve"> Average SER 0.000151909701526165</t>
  </si>
  <si>
    <t xml:space="preserve"> Average SER 0.00014957262919499325</t>
  </si>
  <si>
    <t xml:space="preserve"> Average SER 0.00014730637723749335</t>
  </si>
  <si>
    <t xml:space="preserve"> Average SER 0.00014510777459215762</t>
  </si>
  <si>
    <t xml:space="preserve"> Average SER 0.00014297383673050825</t>
  </si>
  <si>
    <t xml:space="preserve"> Average SER 0.00014090175214021103</t>
  </si>
  <si>
    <t xml:space="preserve"> Average SER 0.00013888886996677943</t>
  </si>
  <si>
    <t xml:space="preserve"> Average SER 0.0001369326886996417</t>
  </si>
  <si>
    <t xml:space="preserve"> Average SER 0.00014660490883721246</t>
  </si>
  <si>
    <t xml:space="preserve"> Average SER 0.0001445966224147849</t>
  </si>
  <si>
    <t xml:space="preserve"> Average SER 0.0001426426140037743</t>
  </si>
  <si>
    <t xml:space="preserve"> Average SER 0.0001518518129984538</t>
  </si>
  <si>
    <t xml:space="preserve"> Average SER 0.00014985376282742149</t>
  </si>
  <si>
    <t xml:space="preserve"> Average SER 0.000147907610063429</t>
  </si>
  <si>
    <t xml:space="preserve"> Average SER 0.0001460113586523594</t>
  </si>
  <si>
    <t xml:space="preserve"> Average SER 0.000144163113606127</t>
  </si>
  <si>
    <t xml:space="preserve"> Average SER 0.00014236107468605042</t>
  </si>
  <si>
    <t xml:space="preserve"> Average SER 0.00014060353055412388</t>
  </si>
  <si>
    <t xml:space="preserve"> Average SER 0.0001388888533522443</t>
  </si>
  <si>
    <t xml:space="preserve"> Average SER 0.0001372154936733016</t>
  </si>
  <si>
    <t xml:space="preserve"> Average SER 0.00013558197589147659</t>
  </si>
  <si>
    <t xml:space="preserve"> Average SER 0.0001339868938221651</t>
  </si>
  <si>
    <t xml:space="preserve"> Average SER 0.00013242890668469805</t>
  </si>
  <si>
    <t xml:space="preserve"> Average SER 0.00013090673534349464</t>
  </si>
  <si>
    <t xml:space="preserve"> Average SER 0.00012941915880550038</t>
  </si>
  <si>
    <t xml:space="preserve"> Average SER 0.0001279650109537532</t>
  </si>
  <si>
    <t xml:space="preserve"> Average SER 0.0001265431774987115</t>
  </si>
  <si>
    <t xml:space="preserve"> Average SER 0.00012515259313059378</t>
  </si>
  <si>
    <t xml:space="preserve"> Average SER 0.00012379223885743514</t>
  </si>
  <si>
    <t xml:space="preserve"> Average SER 0.00012246113951488207</t>
  </si>
  <si>
    <t xml:space="preserve"> Average SER 0.00012115836143493653</t>
  </si>
  <si>
    <t xml:space="preserve"> Average SER 0.00011988301026193719</t>
  </si>
  <si>
    <t xml:space="preserve"> Average SER 0.00011863422890504202</t>
  </si>
  <si>
    <t xml:space="preserve"> Average SER 0.00011741119561736117</t>
  </si>
  <si>
    <t xml:space="preserve"> Average SER 0.00011621312219269422</t>
  </si>
  <si>
    <t xml:space="preserve"> Average SER 0.0001150392522715559</t>
  </si>
  <si>
    <t xml:space="preserve"> Average SER 0.00011388885974884034</t>
  </si>
  <si>
    <t>model: Transformer</t>
  </si>
  <si>
    <t xml:space="preserve"> Final SER: 0.00011388885974884034</t>
  </si>
  <si>
    <t>iteration: 2</t>
  </si>
  <si>
    <t xml:space="preserve"> Average SER 0.00022222201029459637</t>
  </si>
  <si>
    <t xml:space="preserve"> Average SER 0.00020202000935872397</t>
  </si>
  <si>
    <t xml:space="preserve"> Average SER 0.00017094000791892028</t>
  </si>
  <si>
    <t xml:space="preserve"> Average SER 0.00015873000735328312</t>
  </si>
  <si>
    <t xml:space="preserve"> Average SER 0.00014814800686306423</t>
  </si>
  <si>
    <t xml:space="preserve"> Average SER 0.00013071882958505667</t>
  </si>
  <si>
    <t xml:space="preserve"> Average SER 0.00012345667238588686</t>
  </si>
  <si>
    <t xml:space="preserve"> Average SER 0.00011695895278662966</t>
  </si>
  <si>
    <t xml:space="preserve"> Average SER 0.0001944442590077718</t>
  </si>
  <si>
    <t xml:space="preserve"> Average SER 0.00017676750818888345</t>
  </si>
  <si>
    <t xml:space="preserve"> Average SER 0.00018115924752276877</t>
  </si>
  <si>
    <t xml:space="preserve"> Average SER 0.00016666650772094725</t>
  </si>
  <si>
    <t xml:space="preserve"> Average SER 0.00016025625742398776</t>
  </si>
  <si>
    <t xml:space="preserve"> Average SER 0.0001488093818937029</t>
  </si>
  <si>
    <t xml:space="preserve"> Average SER 0.000172413628676842</t>
  </si>
  <si>
    <t xml:space="preserve"> Average SER 0.0002037035094367133</t>
  </si>
  <si>
    <t xml:space="preserve"> Average SER 0.00019713242848714194</t>
  </si>
  <si>
    <t xml:space="preserve"> Average SER 0.00019097204009691873</t>
  </si>
  <si>
    <t xml:space="preserve"> Average SER 0.00017973839067945293</t>
  </si>
  <si>
    <t xml:space="preserve"> Average SER 0.00017460300808861141</t>
  </si>
  <si>
    <t xml:space="preserve"> Average SER 0.00016975292453059443</t>
  </si>
  <si>
    <t xml:space="preserve"> Average SER 0.00016516500765138917</t>
  </si>
  <si>
    <t xml:space="preserve"> Average SER 0.0001608185600816158</t>
  </si>
  <si>
    <t xml:space="preserve"> Average SER 0.00010101000467936198</t>
  </si>
  <si>
    <t xml:space="preserve"> Average SER 0.0002152775724728902</t>
  </si>
  <si>
    <t xml:space="preserve"> Average SER 0.00021002689997355142</t>
  </si>
  <si>
    <t xml:space="preserve"> Average SER 0.0002050262594979907</t>
  </si>
  <si>
    <t xml:space="preserve"> Average SER 0.00020025820695152577</t>
  </si>
  <si>
    <t xml:space="preserve"> Average SER 0.00019570688406626383</t>
  </si>
  <si>
    <t xml:space="preserve"> Average SER 0.00019135784219812463</t>
  </si>
  <si>
    <t xml:space="preserve"> Average SER 0.00018719788910686106</t>
  </si>
  <si>
    <t xml:space="preserve"> Average SER 0.00010683750494932517</t>
  </si>
  <si>
    <t xml:space="preserve"> Average SER 0.0001832149552960768</t>
  </si>
  <si>
    <t xml:space="preserve"> Average SER 0.00017939797706074186</t>
  </si>
  <si>
    <t xml:space="preserve"> Average SER 0.0002040814785730271</t>
  </si>
  <si>
    <t xml:space="preserve"> Average SER 0.0004222220579783122</t>
  </si>
  <si>
    <t xml:space="preserve"> Average SER 9.920625459580195e-05</t>
  </si>
  <si>
    <t xml:space="preserve"> Average SER 0.0004139431940963845</t>
  </si>
  <si>
    <t xml:space="preserve"> Average SER 0.0004059827480560694</t>
  </si>
  <si>
    <t xml:space="preserve"> Average SER 0.00039832269620595486</t>
  </si>
  <si>
    <t xml:space="preserve"> Average SER 0.00039094634997991867</t>
  </si>
  <si>
    <t xml:space="preserve"> Average SER 0.00038383823452573835</t>
  </si>
  <si>
    <t xml:space="preserve"> Average SER 0.00037698398033777873</t>
  </si>
  <si>
    <t xml:space="preserve"> Average SER 0.0003703702262967651</t>
  </si>
  <si>
    <t xml:space="preserve"> Average SER 0.0003639845327399243</t>
  </si>
  <si>
    <t xml:space="preserve"> Average SER 8.68054727713267e-05</t>
  </si>
  <si>
    <t xml:space="preserve"> Average SER 0.0004048962714308399</t>
  </si>
  <si>
    <t xml:space="preserve"> Average SER 0.0004305554098553128</t>
  </si>
  <si>
    <t xml:space="preserve"> Average SER 0.0004234971244478486</t>
  </si>
  <si>
    <t xml:space="preserve"> Average SER 0.0004256270905976654</t>
  </si>
  <si>
    <t xml:space="preserve"> Average SER 8.169926849066043e-05</t>
  </si>
  <si>
    <t xml:space="preserve"> Average SER 0.00041887110503262314</t>
  </si>
  <si>
    <t xml:space="preserve"> Average SER 0.0004123262440164884</t>
  </si>
  <si>
    <t xml:space="preserve"> Average SER 0.00040598276333931167</t>
  </si>
  <si>
    <t xml:space="preserve"> Average SER 7.716042024117928e-05</t>
  </si>
  <si>
    <t xml:space="preserve"> Average SER 0.00045454526188397647</t>
  </si>
  <si>
    <t xml:space="preserve"> Average SER 0.00044776100424391715</t>
  </si>
  <si>
    <t xml:space="preserve"> Average SER 0.00046977105678296555</t>
  </si>
  <si>
    <t xml:space="preserve"> Average SER 0.00047101430270982825</t>
  </si>
  <si>
    <t xml:space="preserve"> Average SER 7.309934549164354e-05</t>
  </si>
  <si>
    <t xml:space="preserve"> Average SER 0.0004642855269568307</t>
  </si>
  <si>
    <t xml:space="preserve"> Average SER 0.00045774629418279084</t>
  </si>
  <si>
    <t xml:space="preserve"> Average SER 0.00045910474878770334</t>
  </si>
  <si>
    <t xml:space="preserve"> Average SER 0.0004528156426399266</t>
  </si>
  <si>
    <t xml:space="preserve"> Average SER 0.0004466965123339816</t>
  </si>
  <si>
    <t xml:space="preserve"> Average SER 0.00044444425900777183</t>
  </si>
  <si>
    <t xml:space="preserve"> Average SER 0.0005080407648755793</t>
  </si>
  <si>
    <t xml:space="preserve"> Average SER 0.0005447328606725255</t>
  </si>
  <si>
    <t xml:space="preserve"> Average SER 6.613750306386797e-05</t>
  </si>
  <si>
    <t xml:space="preserve"> Average SER 0.0005448716063784737</t>
  </si>
  <si>
    <t xml:space="preserve"> Average SER 0.0005379744974369741</t>
  </si>
  <si>
    <t xml:space="preserve"> Average SER 0.0005312498162190119</t>
  </si>
  <si>
    <t xml:space="preserve"> Average SER 6.313125292460124e-05</t>
  </si>
  <si>
    <t xml:space="preserve"> Average SER 0.0005315498805340426</t>
  </si>
  <si>
    <t xml:space="preserve"> Average SER 0.0005250675649177737</t>
  </si>
  <si>
    <t xml:space="preserve"> Average SER 0.0005187414496778006</t>
  </si>
  <si>
    <t xml:space="preserve"> Average SER 0.0005191797065356421</t>
  </si>
  <si>
    <t xml:space="preserve"> Average SER 6.038641584092292e-05</t>
  </si>
  <si>
    <t xml:space="preserve"> Average SER 0.000513071709988164</t>
  </si>
  <si>
    <t xml:space="preserve"> Average SER 0.0005167956731116125</t>
  </si>
  <si>
    <t xml:space="preserve"> Average SER 0.0005268197178383896</t>
  </si>
  <si>
    <t xml:space="preserve"> Average SER 5.787031518088447e-05</t>
  </si>
  <si>
    <t xml:space="preserve"> Average SER 0.0005208331301356807</t>
  </si>
  <si>
    <t xml:space="preserve"> Average SER 0.0005149810724937068</t>
  </si>
  <si>
    <t xml:space="preserve"> Average SER 0.00050925906057711</t>
  </si>
  <si>
    <t xml:space="preserve"> Average SER 0.0005036628071641747</t>
  </si>
  <si>
    <t xml:space="preserve"> Average SER 0.0004981882114341293</t>
  </si>
  <si>
    <t xml:space="preserve"> Average SER 0.0004928313489455903</t>
  </si>
  <si>
    <t xml:space="preserve"> Average SER 0.0004875884622546798</t>
  </si>
  <si>
    <t xml:space="preserve"> Average SER 0.00048245595212568316</t>
  </si>
  <si>
    <t xml:space="preserve"> Average SER 5.3418752474662586e-05</t>
  </si>
  <si>
    <t xml:space="preserve"> Average SER 0.0005092590633365843</t>
  </si>
  <si>
    <t xml:space="preserve"> Average SER 0.000515463733181511</t>
  </si>
  <si>
    <t xml:space="preserve"> Average SER 0.0005272106856715923</t>
  </si>
  <si>
    <t xml:space="preserve"> Average SER 0.000521885325210263</t>
  </si>
  <si>
    <t xml:space="preserve"> Average SER 5.1440280160786194e-05</t>
  </si>
  <si>
    <t xml:space="preserve"> Average SER 8.680559694766999e-05</t>
  </si>
  <si>
    <t xml:space="preserve"> Average SER 0.0005166664719581604</t>
  </si>
  <si>
    <t xml:space="preserve"> Final SER: 0.0005166664719581604</t>
  </si>
  <si>
    <t xml:space="preserve"> Average SER 4.960312729790097e-05</t>
  </si>
  <si>
    <t xml:space="preserve"> Average SER 8.169938536251293e-05</t>
  </si>
  <si>
    <t xml:space="preserve"> Average SER 7.662827941192978e-05</t>
  </si>
  <si>
    <t xml:space="preserve"> Average SER 7.407400343153211e-05</t>
  </si>
  <si>
    <t xml:space="preserve"> Average SER 7.716053062015109e-05</t>
  </si>
  <si>
    <t xml:space="preserve"> Average SER 7.16845194498698e-05</t>
  </si>
  <si>
    <t xml:space="preserve"> Average SER 0.0001169590573561819</t>
  </si>
  <si>
    <t xml:space="preserve"> Average SER 6.734000311957466e-05</t>
  </si>
  <si>
    <t xml:space="preserve"> Average SER 0.0001111111044883728</t>
  </si>
  <si>
    <t xml:space="preserve"> Average SER 6.535941479252834e-05</t>
  </si>
  <si>
    <t xml:space="preserve"> Average SER 6.349200294131324e-05</t>
  </si>
  <si>
    <t xml:space="preserve"> Average SER 0.000105820099512736</t>
  </si>
  <si>
    <t xml:space="preserve"> Average SER 6.172833619294343e-05</t>
  </si>
  <si>
    <t xml:space="preserve"> Average SER 6.006000278232334e-05</t>
  </si>
  <si>
    <t xml:space="preserve"> Average SER 0.00010101009498942983</t>
  </si>
  <si>
    <t xml:space="preserve"> Average SER 5.847947639331483e-05</t>
  </si>
  <si>
    <t xml:space="preserve"> Average SER 9.661835172901983e-05</t>
  </si>
  <si>
    <t xml:space="preserve"> Average SER 9.259258707364401e-05</t>
  </si>
  <si>
    <t xml:space="preserve"> Average SER 8.888888359069824e-05</t>
  </si>
  <si>
    <t xml:space="preserve"> Average SER 6.459942159726638e-05</t>
  </si>
  <si>
    <t xml:space="preserve"> Average SER 8.547008037567139e-05</t>
  </si>
  <si>
    <t xml:space="preserve"> Average SER 8.230452184323912e-05</t>
  </si>
  <si>
    <t xml:space="preserve"> Average SER 5.9101598482605415e-05</t>
  </si>
  <si>
    <t xml:space="preserve"> Average SER 7.936507463455201e-05</t>
  </si>
  <si>
    <t xml:space="preserve"> Average SER 5.668928834045825e-05</t>
  </si>
  <si>
    <t xml:space="preserve"> Average SER 7.662834792301573e-05</t>
  </si>
  <si>
    <t xml:space="preserve"> Average SER 9.44443941116333e-05</t>
  </si>
  <si>
    <t xml:space="preserve"> Average SER 9.259254324669932e-05</t>
  </si>
  <si>
    <t xml:space="preserve"> Average SER 7.40740696589152e-05</t>
  </si>
  <si>
    <t xml:space="preserve"> Average SER 9.081191741503203e-05</t>
  </si>
  <si>
    <t xml:space="preserve"> Average SER 7.168458354088568e-05</t>
  </si>
  <si>
    <t xml:space="preserve"> Average SER 8.909848501097482e-05</t>
  </si>
  <si>
    <t xml:space="preserve"> Average SER 8.744851306632713e-05</t>
  </si>
  <si>
    <t xml:space="preserve"> Average SER 6.9444440305233e-05</t>
  </si>
  <si>
    <t xml:space="preserve"> Average SER 8.585854010148482e-05</t>
  </si>
  <si>
    <t xml:space="preserve"> Average SER 8.432535188538688e-05</t>
  </si>
  <si>
    <t xml:space="preserve"> Average SER 6.734006332628655e-05</t>
  </si>
  <si>
    <t xml:space="preserve"> Average SER 8.284595974704675e-05</t>
  </si>
  <si>
    <t xml:space="preserve"> Average SER 6.535947322845459e-05</t>
  </si>
  <si>
    <t xml:space="preserve"> Average SER 8.141758113071836e-05</t>
  </si>
  <si>
    <t xml:space="preserve"> Average SER 9.41619024438373e-05</t>
  </si>
  <si>
    <t xml:space="preserve"> Average SER 8.730156081063407e-05</t>
  </si>
  <si>
    <t xml:space="preserve"> Average SER 9.259253740310669e-05</t>
  </si>
  <si>
    <t xml:space="preserve"> Average SER 8.487651745478312e-05</t>
  </si>
  <si>
    <t xml:space="preserve"> Average SER 9.107462695387543e-05</t>
  </si>
  <si>
    <t xml:space="preserve"> Average SER 8.960568135784518e-05</t>
  </si>
  <si>
    <t xml:space="preserve"> Average SER 8.258255752357276e-05</t>
  </si>
  <si>
    <t xml:space="preserve"> Average SER 8.81833689553397e-05</t>
  </si>
  <si>
    <t xml:space="preserve"> Average SER 8.680550381541252e-05</t>
  </si>
  <si>
    <t xml:space="preserve"> Average SER 8.040933232558401e-05</t>
  </si>
  <si>
    <t xml:space="preserve"> Average SER 8.547003452594464e-05</t>
  </si>
  <si>
    <t xml:space="preserve"> Average SER 7.834755457364596e-05</t>
  </si>
  <si>
    <t xml:space="preserve"> Average SER 8.417503400282426e-05</t>
  </si>
  <si>
    <t xml:space="preserve"> Average SER 8.291869021173733e-05</t>
  </si>
  <si>
    <t xml:space="preserve"> Average SER 7.638886570930481e-05</t>
  </si>
  <si>
    <t xml:space="preserve"> Average SER 8.169929770862355e-05</t>
  </si>
  <si>
    <t xml:space="preserve"> Average SER 8.051524991574494e-05</t>
  </si>
  <si>
    <t xml:space="preserve"> Average SER 7.45257226432242e-05</t>
  </si>
  <si>
    <t xml:space="preserve"> Average SER 8.73015324274699e-05</t>
  </si>
  <si>
    <t xml:space="preserve"> Average SER 7.275130067552839e-05</t>
  </si>
  <si>
    <t xml:space="preserve"> Average SER 8.607193337919567e-05</t>
  </si>
  <si>
    <t xml:space="preserve"> Average SER 8.487648986004016e-05</t>
  </si>
  <si>
    <t xml:space="preserve"> Average SER 7.105940996214401e-05</t>
  </si>
  <si>
    <t xml:space="preserve"> Average SER 8.371379821812181e-05</t>
  </si>
  <si>
    <t xml:space="preserve"> Average SER 6.944442337209528e-05</t>
  </si>
  <si>
    <t xml:space="preserve"> Average SER 0.00010233910983068901</t>
  </si>
  <si>
    <t xml:space="preserve"> Average SER 6.79012139638265e-05</t>
  </si>
  <si>
    <t xml:space="preserve"> Average SER 0.0001010100304822385</t>
  </si>
  <si>
    <t xml:space="preserve"> Average SER 6.64251006167868e-05</t>
  </si>
  <si>
    <t xml:space="preserve"> Average SER 9.971503009144057e-05</t>
  </si>
  <si>
    <t xml:space="preserve"> Average SER 9.845281452066284e-05</t>
  </si>
  <si>
    <t xml:space="preserve"> Average SER 6.501180060366366e-05</t>
  </si>
  <si>
    <t xml:space="preserve"> Average SER 9.722215433915456e-05</t>
  </si>
  <si>
    <t xml:space="preserve"> Average SER 9.602188082879462e-05</t>
  </si>
  <si>
    <t xml:space="preserve"> Average SER 6.365738809108735e-05</t>
  </si>
  <si>
    <t xml:space="preserve"> Average SER 9.4850882282102e-05</t>
  </si>
  <si>
    <t xml:space="preserve"> Average SER 9.637187127353383e-05</t>
  </si>
  <si>
    <t xml:space="preserve"> Average SER 9.370810056785982e-05</t>
  </si>
  <si>
    <t xml:space="preserve"> Average SER 9.259252794205196e-05</t>
  </si>
  <si>
    <t xml:space="preserve"> Average SER 0.0001277777353922526</t>
  </si>
  <si>
    <t xml:space="preserve"> Average SER 9.150320408391018e-05</t>
  </si>
  <si>
    <t xml:space="preserve"> Average SER 9.043921333874843e-05</t>
  </si>
  <si>
    <t xml:space="preserve"> Average SER 0.00012527228960024765</t>
  </si>
  <si>
    <t xml:space="preserve"> Average SER 8.939968215094672e-05</t>
  </si>
  <si>
    <t xml:space="preserve"> Average SER 0.0001228632071079352</t>
  </si>
  <si>
    <t xml:space="preserve"> Average SER 8.838377667195869e-05</t>
  </si>
  <si>
    <t xml:space="preserve"> Average SER 8.739070052957714e-05</t>
  </si>
  <si>
    <t xml:space="preserve"> Average SER 0.00012054503338891754</t>
  </si>
  <si>
    <t xml:space="preserve"> Average SER 8.641969274591517e-05</t>
  </si>
  <si>
    <t xml:space="preserve"> Average SER 8.547002579266335e-05</t>
  </si>
  <si>
    <t xml:space="preserve"> Average SER 0.00011831271795578945</t>
  </si>
  <si>
    <t xml:space="preserve"> Average SER 9.057964535727017e-05</t>
  </si>
  <si>
    <t xml:space="preserve"> Average SER 0.00011616157762932054</t>
  </si>
  <si>
    <t xml:space="preserve"> Average SER 8.96056706760092e-05</t>
  </si>
  <si>
    <t xml:space="preserve"> Average SER 8.865241886030697e-05</t>
  </si>
  <si>
    <t xml:space="preserve"> Average SER 0.00011408726374308268</t>
  </si>
  <si>
    <t xml:space="preserve"> Average SER 8.771923550388269e-05</t>
  </si>
  <si>
    <t xml:space="preserve"> Average SER 8.680549346738392e-05</t>
  </si>
  <si>
    <t xml:space="preserve"> Average SER 0.00011208573280022158</t>
  </si>
  <si>
    <t xml:space="preserve"> Average SER 8.59105914728748e-05</t>
  </si>
  <si>
    <t xml:space="preserve"> Average SER 0.00011015322016573501</t>
  </si>
  <si>
    <t xml:space="preserve"> Average SER 8.503395278437608e-05</t>
  </si>
  <si>
    <t xml:space="preserve"> Average SER 8.417502396837228e-05</t>
  </si>
  <si>
    <t xml:space="preserve"> Average SER 0.00011770240331100205</t>
  </si>
  <si>
    <t xml:space="preserve"> Average SER 8.611104885737102e-05</t>
  </si>
  <si>
    <t xml:space="preserve"> Final SER: 8.611104885737102e-05</t>
  </si>
  <si>
    <t xml:space="preserve"> Average SER 0.00011574069658915202</t>
  </si>
  <si>
    <t xml:space="preserve"> Average SER 0.00011384330812047739</t>
  </si>
  <si>
    <t xml:space="preserve"> Average SER 0.00011200712573143744</t>
  </si>
  <si>
    <t xml:space="preserve"> Average SER 0.00011022923484681145</t>
  </si>
  <si>
    <t xml:space="preserve"> Average SER 0.00010850690305233001</t>
  </si>
  <si>
    <t xml:space="preserve"> Average SER 0.00010683756608229417</t>
  </si>
  <si>
    <t xml:space="preserve"> Average SER 0.00010521881508104729</t>
  </si>
  <si>
    <t xml:space="preserve"> Average SER 0.00010364838500521076</t>
  </si>
  <si>
    <t xml:space="preserve"> Average SER 0.00010212414404925177</t>
  </si>
  <si>
    <t xml:space="preserve"> Average SER 0.00010064408399056698</t>
  </si>
  <si>
    <t xml:space="preserve"> Average SER 9.92063113621303e-05</t>
  </si>
  <si>
    <t xml:space="preserve"> Average SER 9.780903937111439e-05</t>
  </si>
  <si>
    <t xml:space="preserve"> Average SER 9.645058049096001e-05</t>
  </si>
  <si>
    <t xml:space="preserve"> Average SER 9.512933966231672e-05</t>
  </si>
  <si>
    <t xml:space="preserve"> Average SER 9.384380804525839e-05</t>
  </si>
  <si>
    <t xml:space="preserve"> Average SER 0.00010370365778605144</t>
  </si>
  <si>
    <t xml:space="preserve"> Average SER 0.00010233913597307707</t>
  </si>
  <si>
    <t xml:space="preserve"> Average SER 0.00010101005628511503</t>
  </si>
  <si>
    <t xml:space="preserve"> Average SER 9.971505556351099e-05</t>
  </si>
  <si>
    <t xml:space="preserve"> Average SER 9.8452839670302e-05</t>
  </si>
  <si>
    <t xml:space="preserve"> Average SER 9.722217917442322e-05</t>
  </si>
  <si>
    <t xml:space="preserve"> Average SER 9.602190535745503e-05</t>
  </si>
  <si>
    <t xml:space="preserve"> Average SER 0.00010840105332010161</t>
  </si>
  <si>
    <t xml:space="preserve"> Average SER 0.00010709501653311243</t>
  </si>
  <si>
    <t xml:space="preserve"> Average SER 0.00010582007586009918</t>
  </si>
  <si>
    <t xml:space="preserve"> Average SER 0.00010457513379115684</t>
  </si>
  <si>
    <t xml:space="preserve"> Average SER 0.00010335914386335269</t>
  </si>
  <si>
    <t xml:space="preserve"> Average SER 0.00010217110772699232</t>
  </si>
  <si>
    <t xml:space="preserve"> Average SER 0.00010101007241191286</t>
  </si>
  <si>
    <t xml:space="preserve"> Average SER 0.00010611731907848115</t>
  </si>
  <si>
    <t xml:space="preserve"> Average SER 0.00010493823775538692</t>
  </si>
  <si>
    <t xml:space="preserve"> Average SER 0.00010378507030752552</t>
  </si>
  <si>
    <t xml:space="preserve"> Average SER 0.00010265697171722634</t>
  </si>
  <si>
    <t xml:space="preserve"> Average SER 0.00010155313331166476</t>
  </si>
  <si>
    <t xml:space="preserve"> Average SER 0.00010047278082962577</t>
  </si>
  <si>
    <t xml:space="preserve"> Average SER 9.941517261036655e-05</t>
  </si>
  <si>
    <t xml:space="preserve"> Average SER 9.837959789567523e-05</t>
  </si>
  <si>
    <t xml:space="preserve"> Average SER 9.736537523695693e-05</t>
  </si>
  <si>
    <t xml:space="preserve"> Average SER 9.637185099984513e-05</t>
  </si>
  <si>
    <t xml:space="preserve"> Average SER 9.539839795944266e-05</t>
  </si>
  <si>
    <t xml:space="preserve"> Average SER 9.444441397984822e-05</t>
  </si>
  <si>
    <t xml:space="preserve"> Final SER: 9.444441397984822e-05</t>
  </si>
  <si>
    <t xml:space="preserve"> ViterbiNet</t>
  </si>
  <si>
    <t xml:space="preserve"> Sionna</t>
  </si>
  <si>
    <t xml:space="preserve"> Transformer</t>
  </si>
  <si>
    <t>ser</t>
  </si>
  <si>
    <t>average</t>
  </si>
  <si>
    <t xml:space="preserve"> 0,snr=12, block-length=120, num-symbols=2, model=Transformer</t>
  </si>
  <si>
    <t xml:space="preserve"> 0,snr=12, block-length=120, num-symbols=2, model=Sionna</t>
  </si>
  <si>
    <t xml:space="preserve"> 0,snr=12, block-length=120, num-symbols=2, model=ViterbiNet</t>
  </si>
  <si>
    <t xml:space="preserve"> 0,snr=13, block-length=120, num-symbols=2, model=Transformer</t>
  </si>
  <si>
    <t xml:space="preserve"> 0,snr=13, block-length=120, num-symbols=2, model=Sionna</t>
  </si>
  <si>
    <t xml:space="preserve"> 0,snr=13, block-length=120, num-symbols=2, model=ViterbiNet</t>
  </si>
  <si>
    <t>ViterbiNet, snr</t>
  </si>
  <si>
    <t>Sionna, snr</t>
  </si>
  <si>
    <t>\viterbitransformed\Code\../Results\plots\Sionna_ModelBased_cost2100_12_120_2_ISI_AWGN.pkl</t>
  </si>
  <si>
    <t>\viterbitransformed\Code\../Results\plots\Sionna_ModelBased_cost2100_13_120_2_ISI_AWGN.pkl</t>
  </si>
  <si>
    <t>Transformer, snr</t>
  </si>
  <si>
    <t>Transformer_ModelBased_cost2100_12_120_2Transformer_ModelBased_cost2100_13_120_2</t>
  </si>
  <si>
    <t>\viterbitransformed\Code\../Results\plots\Transformer_ModelBased_cost2100_12_120_2_ISI_AWGN.pkl</t>
  </si>
  <si>
    <t>\viterbitransformed\Code\../Results\plots\Transformer_ModelBased_cost2100_13_120_2_ISI_AWGN.pkl</t>
  </si>
  <si>
    <t xml:space="preserve"> 1,snr=12, block-length=120, num-symbols=2, model=Transformer</t>
  </si>
  <si>
    <t xml:space="preserve"> 1,snr=12, block-length=120, num-symbols=2, model=Sionna</t>
  </si>
  <si>
    <t xml:space="preserve"> 1,snr=12, block-length=120, num-symbols=2, model=ViterbiNet</t>
  </si>
  <si>
    <t xml:space="preserve"> 1,snr=13, block-length=120, num-symbols=2, model=Transformer</t>
  </si>
  <si>
    <t xml:space="preserve"> 1,snr=13, block-length=120, num-symbols=2, model=Sionna</t>
  </si>
  <si>
    <t xml:space="preserve"> 1,snr=13, block-length=120, num-symbols=2, model=ViterbiNet</t>
  </si>
  <si>
    <t>12, Start online evaluation using 10 repetitions</t>
  </si>
  <si>
    <t>13, Start online evaluation using 10 repetitions</t>
  </si>
  <si>
    <t>12 , Self-supervised</t>
  </si>
  <si>
    <t xml:space="preserve"> 30/3000, Average SER 0.0</t>
  </si>
  <si>
    <t>13 , Self-supervised</t>
  </si>
  <si>
    <t xml:space="preserve"> 60/3000, Average SER 0.0</t>
  </si>
  <si>
    <t xml:space="preserve"> 90/3000, Average SER 0.0</t>
  </si>
  <si>
    <t xml:space="preserve"> 30/3000, Average SER 0.0008333325386047363</t>
  </si>
  <si>
    <t xml:space="preserve"> 120/3000, Average SER 0.0</t>
  </si>
  <si>
    <t xml:space="preserve"> 150/3000, Average SER 0.0</t>
  </si>
  <si>
    <t xml:space="preserve"> 180/3000, Average SER 0.0</t>
  </si>
  <si>
    <t xml:space="preserve"> 180/3000, Average SER 9.259250428941514e-05</t>
  </si>
  <si>
    <t xml:space="preserve"> 210/3000, Average SER 0.0</t>
  </si>
  <si>
    <t xml:space="preserve"> 60/3000, Average SER 0.0009722222884496053</t>
  </si>
  <si>
    <t xml:space="preserve"> 210/3000, Average SER 7.936500367664156e-05</t>
  </si>
  <si>
    <t xml:space="preserve"> 240/3000, Average SER 0.0</t>
  </si>
  <si>
    <t xml:space="preserve"> 240/3000, Average SER 6.944437821706136e-05</t>
  </si>
  <si>
    <t xml:space="preserve"> 270/3000, Average SER 6.172833619294343e-05</t>
  </si>
  <si>
    <t xml:space="preserve"> 300/3000, Average SER 0.00011111100514729818</t>
  </si>
  <si>
    <t xml:space="preserve"> 90/3000, Average SER 0.0012962963845994737</t>
  </si>
  <si>
    <t xml:space="preserve"> 330/3000, Average SER 0.00010101000467936198</t>
  </si>
  <si>
    <t xml:space="preserve"> 360/3000, Average SER 9.259250428941514e-05</t>
  </si>
  <si>
    <t xml:space="preserve"> 390/3000, Average SER 0.00017094016075134278</t>
  </si>
  <si>
    <t xml:space="preserve"> 420/3000, Average SER 0.0001785714001882644</t>
  </si>
  <si>
    <t xml:space="preserve"> 120/3000, Average SER 0.0009722222884496053</t>
  </si>
  <si>
    <t xml:space="preserve"> 390/3000, Average SER 8.547000395946014e-05</t>
  </si>
  <si>
    <t xml:space="preserve"> 450/3000, Average SER 0.00016666664017571343</t>
  </si>
  <si>
    <t xml:space="preserve"> 60/3000, Average SER 0.0006944447755813599</t>
  </si>
  <si>
    <t xml:space="preserve"> 60/3000, Average SER 0.0005555560191472371</t>
  </si>
  <si>
    <t xml:space="preserve"> 420/3000, Average SER 7.936500367664156e-05</t>
  </si>
  <si>
    <t xml:space="preserve"> 480/3000, Average SER 0.00026041666666666666</t>
  </si>
  <si>
    <t xml:space="preserve"> 450/3000, Average SER 7.407400343153211e-05</t>
  </si>
  <si>
    <t xml:space="preserve"> 510/3000, Average SER 0.00024509803921568627</t>
  </si>
  <si>
    <t xml:space="preserve"> 150/3000, Average SER 0.0007777778307596842</t>
  </si>
  <si>
    <t xml:space="preserve"> 480/3000, Average SER 6.944437821706136e-05</t>
  </si>
  <si>
    <t xml:space="preserve"> 540/3000, Average SER 0.00027777773362618903</t>
  </si>
  <si>
    <t xml:space="preserve"> 570/3000, Average SER 0.00043859638665851795</t>
  </si>
  <si>
    <t xml:space="preserve"> 510/3000, Average SER 6.535941479252834e-05</t>
  </si>
  <si>
    <t xml:space="preserve"> 600/3000, Average SER 0.0006527775526046753</t>
  </si>
  <si>
    <t xml:space="preserve"> 540/3000, Average SER 6.172833619294343e-05</t>
  </si>
  <si>
    <t xml:space="preserve"> 630/3000, Average SER 0.0006216929072425479</t>
  </si>
  <si>
    <t xml:space="preserve"> 570/3000, Average SER 0.00020467837651570638</t>
  </si>
  <si>
    <t xml:space="preserve"> 180/3000, Average SER 0.0006481481922997369</t>
  </si>
  <si>
    <t xml:space="preserve"> 660/3000, Average SER 0.000593434138731523</t>
  </si>
  <si>
    <t xml:space="preserve"> 600/3000, Average SER 0.0002361110846201579</t>
  </si>
  <si>
    <t xml:space="preserve"> 690/3000, Average SER 0.000567632654438848</t>
  </si>
  <si>
    <t xml:space="preserve"> 90/3000, Average SER 0.0004629631837209066</t>
  </si>
  <si>
    <t xml:space="preserve"> 90/3000, Average SER 0.00037037067943149145</t>
  </si>
  <si>
    <t xml:space="preserve"> 630/3000, Average SER 0.0002248676996382456</t>
  </si>
  <si>
    <t xml:space="preserve"> 720/3000, Average SER 0.0005671294199095832</t>
  </si>
  <si>
    <t xml:space="preserve"> 660/3000, Average SER 0.00021464644056377988</t>
  </si>
  <si>
    <t xml:space="preserve"> 750/3000, Average SER 0.0005666664441426595</t>
  </si>
  <si>
    <t xml:space="preserve"> 210/3000, Average SER 0.0005555555933997744</t>
  </si>
  <si>
    <t xml:space="preserve"> 690/3000, Average SER 0.00020531398662622423</t>
  </si>
  <si>
    <t xml:space="preserve"> 780/3000, Average SER 0.0005448715809064033</t>
  </si>
  <si>
    <t xml:space="preserve"> 720/3000, Average SER 0.0001967592371834649</t>
  </si>
  <si>
    <t xml:space="preserve"> 810/3000, Average SER 0.000524691151983944</t>
  </si>
  <si>
    <t xml:space="preserve"> 750/3000, Average SER 0.0001888888676961263</t>
  </si>
  <si>
    <t xml:space="preserve"> 840/3000, Average SER 0.0005059521822702317</t>
  </si>
  <si>
    <t xml:space="preserve"> 240/3000, Average SER 0.00048611114422480263</t>
  </si>
  <si>
    <t xml:space="preserve"> 870/3000, Average SER 0.0005172411600748698</t>
  </si>
  <si>
    <t xml:space="preserve"> 780/3000, Average SER 0.0001816239112462753</t>
  </si>
  <si>
    <t xml:space="preserve"> 900/3000, Average SER 0.0005462961064444648</t>
  </si>
  <si>
    <t xml:space="preserve"> 810/3000, Average SER 0.00017489709971863545</t>
  </si>
  <si>
    <t xml:space="preserve"> 120/3000, Average SER 0.0006944447755813599</t>
  </si>
  <si>
    <t xml:space="preserve"> 120/3000, Average SER 0.00027777800957361855</t>
  </si>
  <si>
    <t xml:space="preserve"> 930/3000, Average SER 0.0005465947812603366</t>
  </si>
  <si>
    <t xml:space="preserve"> 840/3000, Average SER 0.0001686507747286842</t>
  </si>
  <si>
    <t xml:space="preserve"> 960/3000, Average SER 0.0005468747889002165</t>
  </si>
  <si>
    <t xml:space="preserve"> 870/3000, Average SER 0.00024904218213311555</t>
  </si>
  <si>
    <t xml:space="preserve"> 270/3000, Average SER 0.0006481479715417933</t>
  </si>
  <si>
    <t xml:space="preserve"> 270/3000, Average SER 3.0864168096471714e-05</t>
  </si>
  <si>
    <t xml:space="preserve"> 990/3000, Average SER 0.0005303028256002099</t>
  </si>
  <si>
    <t xml:space="preserve"> 900/3000, Average SER 0.00026851852734883624</t>
  </si>
  <si>
    <t xml:space="preserve"> 1020/3000, Average SER 0.0005147056836707919</t>
  </si>
  <si>
    <t xml:space="preserve"> 930/3000, Average SER 0.00025985663936984156</t>
  </si>
  <si>
    <t xml:space="preserve"> 1050/3000, Average SER 0.0004999998069944836</t>
  </si>
  <si>
    <t xml:space="preserve"> 1080/3000, Average SER 0.000486110923466859</t>
  </si>
  <si>
    <t xml:space="preserve"> 300/3000, Average SER 0.0009166661898295085</t>
  </si>
  <si>
    <t xml:space="preserve"> 960/3000, Average SER 0.000251736119389534</t>
  </si>
  <si>
    <t xml:space="preserve"> 1110/3000, Average SER 0.0004729727904001872</t>
  </si>
  <si>
    <t xml:space="preserve"> 990/3000, Average SER 0.0002441077521353057</t>
  </si>
  <si>
    <t xml:space="preserve"> 1140/3000, Average SER 0.0004605261380212349</t>
  </si>
  <si>
    <t xml:space="preserve"> 1020/3000, Average SER 0.00023692811236662023</t>
  </si>
  <si>
    <t xml:space="preserve"> 1170/3000, Average SER 0.0008547006509242914</t>
  </si>
  <si>
    <t xml:space="preserve"> 150/3000, Average SER 0.0007222223281860351</t>
  </si>
  <si>
    <t xml:space="preserve"> 1200/3000, Average SER 0.0009236108760039012</t>
  </si>
  <si>
    <t xml:space="preserve"> 150/3000, Average SER 0.00022222240765889487</t>
  </si>
  <si>
    <t xml:space="preserve"> 330/3000, Average SER 0.0008333328998450077</t>
  </si>
  <si>
    <t xml:space="preserve"> 1050/3000, Average SER 0.00023015873772757394</t>
  </si>
  <si>
    <t xml:space="preserve"> 1230/3000, Average SER 0.0009214089653356289</t>
  </si>
  <si>
    <t xml:space="preserve"> 1080/3000, Average SER 0.0002469135655297173</t>
  </si>
  <si>
    <t xml:space="preserve"> 1260/3000, Average SER 0.0009060844069435483</t>
  </si>
  <si>
    <t xml:space="preserve"> 1110/3000, Average SER 0.00024024022592080606</t>
  </si>
  <si>
    <t xml:space="preserve"> 1290/3000, Average SER 0.0008850126765495123</t>
  </si>
  <si>
    <t xml:space="preserve"> 360/3000, Average SER 0.0007638884915245903</t>
  </si>
  <si>
    <t xml:space="preserve"> 1140/3000, Average SER 0.0002339181147123638</t>
  </si>
  <si>
    <t xml:space="preserve"> 1320/3000, Average SER 0.0008648987520824779</t>
  </si>
  <si>
    <t xml:space="preserve"> 1350/3000, Average SER 0.0008456787798139784</t>
  </si>
  <si>
    <t xml:space="preserve"> 1170/3000, Average SER 0.00040598282447228064</t>
  </si>
  <si>
    <t xml:space="preserve"> 1380/3000, Average SER 0.0008272944585136745</t>
  </si>
  <si>
    <t xml:space="preserve"> 1200/3000, Average SER 0.0005347220599651336</t>
  </si>
  <si>
    <t xml:space="preserve"> 1410/3000, Average SER 0.000827422928302846</t>
  </si>
  <si>
    <t xml:space="preserve"> 1230/3000, Average SER 0.000569105535987916</t>
  </si>
  <si>
    <t xml:space="preserve"> 390/3000, Average SER 0.0007051278383303912</t>
  </si>
  <si>
    <t xml:space="preserve"> 1440/3000, Average SER 0.0008101849506298701</t>
  </si>
  <si>
    <t xml:space="preserve"> 180/3000, Average SER 0.0006018519401550293</t>
  </si>
  <si>
    <t xml:space="preserve"> 1260/3000, Average SER 0.0005555554041786799</t>
  </si>
  <si>
    <t xml:space="preserve"> 180/3000, Average SER 0.00018518533971574572</t>
  </si>
  <si>
    <t xml:space="preserve"> 1470/3000, Average SER 0.0010204078794336644</t>
  </si>
  <si>
    <t xml:space="preserve"> 1500/3000, Average SER 0.0015222220023473104</t>
  </si>
  <si>
    <t xml:space="preserve"> 1290/3000, Average SER 0.0005426355110582455</t>
  </si>
  <si>
    <t xml:space="preserve"> 1530/3000, Average SER 0.0015250542584587547</t>
  </si>
  <si>
    <t xml:space="preserve"> 1320/3000, Average SER 0.0005303028858069218</t>
  </si>
  <si>
    <t xml:space="preserve"> 420/3000, Average SER 0.0006547615641639347</t>
  </si>
  <si>
    <t xml:space="preserve"> 1560/3000, Average SER 0.0015224356681872637</t>
  </si>
  <si>
    <t xml:space="preserve"> 1350/3000, Average SER 0.0005185183772334346</t>
  </si>
  <si>
    <t xml:space="preserve"> 1590/3000, Average SER 0.0014937104669007115</t>
  </si>
  <si>
    <t xml:space="preserve"> 1380/3000, Average SER 0.0005072462385979252</t>
  </si>
  <si>
    <t xml:space="preserve"> 1620/3000, Average SER 0.001476337217990263</t>
  </si>
  <si>
    <t xml:space="preserve"> 1410/3000, Average SER 0.0004964537654362672</t>
  </si>
  <si>
    <t xml:space="preserve"> 1650/3000, Average SER 0.0014494947231177128</t>
  </si>
  <si>
    <t xml:space="preserve"> 450/3000, Average SER 0.0006111107932196723</t>
  </si>
  <si>
    <t xml:space="preserve"> 1440/3000, Average SER 0.0004861109786563449</t>
  </si>
  <si>
    <t xml:space="preserve"> 1680/3000, Average SER 0.0014434521751744407</t>
  </si>
  <si>
    <t xml:space="preserve"> 1470/3000, Average SER 0.0010317458587438882</t>
  </si>
  <si>
    <t xml:space="preserve"> 210/3000, Average SER 0.0005158730915614536</t>
  </si>
  <si>
    <t xml:space="preserve"> 1710/3000, Average SER 0.0014181284528029592</t>
  </si>
  <si>
    <t xml:space="preserve"> 1500/3000, Average SER 0.0015388887723286947</t>
  </si>
  <si>
    <t xml:space="preserve"> 210/3000, Average SER 0.0001587302911849249</t>
  </si>
  <si>
    <t xml:space="preserve"> 1740/3000, Average SER 0.0013984672297006366</t>
  </si>
  <si>
    <t xml:space="preserve"> 1530/3000, Average SER 0.0015087144826751908</t>
  </si>
  <si>
    <t xml:space="preserve"> 1770/3000, Average SER 0.0016619584317934715</t>
  </si>
  <si>
    <t xml:space="preserve"> 1560/3000, Average SER 0.0014797007426237449</t>
  </si>
  <si>
    <t xml:space="preserve"> 480/3000, Average SER 0.0005729163686434428</t>
  </si>
  <si>
    <t xml:space="preserve"> 1800/3000, Average SER 0.0019398146867752074</t>
  </si>
  <si>
    <t xml:space="preserve"> 1830/3000, Average SER 0.0019171219054467039</t>
  </si>
  <si>
    <t xml:space="preserve"> 1590/3000, Average SER 0.0014517818606874478</t>
  </si>
  <si>
    <t xml:space="preserve"> 1860/3000, Average SER 0.0018862005843911119</t>
  </si>
  <si>
    <t xml:space="preserve"> 1620/3000, Average SER 0.001424897011415458</t>
  </si>
  <si>
    <t xml:space="preserve"> 1890/3000, Average SER 0.0018871250606718518</t>
  </si>
  <si>
    <t xml:space="preserve"> 1650/3000, Average SER 0.001398989793026086</t>
  </si>
  <si>
    <t xml:space="preserve"> 510/3000, Average SER 0.0005392154057820638</t>
  </si>
  <si>
    <t xml:space="preserve"> 1920/3000, Average SER 0.001857638731598854</t>
  </si>
  <si>
    <t xml:space="preserve"> 1680/3000, Average SER 0.0013888887706257048</t>
  </si>
  <si>
    <t xml:space="preserve"> 1950/3000, Average SER 0.001829059674189641</t>
  </si>
  <si>
    <t xml:space="preserve"> 240/3000, Average SER 0.000451388955116272</t>
  </si>
  <si>
    <t xml:space="preserve"> 1710/3000, Average SER 0.0013645223009656048</t>
  </si>
  <si>
    <t xml:space="preserve"> 240/3000, Average SER 0.00013888900478680927</t>
  </si>
  <si>
    <t xml:space="preserve"> 1980/3000, Average SER 0.0018013466488231312</t>
  </si>
  <si>
    <t xml:space="preserve"> 1740/3000, Average SER 0.0013409960543972323</t>
  </si>
  <si>
    <t xml:space="preserve"> 2010/3000, Average SER 0.001774460877945174</t>
  </si>
  <si>
    <t xml:space="preserve"> 540/3000, Average SER 0.000509258994349727</t>
  </si>
  <si>
    <t xml:space="preserve"> 1770/3000, Average SER 0.0013794725560872568</t>
  </si>
  <si>
    <t xml:space="preserve"> 2040/3000, Average SER 0.0017483658650342157</t>
  </si>
  <si>
    <t xml:space="preserve"> 1800/3000, Average SER 0.0013749998476770189</t>
  </si>
  <si>
    <t xml:space="preserve"> 2070/3000, Average SER 0.0019766503486080447</t>
  </si>
  <si>
    <t xml:space="preserve"> 2100/3000, Average SER 0.00237301576705206</t>
  </si>
  <si>
    <t xml:space="preserve"> 1830/3000, Average SER 0.0013524588665675596</t>
  </si>
  <si>
    <t xml:space="preserve"> 2130/3000, Average SER 0.0023435053691058094</t>
  </si>
  <si>
    <t xml:space="preserve"> 570/3000, Average SER 0.0006140348158384624</t>
  </si>
  <si>
    <t xml:space="preserve"> 1860/3000, Average SER 0.001330645013880986</t>
  </si>
  <si>
    <t xml:space="preserve"> 2160/3000, Average SER 0.0023186727254479018</t>
  </si>
  <si>
    <t xml:space="preserve"> 570/3000, Average SER 5.847947639331483e-05</t>
  </si>
  <si>
    <t xml:space="preserve"> 1890/3000, Average SER 0.0013095236644543038</t>
  </si>
  <si>
    <t xml:space="preserve"> 2190/3000, Average SER 0.002286910085373273</t>
  </si>
  <si>
    <t xml:space="preserve"> 270/3000, Average SER 0.0005555554672523781</t>
  </si>
  <si>
    <t xml:space="preserve"> 1920/3000, Average SER 0.0012890623571972053</t>
  </si>
  <si>
    <t xml:space="preserve"> 2220/3000, Average SER 0.002286035923270492</t>
  </si>
  <si>
    <t xml:space="preserve"> 270/3000, Average SER 0.00012345689314383046</t>
  </si>
  <si>
    <t xml:space="preserve"> 2250/3000, Average SER 0.0022703702449798583</t>
  </si>
  <si>
    <t xml:space="preserve"> 1950/3000, Average SER 0.0012692306286249406</t>
  </si>
  <si>
    <t xml:space="preserve"> 600/3000, Average SER 0.0006805552045504252</t>
  </si>
  <si>
    <t xml:space="preserve"> 2280/3000, Average SER 0.0022843566118625172</t>
  </si>
  <si>
    <t xml:space="preserve"> 600/3000, Average SER 8.333325386047363e-05</t>
  </si>
  <si>
    <t xml:space="preserve"> 1980/3000, Average SER 0.0012499998615245627</t>
  </si>
  <si>
    <t xml:space="preserve"> 2310/3000, Average SER 0.00226190464321153</t>
  </si>
  <si>
    <t xml:space="preserve"> 2010/3000, Average SER 0.0012313431471734498</t>
  </si>
  <si>
    <t xml:space="preserve"> 2340/3000, Average SER 0.0022435896162293916</t>
  </si>
  <si>
    <t xml:space="preserve"> 2040/3000, Average SER 0.0012132351597150166</t>
  </si>
  <si>
    <t xml:space="preserve"> 630/3000, Average SER 0.0006481478138575478</t>
  </si>
  <si>
    <t xml:space="preserve"> 2370/3000, Average SER 0.0023066102703915366</t>
  </si>
  <si>
    <t xml:space="preserve"> 2070/3000, Average SER 0.0011956520414582773</t>
  </si>
  <si>
    <t xml:space="preserve"> 2400/3000, Average SER 0.0023472220202287036</t>
  </si>
  <si>
    <t xml:space="preserve"> 630/3000, Average SER 7.936500367664156e-05</t>
  </si>
  <si>
    <t xml:space="preserve"> 300/3000, Average SER 0.0006666664282480876</t>
  </si>
  <si>
    <t xml:space="preserve"> 2100/3000, Average SER 0.00120238082749503</t>
  </si>
  <si>
    <t xml:space="preserve"> 2430/3000, Average SER 0.002325102674617689</t>
  </si>
  <si>
    <t xml:space="preserve"> 2460/3000, Average SER 0.0022967477639516194</t>
  </si>
  <si>
    <t xml:space="preserve"> 300/3000, Average SER 0.00022222240765889487</t>
  </si>
  <si>
    <t xml:space="preserve"> 2130/3000, Average SER 0.0011854458862627056</t>
  </si>
  <si>
    <t xml:space="preserve"> 660/3000, Average SER 0.0006818178025158969</t>
  </si>
  <si>
    <t xml:space="preserve"> 2490/3000, Average SER 0.0022690761041449735</t>
  </si>
  <si>
    <t xml:space="preserve"> 2160/3000, Average SER 0.0011689813600646126</t>
  </si>
  <si>
    <t xml:space="preserve"> 660/3000, Average SER 7.575750350952148e-05</t>
  </si>
  <si>
    <t xml:space="preserve"> 2520/3000, Average SER 0.00224867704368773</t>
  </si>
  <si>
    <t xml:space="preserve"> 2190/3000, Average SER 0.001152967916776056</t>
  </si>
  <si>
    <t xml:space="preserve"> 2550/3000, Average SER 0.0022222220196443446</t>
  </si>
  <si>
    <t xml:space="preserve"> 2220/3000, Average SER 0.0011373872692520555</t>
  </si>
  <si>
    <t xml:space="preserve"> 2580/3000, Average SER 0.0022093021361402764</t>
  </si>
  <si>
    <t xml:space="preserve"> 690/3000, Average SER 0.000652173550232597</t>
  </si>
  <si>
    <t xml:space="preserve"> 2250/3000, Average SER 0.001122222105662028</t>
  </si>
  <si>
    <t xml:space="preserve"> 2610/3000, Average SER 0.0021966792614523936</t>
  </si>
  <si>
    <t xml:space="preserve"> 690/3000, Average SER 7.24636990091075e-05</t>
  </si>
  <si>
    <t xml:space="preserve"> 2280/3000, Average SER 0.0011440057503549676</t>
  </si>
  <si>
    <t xml:space="preserve"> 2640/3000, Average SER 0.0021811866850563973</t>
  </si>
  <si>
    <t xml:space="preserve"> 330/3000, Average SER 0.0008080805792953029</t>
  </si>
  <si>
    <t xml:space="preserve"> 2310/3000, Average SER 0.0011399710333192504</t>
  </si>
  <si>
    <t xml:space="preserve"> 2670/3000, Average SER 0.002181647757019443</t>
  </si>
  <si>
    <t xml:space="preserve"> 330/3000, Average SER 0.00020202037059899533</t>
  </si>
  <si>
    <t xml:space="preserve"> 2340/3000, Average SER 0.0011253560200715676</t>
  </si>
  <si>
    <t xml:space="preserve"> 2700/3000, Average SER 0.0022129627289595426</t>
  </si>
  <si>
    <t xml:space="preserve"> 720/3000, Average SER 0.0006481477783785926</t>
  </si>
  <si>
    <t xml:space="preserve"> 2730/3000, Average SER 0.0021886444572127347</t>
  </si>
  <si>
    <t xml:space="preserve"> 2370/3000, Average SER 0.0011111110071592694</t>
  </si>
  <si>
    <t xml:space="preserve"> 720/3000, Average SER 6.944437821706136e-05</t>
  </si>
  <si>
    <t xml:space="preserve"> 2760/3000, Average SER 0.0021648548435473786</t>
  </si>
  <si>
    <t xml:space="preserve"> 2400/3000, Average SER 0.0010972221195697785</t>
  </si>
  <si>
    <t xml:space="preserve"> 2790/3000, Average SER 0.0021415768344769767</t>
  </si>
  <si>
    <t xml:space="preserve"> 2430/3000, Average SER 0.0010905348714977626</t>
  </si>
  <si>
    <t xml:space="preserve"> 750/3000, Average SER 0.0006222218672434489</t>
  </si>
  <si>
    <t xml:space="preserve"> 2820/3000, Average SER 0.0021276593419676977</t>
  </si>
  <si>
    <t xml:space="preserve"> 2460/3000, Average SER 0.0010772356657477898</t>
  </si>
  <si>
    <t xml:space="preserve"> 750/3000, Average SER 6.666660308837891e-05</t>
  </si>
  <si>
    <t xml:space="preserve"> 2850/3000, Average SER 0.0021111108754810533</t>
  </si>
  <si>
    <t xml:space="preserve"> 2490/3000, Average SER 0.001064256922786973</t>
  </si>
  <si>
    <t xml:space="preserve"> 2880/3000, Average SER 0.0020891201371947923</t>
  </si>
  <si>
    <t xml:space="preserve"> 360/3000, Average SER 0.0007407405310206944</t>
  </si>
  <si>
    <t xml:space="preserve"> 2520/3000, Average SER 0.0010515871975156996</t>
  </si>
  <si>
    <t xml:space="preserve"> 2910/3000, Average SER 0.0020675828161927845</t>
  </si>
  <si>
    <t xml:space="preserve"> 780/3000, Average SER 0.0005982902569648547</t>
  </si>
  <si>
    <t xml:space="preserve"> 360/3000, Average SER 0.00018518533971574572</t>
  </si>
  <si>
    <t xml:space="preserve"> 2550/3000, Average SER 0.0010555554371254117</t>
  </si>
  <si>
    <t xml:space="preserve"> 2940/3000, Average SER 0.0020464850323540823</t>
  </si>
  <si>
    <t xml:space="preserve"> 780/3000, Average SER 6.410250296959511e-05</t>
  </si>
  <si>
    <t xml:space="preserve"> 2580/3000, Average SER 0.0010626613631729007</t>
  </si>
  <si>
    <t xml:space="preserve"> 2970/3000, Average SER 0.002059483508068303</t>
  </si>
  <si>
    <t xml:space="preserve"> 3000/3000, Average SER 0.002224999765555064</t>
  </si>
  <si>
    <t xml:space="preserve"> ViterbiNet, SNR</t>
  </si>
  <si>
    <t xml:space="preserve"> 12, Final SER</t>
  </si>
  <si>
    <t xml:space="preserve"> 2610/3000, Average SER 0.0010568325546966202</t>
  </si>
  <si>
    <t xml:space="preserve"> 2640/3000, Average SER 0.001044823093847795</t>
  </si>
  <si>
    <t xml:space="preserve"> 810/3000, Average SER 0.000576131358558749</t>
  </si>
  <si>
    <t xml:space="preserve"> 2670/3000, Average SER 0.0010330835085236624</t>
  </si>
  <si>
    <t xml:space="preserve"> 810/3000, Average SER 6.172833619294343e-05</t>
  </si>
  <si>
    <t xml:space="preserve"> 2700/3000, Average SER 0.0010339504701119882</t>
  </si>
  <si>
    <t xml:space="preserve"> 390/3000, Average SER 0.0007905979951222737</t>
  </si>
  <si>
    <t xml:space="preserve"> 2730/3000, Average SER 0.0010225883770338345</t>
  </si>
  <si>
    <t xml:space="preserve"> 390/3000, Average SER 0.00023504281655336039</t>
  </si>
  <si>
    <t xml:space="preserve"> 840/3000, Average SER 0.0005555552386102222</t>
  </si>
  <si>
    <t xml:space="preserve"> 2760/3000, Average SER 0.001011473285979119</t>
  </si>
  <si>
    <t xml:space="preserve"> 840/3000, Average SER 5.9523752757481164e-05</t>
  </si>
  <si>
    <t xml:space="preserve"> 2790/3000, Average SER 0.0010005972291406338</t>
  </si>
  <si>
    <t xml:space="preserve"> 2820/3000, Average SER 0.0009899525777667972</t>
  </si>
  <si>
    <t xml:space="preserve"> 870/3000, Average SER 0.0005651337661962399</t>
  </si>
  <si>
    <t xml:space="preserve"> 2850/3000, Average SER 0.000985379971955952</t>
  </si>
  <si>
    <t xml:space="preserve"> 870/3000, Average SER 8.6206814338421e-05</t>
  </si>
  <si>
    <t xml:space="preserve"> 2880/3000, Average SER 0.0009924766918023428</t>
  </si>
  <si>
    <t xml:space="preserve"> 420/3000, Average SER 0.0008134918553488595</t>
  </si>
  <si>
    <t xml:space="preserve"> 2910/3000, Average SER 0.00099369973661154</t>
  </si>
  <si>
    <t xml:space="preserve"> 420/3000, Average SER 0.00021825404394240606</t>
  </si>
  <si>
    <t xml:space="preserve"> 2940/3000, Average SER 0.0009892288722148559</t>
  </si>
  <si>
    <t xml:space="preserve"> 900/3000, Average SER 0.0005555552244186401</t>
  </si>
  <si>
    <t xml:space="preserve"> 2970/3000, Average SER 0.0009904599952376652</t>
  </si>
  <si>
    <t xml:space="preserve"> 900/3000, Average SER 0.00011111100514729818</t>
  </si>
  <si>
    <t xml:space="preserve"> 3000/3000, Average SER 0.0009805553952852886</t>
  </si>
  <si>
    <t xml:space="preserve"> 13, Final SER</t>
  </si>
  <si>
    <t xml:space="preserve"> 930/3000, Average SER 0.0005376340881470711</t>
  </si>
  <si>
    <t xml:space="preserve"> 930/3000, Average SER 0.00010752677917480469</t>
  </si>
  <si>
    <t xml:space="preserve"> 450/3000, Average SER 0.0008333332008785672</t>
  </si>
  <si>
    <t xml:space="preserve"> 450/3000, Average SER 0.00020370377434624566</t>
  </si>
  <si>
    <t xml:space="preserve"> 960/3000, Average SER 0.0005208330228924751</t>
  </si>
  <si>
    <t xml:space="preserve"> 960/3000, Average SER 0.00010416656732559204</t>
  </si>
  <si>
    <t xml:space="preserve"> 990/3000, Average SER 0.0005050502040169455</t>
  </si>
  <si>
    <t xml:space="preserve"> 480/3000, Average SER 0.0008854165673255921</t>
  </si>
  <si>
    <t xml:space="preserve"> 990/3000, Average SER 0.00010101000467936198</t>
  </si>
  <si>
    <t xml:space="preserve"> 480/3000, Average SER 0.0001909722884496053</t>
  </si>
  <si>
    <t xml:space="preserve"> 1020/3000, Average SER 0.0004901957862517412</t>
  </si>
  <si>
    <t xml:space="preserve"> 1020/3000, Average SER 9.80391221887925e-05</t>
  </si>
  <si>
    <t xml:space="preserve"> 510/3000, Average SER 0.0008333332398358514</t>
  </si>
  <si>
    <t xml:space="preserve"> 1050/3000, Average SER 0.0004761901923588344</t>
  </si>
  <si>
    <t xml:space="preserve"> 1050/3000, Average SER 9.523800441196987e-05</t>
  </si>
  <si>
    <t xml:space="preserve"> 510/3000, Average SER 0.00017973862442315793</t>
  </si>
  <si>
    <t xml:space="preserve"> 1080/3000, Average SER 0.0004861108130878872</t>
  </si>
  <si>
    <t xml:space="preserve"> 1080/3000, Average SER 9.259250428941514e-05</t>
  </si>
  <si>
    <t xml:space="preserve"> 540/3000, Average SER 0.00091049384187769</t>
  </si>
  <si>
    <t xml:space="preserve"> 1110/3000, Average SER 0.00047297268300443084</t>
  </si>
  <si>
    <t xml:space="preserve"> 1110/3000, Average SER 9.0090004173485e-05</t>
  </si>
  <si>
    <t xml:space="preserve"> 540/3000, Average SER 0.00016975314528853806</t>
  </si>
  <si>
    <t xml:space="preserve"> 1140/3000, Average SER 0.00046052603345168267</t>
  </si>
  <si>
    <t xml:space="preserve"> 1140/3000, Average SER 8.771921458997225e-05</t>
  </si>
  <si>
    <t xml:space="preserve"> 570/3000, Average SER 0.0009941520398123222</t>
  </si>
  <si>
    <t xml:space="preserve"> 1170/3000, Average SER 0.00046296267427949826</t>
  </si>
  <si>
    <t xml:space="preserve"> 570/3000, Average SER 0.00021929835018358733</t>
  </si>
  <si>
    <t xml:space="preserve"> 1170/3000, Average SER 8.547000395946014e-05</t>
  </si>
  <si>
    <t xml:space="preserve"> 1200/3000, Average SER 0.00047916635870933535</t>
  </si>
  <si>
    <t xml:space="preserve"> 600/3000, Average SER 0.0010416666666666667</t>
  </si>
  <si>
    <t xml:space="preserve"> 1200/3000, Average SER 9.72221295038859e-05</t>
  </si>
  <si>
    <t xml:space="preserve"> 600/3000, Average SER 0.0003194446365038554</t>
  </si>
  <si>
    <t xml:space="preserve"> 1230/3000, Average SER 0.00048102949692950986</t>
  </si>
  <si>
    <t xml:space="preserve"> 1230/3000, Average SER 9.485085805257161e-05</t>
  </si>
  <si>
    <t xml:space="preserve"> 1260/3000, Average SER 0.00046957641366928343</t>
  </si>
  <si>
    <t xml:space="preserve"> 630/3000, Average SER 0.000992063492063492</t>
  </si>
  <si>
    <t xml:space="preserve"> 1260/3000, Average SER 9.259250428941514e-05</t>
  </si>
  <si>
    <t xml:space="preserve"> 630/3000, Average SER 0.00030423298714652894</t>
  </si>
  <si>
    <t xml:space="preserve"> 1290/3000, Average SER 0.0004586560319560443</t>
  </si>
  <si>
    <t xml:space="preserve"> 1290/3000, Average SER 9.043919023617293e-05</t>
  </si>
  <si>
    <t xml:space="preserve"> 660/3000, Average SER 0.000946969696969697</t>
  </si>
  <si>
    <t xml:space="preserve"> 1320/3000, Average SER 0.0004482320312297705</t>
  </si>
  <si>
    <t xml:space="preserve"> 1320/3000, Average SER 8.838375409444173e-05</t>
  </si>
  <si>
    <t xml:space="preserve"> 660/3000, Average SER 0.0002904042150035049</t>
  </si>
  <si>
    <t xml:space="preserve"> 1350/3000, Average SER 0.0004382713194246645</t>
  </si>
  <si>
    <t xml:space="preserve"> 1350/3000, Average SER 8.64196706701208e-05</t>
  </si>
  <si>
    <t xml:space="preserve"> 690/3000, Average SER 0.0009541063205055568</t>
  </si>
  <si>
    <t xml:space="preserve"> 1380/3000, Average SER 0.00042874368204586747</t>
  </si>
  <si>
    <t xml:space="preserve"> 690/3000, Average SER 0.0002777779447859612</t>
  </si>
  <si>
    <t xml:space="preserve"> 1380/3000, Average SER 8.45409821772921e-05</t>
  </si>
  <si>
    <t xml:space="preserve"> 1410/3000, Average SER 0.00041962147604489156</t>
  </si>
  <si>
    <t xml:space="preserve"> 1410/3000, Average SER 8.274223787564758e-05</t>
  </si>
  <si>
    <t xml:space="preserve"> 720/3000, Average SER 0.000914351890484492</t>
  </si>
  <si>
    <t xml:space="preserve"> 1440/3000, Average SER 0.000410879361960623</t>
  </si>
  <si>
    <t xml:space="preserve"> 720/3000, Average SER 0.00026620386375321285</t>
  </si>
  <si>
    <t xml:space="preserve"> 1440/3000, Average SER 8.101844125323826e-05</t>
  </si>
  <si>
    <t xml:space="preserve"> 1470/3000, Average SER 0.0004024940688593858</t>
  </si>
  <si>
    <t xml:space="preserve"> 750/3000, Average SER 0.0008777778148651123</t>
  </si>
  <si>
    <t xml:space="preserve"> 1470/3000, Average SER 7.936500367664156e-05</t>
  </si>
  <si>
    <t xml:space="preserve"> 750/3000, Average SER 0.0002555557092030843</t>
  </si>
  <si>
    <t xml:space="preserve"> 1500/3000, Average SER 0.0004333330790201823</t>
  </si>
  <si>
    <t xml:space="preserve"> 1500/3000, Average SER 0.00011666659514109294</t>
  </si>
  <si>
    <t xml:space="preserve"> 1530/3000, Average SER 0.0004248363519805709</t>
  </si>
  <si>
    <t xml:space="preserve"> 780/3000, Average SER 0.0008440171296779926</t>
  </si>
  <si>
    <t xml:space="preserve"> 1530/3000, Average SER 0.00011437901484420876</t>
  </si>
  <si>
    <t xml:space="preserve"> 780/3000, Average SER 0.00028846172186044544</t>
  </si>
  <si>
    <t xml:space="preserve"> 1560/3000, Average SER 0.00041666642213479066</t>
  </si>
  <si>
    <t xml:space="preserve"> 1560/3000, Average SER 0.00011217941840489706</t>
  </si>
  <si>
    <t xml:space="preserve"> 810/3000, Average SER 0.000812757235986215</t>
  </si>
  <si>
    <t xml:space="preserve"> 1590/3000, Average SER 0.00040880479152847387</t>
  </si>
  <si>
    <t xml:space="preserve"> 1590/3000, Average SER 0.00011006282560480466</t>
  </si>
  <si>
    <t xml:space="preserve"> 810/3000, Average SER 0.00031893017851276163</t>
  </si>
  <si>
    <t xml:space="preserve"> 1620/3000, Average SER 0.0004012343324260947</t>
  </si>
  <si>
    <t xml:space="preserve"> 1620/3000, Average SER 0.00010802462513064161</t>
  </si>
  <si>
    <t xml:space="preserve"> 840/3000, Average SER 0.0007936508173034305</t>
  </si>
  <si>
    <t xml:space="preserve"> 1650/3000, Average SER 0.00039393916274562025</t>
  </si>
  <si>
    <t xml:space="preserve"> 1650/3000, Average SER 0.00010606054103735722</t>
  </si>
  <si>
    <t xml:space="preserve"> 840/3000, Average SER 0.00030753981499444873</t>
  </si>
  <si>
    <t xml:space="preserve"> 1680/3000, Average SER 0.0003869045348394485</t>
  </si>
  <si>
    <t xml:space="preserve"> 1680/3000, Average SER 0.00010416660280454726</t>
  </si>
  <si>
    <t xml:space="preserve"> 870/3000, Average SER 0.0008333333607377677</t>
  </si>
  <si>
    <t xml:space="preserve"> 1710/3000, Average SER 0.00038011673598261606</t>
  </si>
  <si>
    <t xml:space="preserve"> 870/3000, Average SER 0.00029693499378774356</t>
  </si>
  <si>
    <t xml:space="preserve"> 1710/3000, Average SER 0.00010233911854481837</t>
  </si>
  <si>
    <t xml:space="preserve"> 1740/3000, Average SER 0.00037356299915532957</t>
  </si>
  <si>
    <t xml:space="preserve"> 900/3000, Average SER 0.0008518519004185994</t>
  </si>
  <si>
    <t xml:space="preserve"> 1740/3000, Average SER 0.00010057465098370081</t>
  </si>
  <si>
    <t xml:space="preserve"> 1770/3000, Average SER 0.00039077189009068376</t>
  </si>
  <si>
    <t xml:space="preserve"> 900/3000, Average SER 0.00028703716066148544</t>
  </si>
  <si>
    <t xml:space="preserve"> 1770/3000, Average SER 0.00011299427619761667</t>
  </si>
  <si>
    <t xml:space="preserve"> 930/3000, Average SER 0.0009767025388697141</t>
  </si>
  <si>
    <t xml:space="preserve"> 1800/3000, Average SER 0.00038425902525583905</t>
  </si>
  <si>
    <t xml:space="preserve"> 1800/3000, Average SER 0.00011111103826098971</t>
  </si>
  <si>
    <t xml:space="preserve"> 930/3000, Average SER 0.00027777789741434075</t>
  </si>
  <si>
    <t xml:space="preserve"> 1830/3000, Average SER 0.00037795969697295643</t>
  </si>
  <si>
    <t xml:space="preserve"> 1830/3000, Average SER 0.00010928954583048169</t>
  </si>
  <si>
    <t xml:space="preserve"> 960/3000, Average SER 0.001006944477558136</t>
  </si>
  <si>
    <t xml:space="preserve"> 1860/3000, Average SER 0.0003718635728282313</t>
  </si>
  <si>
    <t xml:space="preserve"> 1860/3000, Average SER 0.00010752681122031263</t>
  </si>
  <si>
    <t xml:space="preserve"> 960/3000, Average SER 0.0002690973381201426</t>
  </si>
  <si>
    <t xml:space="preserve"> 1890/3000, Average SER 0.0003659609764341324</t>
  </si>
  <si>
    <t xml:space="preserve"> 1890/3000, Average SER 0.00010582003643903782</t>
  </si>
  <si>
    <t xml:space="preserve"> 990/3000, Average SER 0.001010101070307722</t>
  </si>
  <si>
    <t xml:space="preserve"> 1920/3000, Average SER 0.0003602428361773491</t>
  </si>
  <si>
    <t xml:space="preserve"> 1920/3000, Average SER 0.00010416659836967787</t>
  </si>
  <si>
    <t xml:space="preserve"> 990/3000, Average SER 0.00028619537449846365</t>
  </si>
  <si>
    <t xml:space="preserve"> 1950/3000, Average SER 0.00035470063869769754</t>
  </si>
  <si>
    <t xml:space="preserve"> 1020/3000, Average SER 0.0009803922152986713</t>
  </si>
  <si>
    <t xml:space="preserve"> 1950/3000, Average SER 0.00010256403531783666</t>
  </si>
  <si>
    <t xml:space="preserve"> 1980/3000, Average SER 0.0003493263865962173</t>
  </si>
  <si>
    <t xml:space="preserve"> 1020/3000, Average SER 0.00027777786348380295</t>
  </si>
  <si>
    <t xml:space="preserve"> 1980/3000, Average SER 0.00010101003478271792</t>
  </si>
  <si>
    <t xml:space="preserve"> 1050/3000, Average SER 0.0009841270673842657</t>
  </si>
  <si>
    <t xml:space="preserve"> 2010/3000, Average SER 0.00034411255993060214</t>
  </si>
  <si>
    <t xml:space="preserve"> 2010/3000, Average SER 9.950242232327437e-05</t>
  </si>
  <si>
    <t xml:space="preserve"> 2040/3000, Average SER 0.0003390520811080933</t>
  </si>
  <si>
    <t xml:space="preserve"> 1050/3000, Average SER 0.0002698413530985514</t>
  </si>
  <si>
    <t xml:space="preserve"> 2040/3000, Average SER 9.803915140675564e-05</t>
  </si>
  <si>
    <t xml:space="preserve"> 1080/3000, Average SER 0.000987654427687327</t>
  </si>
  <si>
    <t xml:space="preserve"> 2070/3000, Average SER 0.00033413828283116435</t>
  </si>
  <si>
    <t xml:space="preserve"> 2070/3000, Average SER 9.661829413999107e-05</t>
  </si>
  <si>
    <t xml:space="preserve"> 1080/3000, Average SER 0.0002932099832428826</t>
  </si>
  <si>
    <t xml:space="preserve"> 2100/3000, Average SER 0.0003293648787907192</t>
  </si>
  <si>
    <t xml:space="preserve"> 2100/3000, Average SER 0.0001031745331627982</t>
  </si>
  <si>
    <t xml:space="preserve"> 1110/3000, Average SER 0.0009609610647768588</t>
  </si>
  <si>
    <t xml:space="preserve"> 2130/3000, Average SER 0.0003247259368359203</t>
  </si>
  <si>
    <t xml:space="preserve"> 2130/3000, Average SER 0.00010172137072388555</t>
  </si>
  <si>
    <t xml:space="preserve"> 1110/3000, Average SER 0.0002852853891011831</t>
  </si>
  <si>
    <t xml:space="preserve"> 2160/3000, Average SER 0.00032021585437986584</t>
  </si>
  <si>
    <t xml:space="preserve"> 1140/3000, Average SER 0.0009649123539004409</t>
  </si>
  <si>
    <t xml:space="preserve"> 2160/3000, Average SER 0.00010030857390827603</t>
  </si>
  <si>
    <t xml:space="preserve"> 2190/3000, Average SER 0.000315829335826717</t>
  </si>
  <si>
    <t xml:space="preserve"> 2190/3000, Average SER 9.8934483854738e-05</t>
  </si>
  <si>
    <t xml:space="preserve"> 1140/3000, Average SER 0.00028508781341084265</t>
  </si>
  <si>
    <t xml:space="preserve"> 1170/3000, Average SER 0.0009401710114927374</t>
  </si>
  <si>
    <t xml:space="preserve"> 2220/3000, Average SER 0.00031156137182905867</t>
  </si>
  <si>
    <t xml:space="preserve"> 2220/3000, Average SER 9.759753137021452e-05</t>
  </si>
  <si>
    <t xml:space="preserve"> 2250/3000, Average SER 0.0003074072202046712</t>
  </si>
  <si>
    <t xml:space="preserve"> 1170/3000, Average SER 0.00027777786947723126</t>
  </si>
  <si>
    <t xml:space="preserve"> 2250/3000, Average SER 9.629623095194499e-05</t>
  </si>
  <si>
    <t xml:space="preserve"> 1200/3000, Average SER 0.0009722223381201426</t>
  </si>
  <si>
    <t xml:space="preserve"> 2280/3000, Average SER 0.0003033623883598729</t>
  </si>
  <si>
    <t xml:space="preserve"> 2280/3000, Average SER 9.502917528152466e-05</t>
  </si>
  <si>
    <t xml:space="preserve"> 1200/3000, Average SER 0.0002708334227403005</t>
  </si>
  <si>
    <t xml:space="preserve"> 2310/3000, Average SER 0.00029942261708247196</t>
  </si>
  <si>
    <t xml:space="preserve"> 2310/3000, Average SER 9.379503014799836e-05</t>
  </si>
  <si>
    <t xml:space="preserve"> 1230/3000, Average SER 0.000968834782034401</t>
  </si>
  <si>
    <t xml:space="preserve"> 2340/3000, Average SER 0.00029558386558141463</t>
  </si>
  <si>
    <t xml:space="preserve"> 2340/3000, Average SER 9.259252976148556e-05</t>
  </si>
  <si>
    <t xml:space="preserve"> 1230/3000, Average SER 0.0002642277295027322</t>
  </si>
  <si>
    <t xml:space="preserve"> 2370/3000, Average SER 0.00029184229766266253</t>
  </si>
  <si>
    <t xml:space="preserve"> 1260/3000, Average SER 0.0009457672872240581</t>
  </si>
  <si>
    <t xml:space="preserve"> 2370/3000, Average SER 9.142047242273258e-05</t>
  </si>
  <si>
    <t xml:space="preserve"> 2400/3000, Average SER 0.0002951387067635854</t>
  </si>
  <si>
    <t xml:space="preserve"> 2400/3000, Average SER 9.027771651744843e-05</t>
  </si>
  <si>
    <t xml:space="preserve"> 1260/3000, Average SER 0.00025793659308600046</t>
  </si>
  <si>
    <t xml:space="preserve"> 2430/3000, Average SER 0.00029149501902576335</t>
  </si>
  <si>
    <t xml:space="preserve"> 1290/3000, Average SER 0.00092377269914908</t>
  </si>
  <si>
    <t xml:space="preserve"> 2430/3000, Average SER 8.916317680735648e-05</t>
  </si>
  <si>
    <t xml:space="preserve"> 2460/3000, Average SER 0.0002879402017205711</t>
  </si>
  <si>
    <t xml:space="preserve"> 2460/3000, Average SER 8.807582099263261e-05</t>
  </si>
  <si>
    <t xml:space="preserve"> 1290/3000, Average SER 0.0002519380676653958</t>
  </si>
  <si>
    <t xml:space="preserve"> 1320/3000, Average SER 0.0009406566168322708</t>
  </si>
  <si>
    <t xml:space="preserve"> 2490/3000, Average SER 0.0002844710426636968</t>
  </si>
  <si>
    <t xml:space="preserve"> 2490/3000, Average SER 8.701466652284186e-05</t>
  </si>
  <si>
    <t xml:space="preserve"> 2520/3000, Average SER 0.0002810844826319861</t>
  </si>
  <si>
    <t xml:space="preserve"> 1320/3000, Average SER 0.0002462122024911823</t>
  </si>
  <si>
    <t xml:space="preserve"> 2520/3000, Average SER 8.597877763566517e-05</t>
  </si>
  <si>
    <t xml:space="preserve"> 1350/3000, Average SER 0.000932098803696809</t>
  </si>
  <si>
    <t xml:space="preserve"> 2550/3000, Average SER 0.0002777776063657274</t>
  </si>
  <si>
    <t xml:space="preserve"> 2550/3000, Average SER 8.496726260465734e-05</t>
  </si>
  <si>
    <t xml:space="preserve"> 2580/3000, Average SER 0.0002745476341986841</t>
  </si>
  <si>
    <t xml:space="preserve"> 1350/3000, Average SER 0.00024074082021360044</t>
  </si>
  <si>
    <t xml:space="preserve"> 2580/3000, Average SER 8.397927117902179e-05</t>
  </si>
  <si>
    <t xml:space="preserve"> 1380/3000, Average SER 0.0009118357862251392</t>
  </si>
  <si>
    <t xml:space="preserve"> 2610/3000, Average SER 0.0002713919142653659</t>
  </si>
  <si>
    <t xml:space="preserve"> 2610/3000, Average SER 8.301399219995257e-05</t>
  </si>
  <si>
    <t xml:space="preserve"> 1380/3000, Average SER 0.00023550732412200043</t>
  </si>
  <si>
    <t xml:space="preserve"> 2640/3000, Average SER 0.0002683079152396231</t>
  </si>
  <si>
    <t xml:space="preserve"> 1410/3000, Average SER 0.0008924350248160937</t>
  </si>
  <si>
    <t xml:space="preserve"> 2640/3000, Average SER 8.207065137949856e-05</t>
  </si>
  <si>
    <t xml:space="preserve"> 2670/3000, Average SER 0.0002652932195627734</t>
  </si>
  <si>
    <t xml:space="preserve"> 2670/3000, Average SER 8.114850922916712e-05</t>
  </si>
  <si>
    <t xml:space="preserve"> 1410/3000, Average SER 0.0002304965299917451</t>
  </si>
  <si>
    <t xml:space="preserve"> 2700/3000, Average SER 0.0002654319339328342</t>
  </si>
  <si>
    <t xml:space="preserve"> 1440/3000, Average SER 0.0008796296599838469</t>
  </si>
  <si>
    <t xml:space="preserve"> 2700/3000, Average SER 8.024685912662083e-05</t>
  </si>
  <si>
    <t xml:space="preserve"> 2730/3000, Average SER 0.00026251509949401183</t>
  </si>
  <si>
    <t xml:space="preserve"> 2730/3000, Average SER 7.936502550984478e-05</t>
  </si>
  <si>
    <t xml:space="preserve"> 1440/3000, Average SER 0.00022569451895025042</t>
  </si>
  <si>
    <t xml:space="preserve"> 1470/3000, Average SER 0.0009183674037051039</t>
  </si>
  <si>
    <t xml:space="preserve"> 2760/3000, Average SER 0.0002596616744995117</t>
  </si>
  <si>
    <t xml:space="preserve"> 2760/3000, Average SER 8.454100377317789e-05</t>
  </si>
  <si>
    <t xml:space="preserve"> 2790/3000, Average SER 0.00025686961348338796</t>
  </si>
  <si>
    <t xml:space="preserve"> 1470/3000, Average SER 0.00023809529486156644</t>
  </si>
  <si>
    <t xml:space="preserve"> 2790/3000, Average SER 8.363196072185339e-05</t>
  </si>
  <si>
    <t xml:space="preserve"> 1500/3000, Average SER 0.000944444457689921</t>
  </si>
  <si>
    <t xml:space="preserve"> 2820/3000, Average SER 0.0002541369580207987</t>
  </si>
  <si>
    <t xml:space="preserve"> 2820/3000, Average SER 8.274225901204643e-05</t>
  </si>
  <si>
    <t xml:space="preserve"> 1500/3000, Average SER 0.0002722222805023193</t>
  </si>
  <si>
    <t xml:space="preserve"> 2850/3000, Average SER 0.0002514618321468956</t>
  </si>
  <si>
    <t xml:space="preserve"> 1530/3000, Average SER 0.0009259259389116873</t>
  </si>
  <si>
    <t xml:space="preserve"> 2850/3000, Average SER 8.187128786455121e-05</t>
  </si>
  <si>
    <t xml:space="preserve"> 2880/3000, Average SER 0.00024884243806203206</t>
  </si>
  <si>
    <t xml:space="preserve"> 2880/3000, Average SER 8.101846194929547e-05</t>
  </si>
  <si>
    <t xml:space="preserve"> 1530/3000, Average SER 0.0002668845887277641</t>
  </si>
  <si>
    <t xml:space="preserve"> 1560/3000, Average SER 0.0009508547110435291</t>
  </si>
  <si>
    <t xml:space="preserve"> 2910/3000, Average SER 0.00024627705210262965</t>
  </si>
  <si>
    <t xml:space="preserve"> 2910/3000, Average SER 8.018322007352954e-05</t>
  </si>
  <si>
    <t xml:space="preserve"> 2940/3000, Average SER 0.00024376402095872528</t>
  </si>
  <si>
    <t xml:space="preserve"> 2940/3000, Average SER 7.936502395033025e-05</t>
  </si>
  <si>
    <t xml:space="preserve"> 1560/3000, Average SER 0.0002617521927906917</t>
  </si>
  <si>
    <t xml:space="preserve"> 1590/3000, Average SER 0.0009538784341992072</t>
  </si>
  <si>
    <t xml:space="preserve"> 2970/3000, Average SER 0.00024130175812075836</t>
  </si>
  <si>
    <t xml:space="preserve"> 2970/3000, Average SER 7.856335704174106e-05</t>
  </si>
  <si>
    <t xml:space="preserve"> 3000/3000, Average SER 0.00024166651566823324</t>
  </si>
  <si>
    <t xml:space="preserve"> Sionna, SNR</t>
  </si>
  <si>
    <t xml:space="preserve"> 3000/3000, Average SER 8.055549860000611e-05</t>
  </si>
  <si>
    <t xml:space="preserve"> 1590/3000, Average SER 0.00025681347217199936</t>
  </si>
  <si>
    <t xml:space="preserve"> 1620/3000, Average SER 0.0009516461027993096</t>
  </si>
  <si>
    <t xml:space="preserve"> 1650/3000, Average SER 0.0009595959836786443</t>
  </si>
  <si>
    <t xml:space="preserve"> 1620/3000, Average SER 0.0002623457231639344</t>
  </si>
  <si>
    <t xml:space="preserve"> 1680/3000, Average SER 0.0009523809665725344</t>
  </si>
  <si>
    <t xml:space="preserve"> 1650/3000, Average SER 0.0002575758009245901</t>
  </si>
  <si>
    <t xml:space="preserve"> 1680/3000, Average SER 0.00027281751944905236</t>
  </si>
  <si>
    <t xml:space="preserve"> 1710/3000, Average SER 0.00093567252856249</t>
  </si>
  <si>
    <t xml:space="preserve"> 1710/3000, Average SER 0.00026803124717801635</t>
  </si>
  <si>
    <t xml:space="preserve"> 1740/3000, Average SER 0.0009195402435872746</t>
  </si>
  <si>
    <t xml:space="preserve"> 1740/3000, Average SER 0.0002825671228869208</t>
  </si>
  <si>
    <t xml:space="preserve"> 1770/3000, Average SER 0.0009322034100354729</t>
  </si>
  <si>
    <t xml:space="preserve"> 1770/3000, Average SER 0.00029661025704637084</t>
  </si>
  <si>
    <t xml:space="preserve"> 1800/3000, Average SER 0.0009259259369638231</t>
  </si>
  <si>
    <t xml:space="preserve"> 1800/3000, Average SER 0.0002916667527622647</t>
  </si>
  <si>
    <t xml:space="preserve"> 1830/3000, Average SER 0.0009107468232431047</t>
  </si>
  <si>
    <t xml:space="preserve"> 1830/3000, Average SER 0.0002868853305858341</t>
  </si>
  <si>
    <t xml:space="preserve"> 1860/3000, Average SER 0.0009050179232833206</t>
  </si>
  <si>
    <t xml:space="preserve"> 1860/3000, Average SER 0.00028225814783444967</t>
  </si>
  <si>
    <t xml:space="preserve"> 1890/3000, Average SER 0.0008906525594216806</t>
  </si>
  <si>
    <t xml:space="preserve"> 1920/3000, Average SER 0.0009114583643774192</t>
  </si>
  <si>
    <t xml:space="preserve"> 1890/3000, Average SER 0.0002777778597735854</t>
  </si>
  <si>
    <t xml:space="preserve"> 1950/3000, Average SER 0.0009102564285963009</t>
  </si>
  <si>
    <t xml:space="preserve"> 1920/3000, Average SER 0.0002734375807146231</t>
  </si>
  <si>
    <t xml:space="preserve"> 1980/3000, Average SER 0.0008964646645266601</t>
  </si>
  <si>
    <t xml:space="preserve"> 1950/3000, Average SER 0.00028632488006200544</t>
  </si>
  <si>
    <t xml:space="preserve"> 2010/3000, Average SER 0.0008830845949068591</t>
  </si>
  <si>
    <t xml:space="preserve"> 1980/3000, Average SER 0.0002819866243034902</t>
  </si>
  <si>
    <t xml:space="preserve"> 2040/3000, Average SER 0.0008700980567464641</t>
  </si>
  <si>
    <t xml:space="preserve"> 2010/3000, Average SER 0.00027777786871687095</t>
  </si>
  <si>
    <t xml:space="preserve"> 2070/3000, Average SER 0.0008856682961689678</t>
  </si>
  <si>
    <t xml:space="preserve"> 2040/3000, Average SER 0.0002736929000592699</t>
  </si>
  <si>
    <t xml:space="preserve"> 2100/3000, Average SER 0.0009007936716079712</t>
  </si>
  <si>
    <t xml:space="preserve"> 2070/3000, Average SER 0.000269726336290295</t>
  </si>
  <si>
    <t xml:space="preserve"> 2130/3000, Average SER 0.0008881064367965914</t>
  </si>
  <si>
    <t xml:space="preserve"> 2100/3000, Average SER 0.00026587310291471936</t>
  </si>
  <si>
    <t xml:space="preserve"> 2160/3000, Average SER 0.0008989197512467702</t>
  </si>
  <si>
    <t xml:space="preserve"> 2130/3000, Average SER 0.0002621284113243712</t>
  </si>
  <si>
    <t xml:space="preserve"> 2190/3000, Average SER 0.000886605782051609</t>
  </si>
  <si>
    <t xml:space="preserve"> 2160/3000, Average SER 0.0002700618019810429</t>
  </si>
  <si>
    <t xml:space="preserve"> 2220/3000, Average SER 0.0008821321231824858</t>
  </si>
  <si>
    <t xml:space="preserve"> 2190/3000, Average SER 0.0002663623252415766</t>
  </si>
  <si>
    <t xml:space="preserve"> 2250/3000, Average SER 0.0008814814620547825</t>
  </si>
  <si>
    <t xml:space="preserve"> 2220/3000, Average SER 0.00026276283435993367</t>
  </si>
  <si>
    <t xml:space="preserve"> 2280/3000, Average SER 0.000869883021764588</t>
  </si>
  <si>
    <t xml:space="preserve"> 2250/3000, Average SER 0.0002629630300733778</t>
  </si>
  <si>
    <t xml:space="preserve"> 2310/3000, Average SER 0.0008694083401651093</t>
  </si>
  <si>
    <t xml:space="preserve"> 2280/3000, Average SER 0.0002595029902039913</t>
  </si>
  <si>
    <t xml:space="preserve"> 2340/3000, Average SER 0.0008582620793937618</t>
  </si>
  <si>
    <t xml:space="preserve"> 2310/3000, Average SER 0.00025613282150004334</t>
  </si>
  <si>
    <t xml:space="preserve"> 2370/3000, Average SER 0.0008473980024394104</t>
  </si>
  <si>
    <t xml:space="preserve"> 2340/3000, Average SER 0.0002528490673782479</t>
  </si>
  <si>
    <t xml:space="preserve"> 2400/3000, Average SER 0.0008506944278875987</t>
  </si>
  <si>
    <t xml:space="preserve"> 2370/3000, Average SER 0.00024964844627219416</t>
  </si>
  <si>
    <t xml:space="preserve"> 2430/3000, Average SER 0.0008607681641362822</t>
  </si>
  <si>
    <t xml:space="preserve"> 2400/3000, Average SER 0.0002569444974263509</t>
  </si>
  <si>
    <t xml:space="preserve"> 2460/3000, Average SER 0.0008739837059160558</t>
  </si>
  <si>
    <t xml:space="preserve"> 2430/3000, Average SER 0.0002537723431371367</t>
  </si>
  <si>
    <t xml:space="preserve"> 2490/3000, Average SER 0.0008668004987709015</t>
  </si>
  <si>
    <t xml:space="preserve"> 2460/3000, Average SER 0.0002506775584647326</t>
  </si>
  <si>
    <t xml:space="preserve"> 2520/3000, Average SER 0.000856481445214105</t>
  </si>
  <si>
    <t xml:space="preserve"> 2490/3000, Average SER 0.00024765734691696475</t>
  </si>
  <si>
    <t xml:space="preserve"> 2550/3000, Average SER 0.0008562091051363478</t>
  </si>
  <si>
    <t xml:space="preserve"> 2520/3000, Average SER 0.00024470904516795327</t>
  </si>
  <si>
    <t xml:space="preserve"> 2580/3000, Average SER 0.0008559430985487709</t>
  </si>
  <si>
    <t xml:space="preserve"> 2550/3000, Average SER 0.000254902021557677</t>
  </si>
  <si>
    <t xml:space="preserve"> 2610/3000, Average SER 0.0008620688970061555</t>
  </si>
  <si>
    <t xml:space="preserve"> 2580/3000, Average SER 0.00025193804456282034</t>
  </si>
  <si>
    <t xml:space="preserve"> 2640/3000, Average SER 0.0008522726595401764</t>
  </si>
  <si>
    <t xml:space="preserve"> 2610/3000, Average SER 0.0002490422049701442</t>
  </si>
  <si>
    <t xml:space="preserve"> 2670/3000, Average SER 0.0008645442317934072</t>
  </si>
  <si>
    <t xml:space="preserve"> 2640/3000, Average SER 0.0002462121799136653</t>
  </si>
  <si>
    <t xml:space="preserve"> 2700/3000, Average SER 0.000864197435202422</t>
  </si>
  <si>
    <t xml:space="preserve"> 2670/3000, Average SER 0.00024344575092587133</t>
  </si>
  <si>
    <t xml:space="preserve"> 2730/3000, Average SER 0.000860805760373126</t>
  </si>
  <si>
    <t xml:space="preserve"> 2700/3000, Average SER 0.0002407407981378061</t>
  </si>
  <si>
    <t xml:space="preserve"> 2760/3000, Average SER 0.0008514491760212442</t>
  </si>
  <si>
    <t xml:space="preserve"> 2730/3000, Average SER 0.00023809529486156644</t>
  </si>
  <si>
    <t xml:space="preserve"> 2790/3000, Average SER 0.0008422938085371448</t>
  </si>
  <si>
    <t xml:space="preserve"> 2760/3000, Average SER 0.00023550730252611465</t>
  </si>
  <si>
    <t xml:space="preserve"> 2820/3000, Average SER 0.0008333332361058986</t>
  </si>
  <si>
    <t xml:space="preserve"> 2790/3000, Average SER 0.00023297496593981234</t>
  </si>
  <si>
    <t xml:space="preserve"> 2850/3000, Average SER 0.000850877092595686</t>
  </si>
  <si>
    <t xml:space="preserve"> 2820/3000, Average SER 0.00023049650885534624</t>
  </si>
  <si>
    <t xml:space="preserve"> 2880/3000, Average SER 0.0008478008210659027</t>
  </si>
  <si>
    <t xml:space="preserve"> 2850/3000, Average SER 0.00023976614600733706</t>
  </si>
  <si>
    <t xml:space="preserve"> 2910/3000, Average SER 0.0008390606064157388</t>
  </si>
  <si>
    <t xml:space="preserve"> 2880/3000, Average SER 0.00023726858198642732</t>
  </si>
  <si>
    <t xml:space="preserve"> 2940/3000, Average SER 0.000836167692327175</t>
  </si>
  <si>
    <t xml:space="preserve"> 2910/3000, Average SER 0.0002405498855302424</t>
  </si>
  <si>
    <t xml:space="preserve"> 2970/3000, Average SER 0.0008333332209474712</t>
  </si>
  <si>
    <t xml:space="preserve"> 2940/3000, Average SER 0.00024092975927858935</t>
  </si>
  <si>
    <t xml:space="preserve"> 3000/3000, Average SER 0.0008249998887379964</t>
  </si>
  <si>
    <t xml:space="preserve"> Transformer, SNR</t>
  </si>
  <si>
    <t xml:space="preserve"> 2970/3000, Average SER 0.0002384961253464824</t>
  </si>
  <si>
    <t xml:space="preserve"> 3000/3000, Average SER 0.00023611116409301758</t>
  </si>
  <si>
    <t xml:space="preserve"> 2,snr=12, block-length=120, num-symbols=2, model=Transformer</t>
  </si>
  <si>
    <t xml:space="preserve"> 2,snr=12, block-length=120, num-symbols=2, model=Sionna</t>
  </si>
  <si>
    <t xml:space="preserve"> 2,snr=12, block-length=120, num-symbols=2, model=ViterbiNet</t>
  </si>
  <si>
    <t xml:space="preserve"> 2,snr=13, block-length=120, num-symbols=2, model=Transformer</t>
  </si>
  <si>
    <t xml:space="preserve"> 2,snr=13, block-length=120, num-symbols=2, model=Sionna</t>
  </si>
  <si>
    <t xml:space="preserve"> 2,snr=13, block-length=120, num-symbols=2, model=ViterbiNet</t>
  </si>
  <si>
    <t xml:space="preserve"> 30/3000, Average SER 0.0013888875643412273</t>
  </si>
  <si>
    <t xml:space="preserve"> 60/3000, Average SER 0.0006944437821706136</t>
  </si>
  <si>
    <t xml:space="preserve"> 270/3000, Average SER 0.0002777775128682454</t>
  </si>
  <si>
    <t xml:space="preserve"> 270/3000, Average SER 9.259250428941514e-05</t>
  </si>
  <si>
    <t xml:space="preserve"> 300/3000, Average SER 0.0006944437821706136</t>
  </si>
  <si>
    <t xml:space="preserve"> 300/3000, Average SER 0.0001388887564341227</t>
  </si>
  <si>
    <t xml:space="preserve"> 330/3000, Average SER 0.0006313125292460123</t>
  </si>
  <si>
    <t xml:space="preserve"> 330/3000, Average SER 0.00012626250584920248</t>
  </si>
  <si>
    <t xml:space="preserve"> 90/3000, Average SER 0.00046296252144707576</t>
  </si>
  <si>
    <t xml:space="preserve"> 360/3000, Average SER 0.0005787031518088446</t>
  </si>
  <si>
    <t xml:space="preserve"> 360/3000, Average SER 0.00011574063036176894</t>
  </si>
  <si>
    <t xml:space="preserve"> 390/3000, Average SER 0.0005341875247466258</t>
  </si>
  <si>
    <t xml:space="preserve"> 390/3000, Average SER 0.00010683750494932517</t>
  </si>
  <si>
    <t xml:space="preserve"> 420/3000, Average SER 0.0004960312729790097</t>
  </si>
  <si>
    <t xml:space="preserve"> 420/3000, Average SER 9.920625459580195e-05</t>
  </si>
  <si>
    <t xml:space="preserve"> 60/3000, Average SER 0.0008333335320154826</t>
  </si>
  <si>
    <t xml:space="preserve"> 450/3000, Average SER 0.00046296252144707576</t>
  </si>
  <si>
    <t xml:space="preserve"> 450/3000, Average SER 9.259250428941514e-05</t>
  </si>
  <si>
    <t xml:space="preserve"> 120/3000, Average SER 0.0003472218910853068</t>
  </si>
  <si>
    <t xml:space="preserve"> 480/3000, Average SER 0.0004340273638566335</t>
  </si>
  <si>
    <t xml:space="preserve"> 480/3000, Average SER 8.68054727713267e-05</t>
  </si>
  <si>
    <t xml:space="preserve"> 510/3000, Average SER 0.0004084963424533021</t>
  </si>
  <si>
    <t xml:space="preserve"> 510/3000, Average SER 8.169926849066043e-05</t>
  </si>
  <si>
    <t xml:space="preserve"> 540/3000, Average SER 0.00041666626930236816</t>
  </si>
  <si>
    <t xml:space="preserve"> 540/3000, Average SER 7.716042024117928e-05</t>
  </si>
  <si>
    <t xml:space="preserve"> 570/3000, Average SER 0.0006286545803672389</t>
  </si>
  <si>
    <t xml:space="preserve"> 570/3000, Average SER 0.00020467827194615415</t>
  </si>
  <si>
    <t xml:space="preserve"> 150/3000, Average SER 0.0002777775128682454</t>
  </si>
  <si>
    <t xml:space="preserve"> 600/3000, Average SER 0.0006944439808527628</t>
  </si>
  <si>
    <t xml:space="preserve"> 600/3000, Average SER 0.0002499998609224955</t>
  </si>
  <si>
    <t xml:space="preserve"> 630/3000, Average SER 0.0006613752198597741</t>
  </si>
  <si>
    <t xml:space="preserve"> 630/3000, Average SER 0.00023809510564047192</t>
  </si>
  <si>
    <t xml:space="preserve"> 90/3000, Average SER 0.0005555556880103217</t>
  </si>
  <si>
    <t xml:space="preserve"> 660/3000, Average SER 0.000631312709866148</t>
  </si>
  <si>
    <t xml:space="preserve"> 660/3000, Average SER 0.0002272726008386323</t>
  </si>
  <si>
    <t xml:space="preserve"> 690/3000, Average SER 0.0006038643311763155</t>
  </si>
  <si>
    <t xml:space="preserve"> 180/3000, Average SER 0.00023148126072353788</t>
  </si>
  <si>
    <t xml:space="preserve"> 180/3000, Average SER 0.0001388887564341227</t>
  </si>
  <si>
    <t xml:space="preserve"> 690/3000, Average SER 0.00022946846657905025</t>
  </si>
  <si>
    <t xml:space="preserve"> 720/3000, Average SER 0.0005787033173773024</t>
  </si>
  <si>
    <t xml:space="preserve"> 720/3000, Average SER 0.00021990728047158984</t>
  </si>
  <si>
    <t xml:space="preserve"> 750/3000, Average SER 0.0005555551846822103</t>
  </si>
  <si>
    <t xml:space="preserve"> 750/3000, Average SER 0.00021111098925272623</t>
  </si>
  <si>
    <t xml:space="preserve"> 780/3000, Average SER 0.0005341876775790483</t>
  </si>
  <si>
    <t xml:space="preserve"> 780/3000, Average SER 0.00020299133581992907</t>
  </si>
  <si>
    <t xml:space="preserve"> 210/3000, Average SER 0.0001984125091916039</t>
  </si>
  <si>
    <t xml:space="preserve"> 210/3000, Average SER 0.00011904750551496233</t>
  </si>
  <si>
    <t xml:space="preserve"> 810/3000, Average SER 0.0005658432289406105</t>
  </si>
  <si>
    <t xml:space="preserve"> 810/3000, Average SER 0.00019547313819696875</t>
  </si>
  <si>
    <t xml:space="preserve"> 840/3000, Average SER 0.0005853170440310524</t>
  </si>
  <si>
    <t xml:space="preserve"> 840/3000, Average SER 0.00018849195468993414</t>
  </si>
  <si>
    <t xml:space="preserve"> 870/3000, Average SER 0.0006226049757551873</t>
  </si>
  <si>
    <t xml:space="preserve"> 870/3000, Average SER 0.00022988490674687528</t>
  </si>
  <si>
    <t xml:space="preserve"> 120/3000, Average SER 0.0004166667660077413</t>
  </si>
  <si>
    <t xml:space="preserve"> 900/3000, Average SER 0.0006296292278501723</t>
  </si>
  <si>
    <t xml:space="preserve"> 900/3000, Average SER 0.0003148145808113946</t>
  </si>
  <si>
    <t xml:space="preserve"> 240/3000, Average SER 0.00020833313465118408</t>
  </si>
  <si>
    <t xml:space="preserve"> 240/3000, Average SER 0.0001736109455426534</t>
  </si>
  <si>
    <t xml:space="preserve"> 930/3000, Average SER 0.0006630820612753591</t>
  </si>
  <si>
    <t xml:space="preserve"> 930/3000, Average SER 0.00032258040161543</t>
  </si>
  <si>
    <t xml:space="preserve"> 960/3000, Average SER 0.0006597218414147695</t>
  </si>
  <si>
    <t xml:space="preserve"> 960/3000, Average SER 0.00031249976406494775</t>
  </si>
  <si>
    <t xml:space="preserve"> 990/3000, Average SER 0.0006397302704628068</t>
  </si>
  <si>
    <t xml:space="preserve"> 990/3000, Average SER 0.00030303007424479784</t>
  </si>
  <si>
    <t xml:space="preserve"> 1020/3000, Average SER 0.0006209146742727242</t>
  </si>
  <si>
    <t xml:space="preserve"> 1020/3000, Average SER 0.0002941174250023038</t>
  </si>
  <si>
    <t xml:space="preserve"> 270/3000, Average SER 0.00030864168096471714</t>
  </si>
  <si>
    <t xml:space="preserve"> 1050/3000, Average SER 0.0006031742550077892</t>
  </si>
  <si>
    <t xml:space="preserve"> 1050/3000, Average SER 0.00028571407000223796</t>
  </si>
  <si>
    <t xml:space="preserve"> 1080/3000, Average SER 0.00060956754066326</t>
  </si>
  <si>
    <t xml:space="preserve"> 1080/3000, Average SER 0.0003009256941300851</t>
  </si>
  <si>
    <t xml:space="preserve"> 150/3000, Average SER 0.0004999999205271403</t>
  </si>
  <si>
    <t xml:space="preserve"> 150/3000, Average SER 0.00011111100514729818</t>
  </si>
  <si>
    <t xml:space="preserve"> 1110/3000, Average SER 0.0005930927422669557</t>
  </si>
  <si>
    <t xml:space="preserve"> 1110/3000, Average SER 0.00029279256726170446</t>
  </si>
  <si>
    <t xml:space="preserve"> 1140/3000, Average SER 0.0005774850385230885</t>
  </si>
  <si>
    <t xml:space="preserve"> 300/3000, Average SER 0.0006666662295659383</t>
  </si>
  <si>
    <t xml:space="preserve"> 1140/3000, Average SER 0.00028508749970218594</t>
  </si>
  <si>
    <t xml:space="preserve"> 300/3000, Average SER 0.00041666626930236816</t>
  </si>
  <si>
    <t xml:space="preserve"> 1170/3000, Average SER 0.0006196577324826493</t>
  </si>
  <si>
    <t xml:space="preserve"> 1170/3000, Average SER 0.00039886006942162146</t>
  </si>
  <si>
    <t xml:space="preserve"> 1200/3000, Average SER 0.0008194442093372345</t>
  </si>
  <si>
    <t xml:space="preserve"> 1200/3000, Average SER 0.0006736106673876444</t>
  </si>
  <si>
    <t xml:space="preserve"> 1230/3000, Average SER 0.000799457765207058</t>
  </si>
  <si>
    <t xml:space="preserve"> 1230/3000, Average SER 0.0006707312614937139</t>
  </si>
  <si>
    <t xml:space="preserve"> 1260/3000, Average SER 0.0007076715193097553</t>
  </si>
  <si>
    <t xml:space="preserve"> 1260/3000, Average SER 0.0007804230565116519</t>
  </si>
  <si>
    <t xml:space="preserve"> 330/3000, Average SER 0.0006060602086963076</t>
  </si>
  <si>
    <t xml:space="preserve"> 330/3000, Average SER 0.0003787875175476074</t>
  </si>
  <si>
    <t xml:space="preserve"> 1290/3000, Average SER 0.0006912140421165053</t>
  </si>
  <si>
    <t xml:space="preserve"> 1290/3000, Average SER 0.0007622736831044041</t>
  </si>
  <si>
    <t xml:space="preserve"> 180/3000, Average SER 0.0009259257051679824</t>
  </si>
  <si>
    <t xml:space="preserve"> 1320/3000, Average SER 0.0007070702585307034</t>
  </si>
  <si>
    <t xml:space="preserve"> 1320/3000, Average SER 0.000757575531800588</t>
  </si>
  <si>
    <t xml:space="preserve"> 1350/3000, Average SER 0.00069135758611891</t>
  </si>
  <si>
    <t xml:space="preserve"> 1350/3000, Average SER 0.0007592590208406802</t>
  </si>
  <si>
    <t xml:space="preserve"> 360/3000, Average SER 0.0005555551913049486</t>
  </si>
  <si>
    <t xml:space="preserve"> 1380/3000, Average SER 0.0006763280733771946</t>
  </si>
  <si>
    <t xml:space="preserve"> 1380/3000, Average SER 0.0007548306731210238</t>
  </si>
  <si>
    <t xml:space="preserve"> 360/3000, Average SER 0.0003472218910853068</t>
  </si>
  <si>
    <t xml:space="preserve"> 1410/3000, Average SER 0.0006619381143691692</t>
  </si>
  <si>
    <t xml:space="preserve"> 1410/3000, Average SER 0.0007387704460333426</t>
  </si>
  <si>
    <t xml:space="preserve"> 1440/3000, Average SER 0.0006539347685045666</t>
  </si>
  <si>
    <t xml:space="preserve"> 1440/3000, Average SER 0.0007349534581104915</t>
  </si>
  <si>
    <t xml:space="preserve"> 1470/3000, Average SER 0.0007879816350482759</t>
  </si>
  <si>
    <t xml:space="preserve"> 1470/3000, Average SER 0.0006632648763202486</t>
  </si>
  <si>
    <t xml:space="preserve"> 1500/3000, Average SER 0.0010277775526046752</t>
  </si>
  <si>
    <t xml:space="preserve"> 1500/3000, Average SER 0.0009111106395721435</t>
  </si>
  <si>
    <t xml:space="preserve"> 390/3000, Average SER 0.0005128201765891834</t>
  </si>
  <si>
    <t xml:space="preserve"> 390/3000, Average SER 0.0003205125148479755</t>
  </si>
  <si>
    <t xml:space="preserve"> 1530/3000, Average SER 0.001007625051573211</t>
  </si>
  <si>
    <t xml:space="preserve"> 1530/3000, Average SER 0.000893245725070729</t>
  </si>
  <si>
    <t xml:space="preserve"> 210/3000, Average SER 0.0007936506044296991</t>
  </si>
  <si>
    <t xml:space="preserve"> 1560/3000, Average SER 0.0009882476467352648</t>
  </si>
  <si>
    <t xml:space="preserve"> 1560/3000, Average SER 0.0008760679226655227</t>
  </si>
  <si>
    <t xml:space="preserve"> 1590/3000, Average SER 0.0009696014647213917</t>
  </si>
  <si>
    <t xml:space="preserve"> 1590/3000, Average SER 0.0008595383392190033</t>
  </si>
  <si>
    <t xml:space="preserve"> 1620/3000, Average SER 0.000951645882041366</t>
  </si>
  <si>
    <t xml:space="preserve"> 420/3000, Average SER 0.0004761901639756702</t>
  </si>
  <si>
    <t xml:space="preserve"> 1620/3000, Average SER 0.0008436209625667996</t>
  </si>
  <si>
    <t xml:space="preserve"> 420/3000, Average SER 0.0002976187637874058</t>
  </si>
  <si>
    <t xml:space="preserve"> 1650/3000, Average SER 0.000934343229640614</t>
  </si>
  <si>
    <t xml:space="preserve"> 1650/3000, Average SER 0.0008282823996110396</t>
  </si>
  <si>
    <t xml:space="preserve"> 1680/3000, Average SER 0.0008581344925221942</t>
  </si>
  <si>
    <t xml:space="preserve"> 1680/3000, Average SER 0.0009176585291113173</t>
  </si>
  <si>
    <t xml:space="preserve"> 1710/3000, Average SER 0.0008430795014253136</t>
  </si>
  <si>
    <t xml:space="preserve"> 1710/3000, Average SER 0.0009015592566707678</t>
  </si>
  <si>
    <t xml:space="preserve"> 450/3000, Average SER 0.00044444415304395886</t>
  </si>
  <si>
    <t xml:space="preserve"> 1740/3000, Average SER 0.0008477007520609888</t>
  </si>
  <si>
    <t xml:space="preserve"> 1740/3000, Average SER 0.0008860151315557546</t>
  </si>
  <si>
    <t xml:space="preserve"> 450/3000, Average SER 0.0002777775128682454</t>
  </si>
  <si>
    <t xml:space="preserve"> 240/3000, Average SER 0.0006944442788759868</t>
  </si>
  <si>
    <t xml:space="preserve"> 1770/3000, Average SER 0.000875705817324967</t>
  </si>
  <si>
    <t xml:space="preserve"> 1770/3000, Average SER 0.0008992464865668345</t>
  </si>
  <si>
    <t xml:space="preserve"> 1800/3000, Average SER 0.000898147722085317</t>
  </si>
  <si>
    <t xml:space="preserve"> 1800/3000, Average SER 0.0009120368295245701</t>
  </si>
  <si>
    <t xml:space="preserve"> 1830/3000, Average SER 0.0008879777186555289</t>
  </si>
  <si>
    <t xml:space="preserve"> 1830/3000, Average SER 0.000897085406089741</t>
  </si>
  <si>
    <t xml:space="preserve"> 480/3000, Average SER 0.00041666639347871147</t>
  </si>
  <si>
    <t xml:space="preserve"> 1860/3000, Average SER 0.0008826160623181251</t>
  </si>
  <si>
    <t xml:space="preserve"> 1860/3000, Average SER 0.0008826162866366807</t>
  </si>
  <si>
    <t xml:space="preserve"> 480/3000, Average SER 0.0002604164183139801</t>
  </si>
  <si>
    <t xml:space="preserve"> 1890/3000, Average SER 0.0008686062835511707</t>
  </si>
  <si>
    <t xml:space="preserve"> 1890/3000, Average SER 0.0008686065043091143</t>
  </si>
  <si>
    <t xml:space="preserve"> 1920/3000, Average SER 0.0008550343103706836</t>
  </si>
  <si>
    <t xml:space="preserve"> 1920/3000, Average SER 0.0008550345276792844</t>
  </si>
  <si>
    <t xml:space="preserve"> 1950/3000, Average SER 0.0008504269367609269</t>
  </si>
  <si>
    <t xml:space="preserve"> 1950/3000, Average SER 0.0008418801503303723</t>
  </si>
  <si>
    <t xml:space="preserve"> 270/3000, Average SER 0.0008950617578294542</t>
  </si>
  <si>
    <t xml:space="preserve"> 510/3000, Average SER 0.00039215660562702255</t>
  </si>
  <si>
    <t xml:space="preserve"> 1980/3000, Average SER 0.000888046712586374</t>
  </si>
  <si>
    <t xml:space="preserve"> 510/3000, Average SER 0.00024509780547198127</t>
  </si>
  <si>
    <t xml:space="preserve"> 1980/3000, Average SER 0.0008291243904768818</t>
  </si>
  <si>
    <t xml:space="preserve"> 2010/3000, Average SER 0.0008913760458058979</t>
  </si>
  <si>
    <t xml:space="preserve"> 2010/3000, Average SER 0.0008167493995742418</t>
  </si>
  <si>
    <t xml:space="preserve"> 2040/3000, Average SER 0.0008864375013931125</t>
  </si>
  <si>
    <t xml:space="preserve"> 2040/3000, Average SER 0.0008047383789922677</t>
  </si>
  <si>
    <t xml:space="preserve"> 2070/3000, Average SER 0.0008937193863633751</t>
  </si>
  <si>
    <t xml:space="preserve"> 2070/3000, Average SER 0.0007930755039344087</t>
  </si>
  <si>
    <t xml:space="preserve"> 540/3000, Average SER 0.0004475305477778117</t>
  </si>
  <si>
    <t xml:space="preserve"> 540/3000, Average SER 0.0002777775128682454</t>
  </si>
  <si>
    <t xml:space="preserve"> 2100/3000, Average SER 0.0008888884669258481</t>
  </si>
  <si>
    <t xml:space="preserve"> 2100/3000, Average SER 0.0008015871047973633</t>
  </si>
  <si>
    <t xml:space="preserve"> 2130/3000, Average SER 0.0008763689110536531</t>
  </si>
  <si>
    <t xml:space="preserve"> 2130/3000, Average SER 0.0007902971455748652</t>
  </si>
  <si>
    <t xml:space="preserve"> 300/3000, Average SER 0.0013055557012557983</t>
  </si>
  <si>
    <t xml:space="preserve"> 2160/3000, Average SER 0.0008796292046705881</t>
  </si>
  <si>
    <t xml:space="preserve"> 2160/3000, Average SER 0.0007793207963307699</t>
  </si>
  <si>
    <t xml:space="preserve"> 2190/3000, Average SER 0.0008675794895381144</t>
  </si>
  <si>
    <t xml:space="preserve"> 570/3000, Average SER 0.0005994148421705815</t>
  </si>
  <si>
    <t xml:space="preserve"> 2190/3000, Average SER 0.000768645168983773</t>
  </si>
  <si>
    <t xml:space="preserve"> 570/3000, Average SER 0.00039473667479397956</t>
  </si>
  <si>
    <t xml:space="preserve"> 2220/3000, Average SER 0.0008708704430777747</t>
  </si>
  <si>
    <t xml:space="preserve"> 2220/3000, Average SER 0.000758258072105614</t>
  </si>
  <si>
    <t xml:space="preserve"> 300/3000, Average SER 8.333325386047363e-05</t>
  </si>
  <si>
    <t xml:space="preserve"> 2250/3000, Average SER 0.0008629625373416476</t>
  </si>
  <si>
    <t xml:space="preserve"> 2250/3000, Average SER 0.0007481479644775391</t>
  </si>
  <si>
    <t xml:space="preserve"> 2280/3000, Average SER 0.0009247071910322758</t>
  </si>
  <si>
    <t xml:space="preserve"> 2280/3000, Average SER 0.0007529237814116897</t>
  </si>
  <si>
    <t xml:space="preserve"> 2310/3000, Average SER 0.0009487730342072326</t>
  </si>
  <si>
    <t xml:space="preserve"> 600/3000, Average SER 0.0006666662295659383</t>
  </si>
  <si>
    <t xml:space="preserve"> 600/3000, Average SER 0.0004861108462015788</t>
  </si>
  <si>
    <t xml:space="preserve"> 2310/3000, Average SER 0.0007431455504842651</t>
  </si>
  <si>
    <t xml:space="preserve"> 2340/3000, Average SER 0.000943731777688377</t>
  </si>
  <si>
    <t xml:space="preserve"> 2340/3000, Average SER 0.0007336180434267746</t>
  </si>
  <si>
    <t xml:space="preserve"> 2370/3000, Average SER 0.0009388181479168341</t>
  </si>
  <si>
    <t xml:space="preserve"> 330/3000, Average SER 0.0012626263228329745</t>
  </si>
  <si>
    <t xml:space="preserve"> 2370/3000, Average SER 0.0007383964484250998</t>
  </si>
  <si>
    <t xml:space="preserve"> 2400/3000, Average SER 0.000944444015622139</t>
  </si>
  <si>
    <t xml:space="preserve"> 2400/3000, Average SER 0.0007361109306414923</t>
  </si>
  <si>
    <t xml:space="preserve"> 630/3000, Average SER 0.000634920218634227</t>
  </si>
  <si>
    <t xml:space="preserve"> 2430/3000, Average SER 0.0009533603250244518</t>
  </si>
  <si>
    <t xml:space="preserve"> 630/3000, Average SER 0.0004629627106681703</t>
  </si>
  <si>
    <t xml:space="preserve"> 2430/3000, Average SER 0.0007270231413743133</t>
  </si>
  <si>
    <t xml:space="preserve"> 330/3000, Average SER 0.00017676768880901914</t>
  </si>
  <si>
    <t xml:space="preserve"> 2460/3000, Average SER 0.0009654466941104671</t>
  </si>
  <si>
    <t xml:space="preserve"> 2460/3000, Average SER 0.0007181570055038948</t>
  </si>
  <si>
    <t xml:space="preserve"> 2490/3000, Average SER 0.0009605082402746361</t>
  </si>
  <si>
    <t xml:space="preserve"> 2490/3000, Average SER 0.0007095045114616792</t>
  </si>
  <si>
    <t xml:space="preserve"> 2520/3000, Average SER 0.0009821423698985387</t>
  </si>
  <si>
    <t xml:space="preserve"> 2520/3000, Average SER 0.0007010580291823735</t>
  </si>
  <si>
    <t xml:space="preserve"> 660/3000, Average SER 0.00044191895109234433</t>
  </si>
  <si>
    <t xml:space="preserve"> 2550/3000, Average SER 0.0009705877537820853</t>
  </si>
  <si>
    <t xml:space="preserve"> 2550/3000, Average SER 0.0006928102876625809</t>
  </si>
  <si>
    <t xml:space="preserve"> 2580/3000, Average SER 0.0010206713694934698</t>
  </si>
  <si>
    <t xml:space="preserve"> 360/3000, Average SER 0.0011574074625968934</t>
  </si>
  <si>
    <t xml:space="preserve"> 2580/3000, Average SER 0.000684754354085109</t>
  </si>
  <si>
    <t xml:space="preserve"> 2610/3000, Average SER 0.0010440608550762308</t>
  </si>
  <si>
    <t xml:space="preserve"> 2610/3000, Average SER 0.0006768836143829813</t>
  </si>
  <si>
    <t xml:space="preserve"> 2640/3000, Average SER 0.0010448227777625574</t>
  </si>
  <si>
    <t xml:space="preserve"> 2640/3000, Average SER 0.0006691917551286293</t>
  </si>
  <si>
    <t xml:space="preserve"> 690/3000, Average SER 0.00042270508365354676</t>
  </si>
  <si>
    <t xml:space="preserve"> 2670/3000, Average SER 0.0010518097698911746</t>
  </si>
  <si>
    <t xml:space="preserve"> 360/3000, Average SER 0.00016203704807493422</t>
  </si>
  <si>
    <t xml:space="preserve"> 2670/3000, Average SER 0.000680399342869105</t>
  </si>
  <si>
    <t xml:space="preserve"> 2700/3000, Average SER 0.0010432094114798086</t>
  </si>
  <si>
    <t xml:space="preserve"> 2700/3000, Average SER 0.0006882714562945895</t>
  </si>
  <si>
    <t xml:space="preserve"> 2730/3000, Average SER 0.0010317455717932173</t>
  </si>
  <si>
    <t xml:space="preserve"> 2730/3000, Average SER 0.0006807080336979457</t>
  </si>
  <si>
    <t xml:space="preserve"> 2760/3000, Average SER 0.0010295889083889948</t>
  </si>
  <si>
    <t xml:space="preserve"> 720/3000, Average SER 0.0006018514434496562</t>
  </si>
  <si>
    <t xml:space="preserve"> 2760/3000, Average SER 0.0006733090333316637</t>
  </si>
  <si>
    <t xml:space="preserve"> 720/3000, Average SER 0.00040509237183464897</t>
  </si>
  <si>
    <t xml:space="preserve"> 2790/3000, Average SER 0.0010185180599116938</t>
  </si>
  <si>
    <t xml:space="preserve"> 2790/3000, Average SER 0.0006660691512528287</t>
  </si>
  <si>
    <t xml:space="preserve"> 390/3000, Average SER 0.0011752136242695343</t>
  </si>
  <si>
    <t xml:space="preserve"> 2820/3000, Average SER 0.001031323421931436</t>
  </si>
  <si>
    <t xml:space="preserve"> 2820/3000, Average SER 0.0006589833092182241</t>
  </si>
  <si>
    <t xml:space="preserve"> 2850/3000, Average SER 0.0010409352026487652</t>
  </si>
  <si>
    <t xml:space="preserve"> 2880/3000, Average SER 0.0011284717669089634</t>
  </si>
  <si>
    <t xml:space="preserve"> 2850/3000, Average SER 0.0006520466428054007</t>
  </si>
  <si>
    <t xml:space="preserve"> 390/3000, Average SER 0.0002777778185330904</t>
  </si>
  <si>
    <t xml:space="preserve"> 750/3000, Average SER 0.0005777773857116699</t>
  </si>
  <si>
    <t xml:space="preserve"> 2910/3000, Average SER 0.0011311564658515643</t>
  </si>
  <si>
    <t xml:space="preserve"> 750/3000, Average SER 0.00038888867696126303</t>
  </si>
  <si>
    <t xml:space="preserve"> 2880/3000, Average SER 0.0006452544902761777</t>
  </si>
  <si>
    <t xml:space="preserve"> 2940/3000, Average SER 0.001139455303853872</t>
  </si>
  <si>
    <t xml:space="preserve"> 2910/3000, Average SER 0.0006386023821290006</t>
  </si>
  <si>
    <t xml:space="preserve"> 2970/3000, Average SER 0.0011335573212466255</t>
  </si>
  <si>
    <t xml:space="preserve"> 2940/3000, Average SER 0.0006320860312909496</t>
  </si>
  <si>
    <t xml:space="preserve"> 3000/3000, Average SER 0.001133332848548889</t>
  </si>
  <si>
    <t xml:space="preserve"> 2970/3000, Average SER 0.0006257013239041724</t>
  </si>
  <si>
    <t xml:space="preserve"> 780/3000, Average SER 0.0005555551785689133</t>
  </si>
  <si>
    <t xml:space="preserve"> 780/3000, Average SER 0.0003952989211449256</t>
  </si>
  <si>
    <t xml:space="preserve"> 420/3000, Average SER 0.0013690475906644548</t>
  </si>
  <si>
    <t xml:space="preserve"> 3000/3000, Average SER 0.0006222220857938131</t>
  </si>
  <si>
    <t xml:space="preserve"> 420/3000, Average SER 0.0002579365457807268</t>
  </si>
  <si>
    <t xml:space="preserve"> 810/3000, Average SER 0.0005349790608441389</t>
  </si>
  <si>
    <t xml:space="preserve"> 810/3000, Average SER 0.00038065822036178023</t>
  </si>
  <si>
    <t xml:space="preserve"> 450/3000, Average SER 0.0012777777512868245</t>
  </si>
  <si>
    <t xml:space="preserve"> 840/3000, Average SER 0.000515872665813991</t>
  </si>
  <si>
    <t xml:space="preserve"> 840/3000, Average SER 0.0003670632839202881</t>
  </si>
  <si>
    <t xml:space="preserve"> 450/3000, Average SER 0.00024074077606201172</t>
  </si>
  <si>
    <t xml:space="preserve"> 870/3000, Average SER 0.0004310342087142769</t>
  </si>
  <si>
    <t xml:space="preserve"> 870/3000, Average SER 0.0005459766278321716</t>
  </si>
  <si>
    <t xml:space="preserve"> 480/3000, Average SER 0.0012673611442248027</t>
  </si>
  <si>
    <t xml:space="preserve"> 900/3000, Average SER 0.0005555551581912571</t>
  </si>
  <si>
    <t xml:space="preserve"> 900/3000, Average SER 0.00042592565218607583</t>
  </si>
  <si>
    <t xml:space="preserve"> 480/3000, Average SER 0.000225694477558136</t>
  </si>
  <si>
    <t xml:space="preserve"> 930/3000, Average SER 0.0006541213681620936</t>
  </si>
  <si>
    <t xml:space="preserve"> 930/3000, Average SER 0.00041218611501878306</t>
  </si>
  <si>
    <t xml:space="preserve"> 510/3000, Average SER 0.0011928104886821673</t>
  </si>
  <si>
    <t xml:space="preserve"> 960/3000, Average SER 0.0006336800754070282</t>
  </si>
  <si>
    <t xml:space="preserve"> 960/3000, Average SER 0.0003993052989244461</t>
  </si>
  <si>
    <t xml:space="preserve"> 510/3000, Average SER 0.00021241833181942212</t>
  </si>
  <si>
    <t xml:space="preserve"> 990/3000, Average SER 0.0006144776488795425</t>
  </si>
  <si>
    <t xml:space="preserve"> 990/3000, Average SER 0.00038720513835097803</t>
  </si>
  <si>
    <t xml:space="preserve"> 540/3000, Average SER 0.0012500000220757943</t>
  </si>
  <si>
    <t xml:space="preserve"> 1020/3000, Average SER 0.0005964047768536737</t>
  </si>
  <si>
    <t xml:space="preserve"> 1020/3000, Average SER 0.00037581675192889047</t>
  </si>
  <si>
    <t xml:space="preserve"> 540/3000, Average SER 0.00020061731338500978</t>
  </si>
  <si>
    <t xml:space="preserve"> 1050/3000, Average SER 0.00057936464037214</t>
  </si>
  <si>
    <t xml:space="preserve"> 1050/3000, Average SER 0.0003650791304452079</t>
  </si>
  <si>
    <t xml:space="preserve"> 570/3000, Average SER 0.001228070154524686</t>
  </si>
  <si>
    <t xml:space="preserve"> 1080/3000, Average SER 0.0005632711781395806</t>
  </si>
  <si>
    <t xml:space="preserve"> 1080/3000, Average SER 0.00037808616956075034</t>
  </si>
  <si>
    <t xml:space="preserve"> 570/3000, Average SER 0.00019005850741737768</t>
  </si>
  <si>
    <t xml:space="preserve"> 1110/3000, Average SER 0.0005480476327844569</t>
  </si>
  <si>
    <t xml:space="preserve"> 1110/3000, Average SER 0.0003678676244374868</t>
  </si>
  <si>
    <t xml:space="preserve"> 600/3000, Average SER 0.0013194443782170613</t>
  </si>
  <si>
    <t xml:space="preserve"> 600/3000, Average SER 0.0002777778108914693</t>
  </si>
  <si>
    <t xml:space="preserve"> 1140/3000, Average SER 0.0005336253266585501</t>
  </si>
  <si>
    <t xml:space="preserve"> 1140/3000, Average SER 0.00035818689747860557</t>
  </si>
  <si>
    <t xml:space="preserve"> 630/3000, Average SER 0.0012962961953783792</t>
  </si>
  <si>
    <t xml:space="preserve"> 1170/3000, Average SER 0.0005199426259749975</t>
  </si>
  <si>
    <t xml:space="preserve"> 1170/3000, Average SER 0.00034900261805607724</t>
  </si>
  <si>
    <t xml:space="preserve"> 630/3000, Average SER 0.00026455029608711366</t>
  </si>
  <si>
    <t xml:space="preserve"> 1200/3000, Average SER 0.0005347218116124471</t>
  </si>
  <si>
    <t xml:space="preserve"> 1200/3000, Average SER 0.00035416642824808754</t>
  </si>
  <si>
    <t xml:space="preserve"> 660/3000, Average SER 0.0012373736410429984</t>
  </si>
  <si>
    <t xml:space="preserve"> 1230/3000, Average SER 0.0005216798162072654</t>
  </si>
  <si>
    <t xml:space="preserve"> 1230/3000, Average SER 0.00034552822268106104</t>
  </si>
  <si>
    <t xml:space="preserve"> 660/3000, Average SER 0.0002525252826286085</t>
  </si>
  <si>
    <t xml:space="preserve"> 1260/3000, Average SER 0.0005092588682023306</t>
  </si>
  <si>
    <t xml:space="preserve"> 1260/3000, Average SER 0.0003373013602362739</t>
  </si>
  <si>
    <t xml:space="preserve"> 690/3000, Average SER 0.001183574787084607</t>
  </si>
  <si>
    <t xml:space="preserve"> 1290/3000, Average SER 0.0004974156387092531</t>
  </si>
  <si>
    <t xml:space="preserve"> 1290/3000, Average SER 0.0003294571425563605</t>
  </si>
  <si>
    <t xml:space="preserve"> 690/3000, Average SER 0.00024154592251432114</t>
  </si>
  <si>
    <t xml:space="preserve"> 1320/3000, Average SER 0.0005113632389993378</t>
  </si>
  <si>
    <t xml:space="preserve"> 1320/3000, Average SER 0.00034090885610291453</t>
  </si>
  <si>
    <t xml:space="preserve"> 720/3000, Average SER 0.0011342591709560818</t>
  </si>
  <si>
    <t xml:space="preserve"> 1350/3000, Average SER 0.0004999996114660192</t>
  </si>
  <si>
    <t xml:space="preserve"> 1350/3000, Average SER 0.000333333103745072</t>
  </si>
  <si>
    <t xml:space="preserve"> 720/3000, Average SER 0.00023148150907622444</t>
  </si>
  <si>
    <t xml:space="preserve"> 1380/3000, Average SER 0.0008212555145871813</t>
  </si>
  <si>
    <t xml:space="preserve"> 1380/3000, Average SER 0.0003260867319245269</t>
  </si>
  <si>
    <t xml:space="preserve"> 1410/3000, Average SER 0.001300235758436487</t>
  </si>
  <si>
    <t xml:space="preserve"> 750/3000, Average SER 0.0010888888041178386</t>
  </si>
  <si>
    <t xml:space="preserve"> 1440/3000, Average SER 0.0017824067423741023</t>
  </si>
  <si>
    <t xml:space="preserve"> 1410/3000, Average SER 0.0003191487163516647</t>
  </si>
  <si>
    <t xml:space="preserve"> 1470/3000, Average SER 0.0020181398407942584</t>
  </si>
  <si>
    <t xml:space="preserve"> 750/3000, Average SER 0.00022222224871317546</t>
  </si>
  <si>
    <t xml:space="preserve"> 1440/3000, Average SER 0.000312499784761005</t>
  </si>
  <si>
    <t xml:space="preserve"> 1500/3000, Average SER 0.002094443718592326</t>
  </si>
  <si>
    <t xml:space="preserve"> 780/3000, Average SER 0.0010470084654979218</t>
  </si>
  <si>
    <t xml:space="preserve"> 1530/3000, Average SER 0.002342047177109064</t>
  </si>
  <si>
    <t xml:space="preserve"> 1470/3000, Average SER 0.00030612223813322937</t>
  </si>
  <si>
    <t xml:space="preserve"> 780/3000, Average SER 0.0002136752391472841</t>
  </si>
  <si>
    <t xml:space="preserve"> 1560/3000, Average SER 0.0026442299286524454</t>
  </si>
  <si>
    <t xml:space="preserve"> 1500/3000, Average SER 0.0003333331346511841</t>
  </si>
  <si>
    <t xml:space="preserve"> 1590/3000, Average SER 0.0027515714273512737</t>
  </si>
  <si>
    <t xml:space="preserve"> 810/3000, Average SER 0.001008230374183184</t>
  </si>
  <si>
    <t xml:space="preserve"> 1620/3000, Average SER 0.002973250143321944</t>
  </si>
  <si>
    <t xml:space="preserve"> 1530/3000, Average SER 0.0003267971908344942</t>
  </si>
  <si>
    <t xml:space="preserve"> 810/3000, Average SER 0.00020576134140108839</t>
  </si>
  <si>
    <t xml:space="preserve"> 1650/3000, Average SER 0.0031767668146075625</t>
  </si>
  <si>
    <t xml:space="preserve"> 1680/3000, Average SER 0.0036259911954402923</t>
  </si>
  <si>
    <t xml:space="preserve"> 840/3000, Average SER 0.0009722221465337844</t>
  </si>
  <si>
    <t xml:space="preserve"> 1560/3000, Average SER 0.0003205126294722924</t>
  </si>
  <si>
    <t xml:space="preserve"> 1710/3000, Average SER 0.003966860673580951</t>
  </si>
  <si>
    <t xml:space="preserve"> 1740/3000, Average SER 0.0042145584849105485</t>
  </si>
  <si>
    <t xml:space="preserve"> 840/3000, Average SER 0.00019841272206533523</t>
  </si>
  <si>
    <t xml:space="preserve"> 1590/3000, Average SER 0.0003144652213690416</t>
  </si>
  <si>
    <t xml:space="preserve"> 1770/3000, Average SER 0.004449151666824427</t>
  </si>
  <si>
    <t xml:space="preserve"> 870/3000, Average SER 0.0009578543147821536</t>
  </si>
  <si>
    <t xml:space="preserve"> 1620/3000, Average SER 0.00030864179134368894</t>
  </si>
  <si>
    <t xml:space="preserve"> 1800/3000, Average SER 0.0044259250495168895</t>
  </si>
  <si>
    <t xml:space="preserve"> 870/3000, Average SER 0.00022030650884255596</t>
  </si>
  <si>
    <t xml:space="preserve"> 1650/3000, Average SER 0.0003030301224101674</t>
  </si>
  <si>
    <t xml:space="preserve"> 1830/3000, Average SER 0.004458104749846328</t>
  </si>
  <si>
    <t xml:space="preserve"> 900/3000, Average SER 0.0009444443384806316</t>
  </si>
  <si>
    <t xml:space="preserve"> 1860/3000, Average SER 0.00455197044598159</t>
  </si>
  <si>
    <t xml:space="preserve"> 1680/3000, Average SER 0.0002976188702242715</t>
  </si>
  <si>
    <t xml:space="preserve"> 1890/3000, Average SER 0.004717812178626893</t>
  </si>
  <si>
    <t xml:space="preserve"> 900/3000, Average SER 0.0002129629585478041</t>
  </si>
  <si>
    <t xml:space="preserve"> 1710/3000, Average SER 0.0002923974865361264</t>
  </si>
  <si>
    <t xml:space="preserve"> 1920/3000, Average SER 0.004826387980331978</t>
  </si>
  <si>
    <t xml:space="preserve"> 930/3000, Average SER 0.001048386994228568</t>
  </si>
  <si>
    <t xml:space="preserve"> 1950/3000, Average SER 0.005034187054022764</t>
  </si>
  <si>
    <t xml:space="preserve"> 1740/3000, Average SER 0.00028735615056136557</t>
  </si>
  <si>
    <t xml:space="preserve"> 1980/3000, Average SER 0.005286194338943019</t>
  </si>
  <si>
    <t xml:space="preserve"> 930/3000, Average SER 0.0002060931856914233</t>
  </si>
  <si>
    <t xml:space="preserve"> 2010/3000, Average SER 0.005588721991771489</t>
  </si>
  <si>
    <t xml:space="preserve"> 960/3000, Average SER 0.0012413193161288896</t>
  </si>
  <si>
    <t xml:space="preserve"> 1770/3000, Average SER 0.0003060261745237361</t>
  </si>
  <si>
    <t xml:space="preserve"> 2040/3000, Average SER 0.005772057759995554</t>
  </si>
  <si>
    <t xml:space="preserve"> 1800/3000, Average SER 0.00031018498871061536</t>
  </si>
  <si>
    <t xml:space="preserve"> 2070/3000, Average SER 0.00579307456523324</t>
  </si>
  <si>
    <t xml:space="preserve"> 960/3000, Average SER 0.00019965277363856633</t>
  </si>
  <si>
    <t xml:space="preserve"> 990/3000, Average SER 0.0012037035792764991</t>
  </si>
  <si>
    <t xml:space="preserve"> 1830/3000, Average SER 0.00030509998889568726</t>
  </si>
  <si>
    <t xml:space="preserve"> 2100/3000, Average SER 0.005726189357893808</t>
  </si>
  <si>
    <t xml:space="preserve"> 2130/3000, Average SER 0.005786383767642885</t>
  </si>
  <si>
    <t xml:space="preserve"> 1860/3000, Average SER 0.0003001790213328536</t>
  </si>
  <si>
    <t xml:space="preserve"> 990/3000, Average SER 0.0002188551907587533</t>
  </si>
  <si>
    <t xml:space="preserve"> 2160/3000, Average SER 0.005933640731705559</t>
  </si>
  <si>
    <t xml:space="preserve"> 1020/3000, Average SER 0.0011683005328271903</t>
  </si>
  <si>
    <t xml:space="preserve"> 1890/3000, Average SER 0.00029541427496249085</t>
  </si>
  <si>
    <t xml:space="preserve"> 2190/3000, Average SER 0.005951292520244372</t>
  </si>
  <si>
    <t xml:space="preserve"> 2220/3000, Average SER 0.006066064791636424</t>
  </si>
  <si>
    <t xml:space="preserve"> 1020/3000, Average SER 0.00021241827338349585</t>
  </si>
  <si>
    <t xml:space="preserve"> 1920/3000, Average SER 0.0002907984269162019</t>
  </si>
  <si>
    <t xml:space="preserve"> 1050/3000, Average SER 0.0011746030194418771</t>
  </si>
  <si>
    <t xml:space="preserve"> 2250/3000, Average SER 0.006199998643663195</t>
  </si>
  <si>
    <t xml:space="preserve"> 2280/3000, Average SER 0.006586255995850814</t>
  </si>
  <si>
    <t xml:space="preserve"> 1950/3000, Average SER 0.00028632460496364495</t>
  </si>
  <si>
    <t xml:space="preserve"> 2310/3000, Average SER 0.006814572976265119</t>
  </si>
  <si>
    <t xml:space="preserve"> 2340/3000, Average SER 0.007090454580437424</t>
  </si>
  <si>
    <t xml:space="preserve"> 1050/3000, Average SER 0.00020634917985825311</t>
  </si>
  <si>
    <t xml:space="preserve"> 1980/3000, Average SER 0.0002904038537632335</t>
  </si>
  <si>
    <t xml:space="preserve"> 1080/3000, Average SER 0.0011728393810766715</t>
  </si>
  <si>
    <t xml:space="preserve"> 2370/3000, Average SER 0.007092122488384005</t>
  </si>
  <si>
    <t xml:space="preserve"> 2010/3000, Average SER 0.00028606946788617036</t>
  </si>
  <si>
    <t xml:space="preserve"> 2400/3000, Average SER 0.007052082071701686</t>
  </si>
  <si>
    <t xml:space="preserve"> 1080/3000, Average SER 0.00020061725819552387</t>
  </si>
  <si>
    <t xml:space="preserve"> 2430/3000, Average SER 0.0071159109411906805</t>
  </si>
  <si>
    <t xml:space="preserve"> 1110/3000, Average SER 0.0011711710745149905</t>
  </si>
  <si>
    <t xml:space="preserve"> 2040/3000, Average SER 0.0002818625639466678</t>
  </si>
  <si>
    <t xml:space="preserve"> 2460/3000, Average SER 0.007147695136264088</t>
  </si>
  <si>
    <t xml:space="preserve"> 2070/3000, Average SER 0.0002777775992517886</t>
  </si>
  <si>
    <t xml:space="preserve"> 1110/3000, Average SER 0.0001951951701361854</t>
  </si>
  <si>
    <t xml:space="preserve"> 2490/3000, Average SER 0.007198793797129129</t>
  </si>
  <si>
    <t xml:space="preserve"> 1140/3000, Average SER 0.0011403507830803855</t>
  </si>
  <si>
    <t xml:space="preserve"> 2100/3000, Average SER 0.00028174584820157004</t>
  </si>
  <si>
    <t xml:space="preserve"> 2520/3000, Average SER 0.007235448346251533</t>
  </si>
  <si>
    <t xml:space="preserve"> 2550/3000, Average SER 0.007297384224685968</t>
  </si>
  <si>
    <t xml:space="preserve"> 2130/3000, Average SER 0.00027777759681844936</t>
  </si>
  <si>
    <t xml:space="preserve"> 1140/3000, Average SER 0.00019005845513260156</t>
  </si>
  <si>
    <t xml:space="preserve"> 2580/3000, Average SER 0.007506458565246227</t>
  </si>
  <si>
    <t xml:space="preserve"> 1170/3000, Average SER 0.0011324785204015226</t>
  </si>
  <si>
    <t xml:space="preserve"> 2610/3000, Average SER 0.007662833878820427</t>
  </si>
  <si>
    <t xml:space="preserve"> 2160/3000, Average SER 0.00027391957464041535</t>
  </si>
  <si>
    <t xml:space="preserve"> 2640/3000, Average SER 0.00782196835586519</t>
  </si>
  <si>
    <t xml:space="preserve"> 2670/3000, Average SER 0.0078745304645224</t>
  </si>
  <si>
    <t xml:space="preserve"> 2190/3000, Average SER 0.00027016725170013565</t>
  </si>
  <si>
    <t xml:space="preserve"> 1170/3000, Average SER 0.0001994301620711628</t>
  </si>
  <si>
    <t xml:space="preserve"> 1200/3000, Average SER 0.0011458331843217215</t>
  </si>
  <si>
    <t xml:space="preserve"> 2700/3000, Average SER 0.007830245538994118</t>
  </si>
  <si>
    <t xml:space="preserve"> 2220/3000, Average SER 0.00026651634289337706</t>
  </si>
  <si>
    <t xml:space="preserve"> 2730/3000, Average SER 0.007896824000955939</t>
  </si>
  <si>
    <t xml:space="preserve"> 1200/3000, Average SER 0.0002222222089767456</t>
  </si>
  <si>
    <t xml:space="preserve"> 2250/3000, Average SER 0.00026296279165479873</t>
  </si>
  <si>
    <t xml:space="preserve"> 2760/3000, Average SER 0.007940819837908814</t>
  </si>
  <si>
    <t xml:space="preserve"> 1230/3000, Average SER 0.001131436156063545</t>
  </si>
  <si>
    <t xml:space="preserve"> 2790/3000, Average SER 0.007986856361443851</t>
  </si>
  <si>
    <t xml:space="preserve"> 2280/3000, Average SER 0.00025950275492249875</t>
  </si>
  <si>
    <t xml:space="preserve"> 2820/3000, Average SER 0.008046688826371592</t>
  </si>
  <si>
    <t xml:space="preserve"> 1230/3000, Average SER 0.00021680215509926401</t>
  </si>
  <si>
    <t xml:space="preserve"> 1260/3000, Average SER 0.001104497199966794</t>
  </si>
  <si>
    <t xml:space="preserve"> 2310/3000, Average SER 0.0002561325892741546</t>
  </si>
  <si>
    <t xml:space="preserve"> 2850/3000, Average SER 0.008119881529557078</t>
  </si>
  <si>
    <t xml:space="preserve"> 2880/3000, Average SER 0.008292822560502424</t>
  </si>
  <si>
    <t xml:space="preserve"> 2910/3000, Average SER 0.008465061523660352</t>
  </si>
  <si>
    <t xml:space="preserve"> 2340/3000, Average SER 0.0002528488381296142</t>
  </si>
  <si>
    <t xml:space="preserve"> 2940/3000, Average SER 0.008636619789259774</t>
  </si>
  <si>
    <t xml:space="preserve"> 1260/3000, Average SER 0.000211640199025472</t>
  </si>
  <si>
    <t xml:space="preserve"> 1290/3000, Average SER 0.0010788112185722174</t>
  </si>
  <si>
    <t xml:space="preserve"> 2370/3000, Average SER 0.00024964821992544184</t>
  </si>
  <si>
    <t xml:space="preserve"> 2970/3000, Average SER 0.008627944582640523</t>
  </si>
  <si>
    <t xml:space="preserve"> 2400/3000, Average SER 0.0002465276171763738</t>
  </si>
  <si>
    <t xml:space="preserve"> 3000/3000, Average SER 0.008594442884127298</t>
  </si>
  <si>
    <t xml:space="preserve"> 1290/3000, Average SER 0.00020671833393185636</t>
  </si>
  <si>
    <t xml:space="preserve"> 1320/3000, Average SER 0.0010542927817864852</t>
  </si>
  <si>
    <t xml:space="preserve"> 2430/3000, Average SER 0.00024348406634703586</t>
  </si>
  <si>
    <t xml:space="preserve"> 2460/3000, Average SER 0.00024051474846475493</t>
  </si>
  <si>
    <t xml:space="preserve"> 1320/3000, Average SER 0.00020202018997885965</t>
  </si>
  <si>
    <t xml:space="preserve"> 1350/3000, Average SER 0.0010864196000275788</t>
  </si>
  <si>
    <t xml:space="preserve"> 2490/3000, Average SER 0.0002376169804109627</t>
  </si>
  <si>
    <t xml:space="preserve"> 2520/3000, Average SER 0.00023478820683464172</t>
  </si>
  <si>
    <t xml:space="preserve"> 1350/3000, Average SER 0.00019753085242377386</t>
  </si>
  <si>
    <t xml:space="preserve"> 1380/3000, Average SER 0.001062801782635675</t>
  </si>
  <si>
    <t xml:space="preserve"> 2550/3000, Average SER 0.00023202599263658712</t>
  </si>
  <si>
    <t xml:space="preserve"> 1380/3000, Average SER 0.00019323670345803965</t>
  </si>
  <si>
    <t xml:space="preserve"> 1410/3000, Average SER 0.0010579194582945911</t>
  </si>
  <si>
    <t xml:space="preserve"> 2580/3000, Average SER 0.00022932801597802215</t>
  </si>
  <si>
    <t xml:space="preserve"> 2610/3000, Average SER 0.0002266920617713782</t>
  </si>
  <si>
    <t xml:space="preserve"> 1440/3000, Average SER 0.001087962794635031</t>
  </si>
  <si>
    <t xml:space="preserve"> 1410/3000, Average SER 0.00018912528423552818</t>
  </si>
  <si>
    <t xml:space="preserve"> 2640/3000, Average SER 0.00022411601561488526</t>
  </si>
  <si>
    <t xml:space="preserve"> 2670/3000, Average SER 0.00022159785813606633</t>
  </si>
  <si>
    <t xml:space="preserve"> 1470/3000, Average SER 0.0011167799128967077</t>
  </si>
  <si>
    <t xml:space="preserve"> 1440/3000, Average SER 0.00018518517414728802</t>
  </si>
  <si>
    <t xml:space="preserve"> 2700/3000, Average SER 0.00021913565971233226</t>
  </si>
  <si>
    <t xml:space="preserve"> 2730/3000, Average SER 0.00021672757553966928</t>
  </si>
  <si>
    <t xml:space="preserve"> 1500/3000, Average SER 0.0011611109574635823</t>
  </si>
  <si>
    <t xml:space="preserve"> 1470/3000, Average SER 0.00018140588487897602</t>
  </si>
  <si>
    <t xml:space="preserve"> 2760/3000, Average SER 0.00021437184102293373</t>
  </si>
  <si>
    <t xml:space="preserve"> 1530/3000, Average SER 0.0011383440759446886</t>
  </si>
  <si>
    <t xml:space="preserve"> 2790/3000, Average SER 0.00021206676746354734</t>
  </si>
  <si>
    <t xml:space="preserve"> 1500/3000, Average SER 0.00022222224871317546</t>
  </si>
  <si>
    <t xml:space="preserve"> 2820/3000, Average SER 0.00020981073802244578</t>
  </si>
  <si>
    <t xml:space="preserve"> 1560/3000, Average SER 0.001137820344704848</t>
  </si>
  <si>
    <t xml:space="preserve"> 1530/3000, Average SER 0.00021786494971879947</t>
  </si>
  <si>
    <t xml:space="preserve"> 2850/3000, Average SER 0.00020760220393799898</t>
  </si>
  <si>
    <t xml:space="preserve"> 2880/3000, Average SER 0.0002054396809803115</t>
  </si>
  <si>
    <t xml:space="preserve"> 1590/3000, Average SER 0.0011320752917595629</t>
  </si>
  <si>
    <t xml:space="preserve"> 1560/3000, Average SER 0.0002136752391472841</t>
  </si>
  <si>
    <t xml:space="preserve"> 2910/3000, Average SER 0.00020332174612484438</t>
  </si>
  <si>
    <t xml:space="preserve"> 2940/3000, Average SER 0.0002012470344296929</t>
  </si>
  <si>
    <t xml:space="preserve"> 1620/3000, Average SER 0.0011213989905369134</t>
  </si>
  <si>
    <t xml:space="preserve"> 1590/3000, Average SER 0.00020964363086148629</t>
  </si>
  <si>
    <t xml:space="preserve"> 2970/3000, Average SER 0.00019921423610212024</t>
  </si>
  <si>
    <t xml:space="preserve"> 3000/3000, Average SER 0.00019999986886978148</t>
  </si>
  <si>
    <t xml:space="preserve"> 1650/3000, Average SER 0.001116161418683601</t>
  </si>
  <si>
    <t xml:space="preserve"> 1620/3000, Average SER 0.00020576134140108839</t>
  </si>
  <si>
    <t xml:space="preserve"> 1680/3000, Average SER 0.0011309521538870675</t>
  </si>
  <si>
    <t xml:space="preserve"> 1650/3000, Average SER 0.0002020202261028868</t>
  </si>
  <si>
    <t xml:space="preserve"> 1710/3000, Average SER 0.0011111108880293996</t>
  </si>
  <si>
    <t xml:space="preserve"> 1680/3000, Average SER 0.00019841272206533523</t>
  </si>
  <si>
    <t xml:space="preserve"> 1740/3000, Average SER 0.0011063216061427674</t>
  </si>
  <si>
    <t xml:space="preserve"> 1710/3000, Average SER 0.00019493179711682057</t>
  </si>
  <si>
    <t xml:space="preserve"> 1770/3000, Average SER 0.0011252352073367706</t>
  </si>
  <si>
    <t xml:space="preserve"> 1740/3000, Average SER 0.0001915709040630823</t>
  </si>
  <si>
    <t xml:space="preserve"> 1800/3000, Average SER 0.0011157405376434326</t>
  </si>
  <si>
    <t xml:space="preserve"> 1770/3000, Average SER 0.00021657253389304642</t>
  </si>
  <si>
    <t xml:space="preserve"> 1830/3000, Average SER 0.0011020034388766263</t>
  </si>
  <si>
    <t xml:space="preserve"> 1800/3000, Average SER 0.00021296299166149562</t>
  </si>
  <si>
    <t xml:space="preserve"> 1860/3000, Average SER 0.0010842291898624872</t>
  </si>
  <si>
    <t xml:space="preserve"> 1830/3000, Average SER 0.00020947179507688096</t>
  </si>
  <si>
    <t xml:space="preserve"> 1890/3000, Average SER 0.0010670192027218126</t>
  </si>
  <si>
    <t xml:space="preserve"> 1860/3000, Average SER 0.00020609321773693126</t>
  </si>
  <si>
    <t xml:space="preserve"> 1920/3000, Average SER 0.0010503470276792845</t>
  </si>
  <si>
    <t xml:space="preserve"> 1890/3000, Average SER 0.00020282189682047203</t>
  </si>
  <si>
    <t xml:space="preserve"> 1950/3000, Average SER 0.0010683758747883332</t>
  </si>
  <si>
    <t xml:space="preserve"> 1920/3000, Average SER 0.00019965280468265217</t>
  </si>
  <si>
    <t xml:space="preserve"> 1980/3000, Average SER 0.0010521883615339646</t>
  </si>
  <si>
    <t xml:space="preserve"> 1950/3000, Average SER 0.00019658122307214982</t>
  </si>
  <si>
    <t xml:space="preserve"> 2010/3000, Average SER 0.0010364840576304725</t>
  </si>
  <si>
    <t xml:space="preserve"> 1980/3000, Average SER 0.00019360271969226875</t>
  </si>
  <si>
    <t xml:space="preserve"> 2040/3000, Average SER 0.0010212416450182597</t>
  </si>
  <si>
    <t xml:space="preserve"> 2010/3000, Average SER 0.00019071312686104087</t>
  </si>
  <si>
    <t xml:space="preserve"> 2070/3000, Average SER 0.001018518324635455</t>
  </si>
  <si>
    <t xml:space="preserve"> 2040/3000, Average SER 0.00018790852205426085</t>
  </si>
  <si>
    <t xml:space="preserve"> 2100/3000, Average SER 0.0010158728134064448</t>
  </si>
  <si>
    <t xml:space="preserve"> 2070/3000, Average SER 0.00018518521014043097</t>
  </si>
  <si>
    <t xml:space="preserve"> 2130/3000, Average SER 0.0010015647456119877</t>
  </si>
  <si>
    <t xml:space="preserve"> 2100/3000, Average SER 0.00018253970713842484</t>
  </si>
  <si>
    <t xml:space="preserve"> 2160/3000, Average SER 0.0010146602988243103</t>
  </si>
  <si>
    <t xml:space="preserve"> 2130/3000, Average SER 0.00017996872534774278</t>
  </si>
  <si>
    <t xml:space="preserve"> 2190/3000, Average SER 0.001000760842676032</t>
  </si>
  <si>
    <t xml:space="preserve"> 2160/3000, Average SER 0.00017746915971791303</t>
  </si>
  <si>
    <t xml:space="preserve"> 2220/3000, Average SER 0.00099849829802642</t>
  </si>
  <si>
    <t xml:space="preserve"> 2190/3000, Average SER 0.0001750380753382156</t>
  </si>
  <si>
    <t xml:space="preserve"> 2250/3000, Average SER 0.0009962960879007976</t>
  </si>
  <si>
    <t xml:space="preserve"> 2220/3000, Average SER 0.00017267269594175322</t>
  </si>
  <si>
    <t xml:space="preserve"> 2280/3000, Average SER 0.0009941518306732177</t>
  </si>
  <si>
    <t xml:space="preserve"> 2250/3000, Average SER 0.00018148149384392633</t>
  </si>
  <si>
    <t xml:space="preserve"> 2310/3000, Average SER 0.0009812407679372019</t>
  </si>
  <si>
    <t xml:space="preserve"> 2280/3000, Average SER 0.00017909357945124308</t>
  </si>
  <si>
    <t xml:space="preserve"> 2340/3000, Average SER 0.0009686607580918532</t>
  </si>
  <si>
    <t xml:space="preserve"> 2310/3000, Average SER 0.00017676768880901914</t>
  </si>
  <si>
    <t xml:space="preserve"> 2370/3000, Average SER 0.0009669477426553074</t>
  </si>
  <si>
    <t xml:space="preserve"> 2340/3000, Average SER 0.0001745014363883907</t>
  </si>
  <si>
    <t xml:space="preserve"> 2400/3000, Average SER 0.000954860895872116</t>
  </si>
  <si>
    <t xml:space="preserve"> 2370/3000, Average SER 0.0001722925574467655</t>
  </si>
  <si>
    <t xml:space="preserve"> 2430/3000, Average SER 0.0009430724897502381</t>
  </si>
  <si>
    <t xml:space="preserve"> 2400/3000, Average SER 0.00017013890047868092</t>
  </si>
  <si>
    <t xml:space="preserve"> 2460/3000, Average SER 0.0009485092589525672</t>
  </si>
  <si>
    <t xml:space="preserve"> 2430/3000, Average SER 0.00017832647625801496</t>
  </si>
  <si>
    <t xml:space="preserve"> 2490/3000, Average SER 0.0009370814365555483</t>
  </si>
  <si>
    <t xml:space="preserve"> 2460/3000, Average SER 0.0001761517631329172</t>
  </si>
  <si>
    <t xml:space="preserve"> 2520/3000, Average SER 0.0009358463306275625</t>
  </si>
  <si>
    <t xml:space="preserve"> 2490/3000, Average SER 0.00017402945273372542</t>
  </si>
  <si>
    <t xml:space="preserve"> 2550/3000, Average SER 0.0009575161279416552</t>
  </si>
  <si>
    <t xml:space="preserve"> 2520/3000, Average SER 0.0001719576735345144</t>
  </si>
  <si>
    <t xml:space="preserve"> 2580/3000, Average SER 0.0009463822194772173</t>
  </si>
  <si>
    <t xml:space="preserve"> 2550/3000, Average SER 0.00016993464208116718</t>
  </si>
  <si>
    <t xml:space="preserve"> 2610/3000, Average SER 0.0009355042629315022</t>
  </si>
  <si>
    <t xml:space="preserve"> 2580/3000, Average SER 0.00016795865787092105</t>
  </si>
  <si>
    <t xml:space="preserve"> 2640/3000, Average SER 0.0009248735326709169</t>
  </si>
  <si>
    <t xml:space="preserve"> 2610/3000, Average SER 0.00016602809858504839</t>
  </si>
  <si>
    <t xml:space="preserve"> 2670/3000, Average SER 0.0009332082691264063</t>
  </si>
  <si>
    <t xml:space="preserve"> 2640/3000, Average SER 0.00016414141564658193</t>
  </si>
  <si>
    <t xml:space="preserve"> 2700/3000, Average SER 0.0009598763342256899</t>
  </si>
  <si>
    <t xml:space="preserve"> 2670/3000, Average SER 0.00016853932137792923</t>
  </si>
  <si>
    <t xml:space="preserve"> 2730/3000, Average SER 0.0009523807427822015</t>
  </si>
  <si>
    <t xml:space="preserve"> 2700/3000, Average SER 0.00018827160199483235</t>
  </si>
  <si>
    <t xml:space="preserve"> 2760/3000, Average SER 0.0009571254037428593</t>
  </si>
  <si>
    <t xml:space="preserve"> 2730/3000, Average SER 0.00018620268329159245</t>
  </si>
  <si>
    <t xml:space="preserve"> 2790/3000, Average SER 0.0009468337327348716</t>
  </si>
  <si>
    <t xml:space="preserve"> 2760/3000, Average SER 0.0001841787410819012</t>
  </si>
  <si>
    <t xml:space="preserve"> 2820/3000, Average SER 0.000936761033450458</t>
  </si>
  <si>
    <t xml:space="preserve"> 2790/3000, Average SER 0.0001821983245111281</t>
  </si>
  <si>
    <t xml:space="preserve"> 2850/3000, Average SER 0.0009444442339110793</t>
  </si>
  <si>
    <t xml:space="preserve"> 2820/3000, Average SER 0.00018026004446313737</t>
  </si>
  <si>
    <t xml:space="preserve"> 2880/3000, Average SER 0.0009346062731411722</t>
  </si>
  <si>
    <t xml:space="preserve"> 2850/3000, Average SER 0.0001783625703108938</t>
  </si>
  <si>
    <t xml:space="preserve"> 2910/3000, Average SER 0.0009249711569232219</t>
  </si>
  <si>
    <t xml:space="preserve"> 2880/3000, Average SER 0.00017650462687015533</t>
  </si>
  <si>
    <t xml:space="preserve"> 2940/3000, Average SER 0.000935373946922977</t>
  </si>
  <si>
    <t xml:space="preserve"> 2910/3000, Average SER 0.00017468499154159702</t>
  </si>
  <si>
    <t xml:space="preserve"> 2970/3000, Average SER 0.0009343432256268331</t>
  </si>
  <si>
    <t xml:space="preserve"> 3000/3000, Average SER 0.0009249997933705648</t>
  </si>
  <si>
    <t xml:space="preserve"> 2940/3000, Average SER 0.00017290249162790725</t>
  </si>
  <si>
    <t xml:space="preserve"> 2970/3000, Average SER 0.00017115600181348396</t>
  </si>
  <si>
    <t xml:space="preserve"> 3000/3000, Average SER 0.00016944444179534912</t>
  </si>
  <si>
    <t xml:space="preserve"> 3,snr=12, block-length=120, num-symbols=2, model=Transformer</t>
  </si>
  <si>
    <t xml:space="preserve"> 3,snr=12, block-length=120, num-symbols=2, model=Sionna</t>
  </si>
  <si>
    <t xml:space="preserve"> 3,snr=12, block-length=120, num-symbols=2, model=ViterbiNet</t>
  </si>
  <si>
    <t xml:space="preserve"> 3,snr=13, block-length=120, num-symbols=2, model=Transformer</t>
  </si>
  <si>
    <t xml:space="preserve"> 3,snr=13, block-length=120, num-symbols=2, model=Sionna</t>
  </si>
  <si>
    <t xml:space="preserve"> 3,snr=13, block-length=120, num-symbols=2, model=ViterbiNet</t>
  </si>
  <si>
    <t xml:space="preserve"> 30/3000, Average SER 0.0019444445768992105</t>
  </si>
  <si>
    <t xml:space="preserve"> 300/3000, Average SER 0.0002499997615814209</t>
  </si>
  <si>
    <t xml:space="preserve"> 300/3000, Average SER 0.00030555526415507</t>
  </si>
  <si>
    <t xml:space="preserve"> 330/3000, Average SER 0.00022727251052856445</t>
  </si>
  <si>
    <t xml:space="preserve"> 330/3000, Average SER 0.0002777775128682454</t>
  </si>
  <si>
    <t xml:space="preserve"> 90/3000, Average SER 0.0006481481922997369</t>
  </si>
  <si>
    <t xml:space="preserve"> 360/3000, Average SER 0.00020833313465118408</t>
  </si>
  <si>
    <t xml:space="preserve"> 360/3000, Average SER 0.0002546293867958917</t>
  </si>
  <si>
    <t xml:space="preserve"> 390/3000, Average SER 0.0002777776657006679</t>
  </si>
  <si>
    <t xml:space="preserve"> 390/3000, Average SER 0.00023504251088851536</t>
  </si>
  <si>
    <t xml:space="preserve"> 420/3000, Average SER 0.0002777776547840663</t>
  </si>
  <si>
    <t xml:space="preserve"> 420/3000, Average SER 0.00023809501102992466</t>
  </si>
  <si>
    <t xml:space="preserve"> 450/3000, Average SER 0.00025925914446512857</t>
  </si>
  <si>
    <t xml:space="preserve"> 450/3000, Average SER 0.00022222201029459637</t>
  </si>
  <si>
    <t xml:space="preserve"> 120/3000, Average SER 0.00048611114422480263</t>
  </si>
  <si>
    <t xml:space="preserve"> 480/3000, Average SER 0.0003993054231007894</t>
  </si>
  <si>
    <t xml:space="preserve"> 480/3000, Average SER 0.00020833313465118408</t>
  </si>
  <si>
    <t xml:space="preserve"> 510/3000, Average SER 0.00037581686880074294</t>
  </si>
  <si>
    <t xml:space="preserve"> 510/3000, Average SER 0.000196078244377585</t>
  </si>
  <si>
    <t xml:space="preserve"> 540/3000, Average SER 0.00040123440601207594</t>
  </si>
  <si>
    <t xml:space="preserve"> 540/3000, Average SER 0.00018518500857883028</t>
  </si>
  <si>
    <t xml:space="preserve"> 570/3000, Average SER 0.0009064326160832455</t>
  </si>
  <si>
    <t xml:space="preserve"> 150/3000, Average SER 0.0003888889153798421</t>
  </si>
  <si>
    <t xml:space="preserve"> 570/3000, Average SER 0.0003070173556344551</t>
  </si>
  <si>
    <t xml:space="preserve"> 600/3000, Average SER 0.0009861108660697937</t>
  </si>
  <si>
    <t xml:space="preserve"> 600/3000, Average SER 0.0004722218712170919</t>
  </si>
  <si>
    <t xml:space="preserve"> 630/3000, Average SER 0.0009391532057807559</t>
  </si>
  <si>
    <t xml:space="preserve"> 630/3000, Average SER 0.0004497351154448494</t>
  </si>
  <si>
    <t xml:space="preserve"> 660/3000, Average SER 0.0008964644236998125</t>
  </si>
  <si>
    <t xml:space="preserve"> 660/3000, Average SER 0.00042929261019735625</t>
  </si>
  <si>
    <t xml:space="preserve"> 180/3000, Average SER 0.0004629628525839912</t>
  </si>
  <si>
    <t xml:space="preserve"> 690/3000, Average SER 0.0008574877096259076</t>
  </si>
  <si>
    <t xml:space="preserve"> 690/3000, Average SER 0.000410627714101819</t>
  </si>
  <si>
    <t xml:space="preserve"> 720/3000, Average SER 0.0008217590550581614</t>
  </si>
  <si>
    <t xml:space="preserve"> 720/3000, Average SER 0.0003935182260142432</t>
  </si>
  <si>
    <t xml:space="preserve"> 750/3000, Average SER 0.000788888692855835</t>
  </si>
  <si>
    <t xml:space="preserve"> 750/3000, Average SER 0.0003777774969736735</t>
  </si>
  <si>
    <t xml:space="preserve"> 780/3000, Average SER 0.0007585468200536874</t>
  </si>
  <si>
    <t xml:space="preserve"> 780/3000, Average SER 0.00041666642213479066</t>
  </si>
  <si>
    <t xml:space="preserve"> 210/3000, Average SER 0.00039682530221484956</t>
  </si>
  <si>
    <t xml:space="preserve"> 810/3000, Average SER 0.0007510286054493468</t>
  </si>
  <si>
    <t xml:space="preserve"> 810/3000, Average SER 0.00046296266861903815</t>
  </si>
  <si>
    <t xml:space="preserve"> 840/3000, Average SER 0.0007242061552547273</t>
  </si>
  <si>
    <t xml:space="preserve"> 840/3000, Average SER 0.0004861107894352504</t>
  </si>
  <si>
    <t xml:space="preserve"> 870/3000, Average SER 0.0007375477374285117</t>
  </si>
  <si>
    <t xml:space="preserve"> 870/3000, Average SER 0.0005268195579791891</t>
  </si>
  <si>
    <t xml:space="preserve"> 900/3000, Average SER 0.0007407405641343858</t>
  </si>
  <si>
    <t xml:space="preserve"> 900/3000, Average SER 0.0006111107269922892</t>
  </si>
  <si>
    <t xml:space="preserve"> 240/3000, Average SER 0.0004513887067635854</t>
  </si>
  <si>
    <t xml:space="preserve"> 930/3000, Average SER 0.0007706091609052432</t>
  </si>
  <si>
    <t xml:space="preserve"> 930/3000, Average SER 0.0006182791725281746</t>
  </si>
  <si>
    <t xml:space="preserve"> 960/3000, Average SER 0.0007465276246269544</t>
  </si>
  <si>
    <t xml:space="preserve"> 960/3000, Average SER 0.0006944439684351285</t>
  </si>
  <si>
    <t xml:space="preserve"> 990/3000, Average SER 0.0007239055753958346</t>
  </si>
  <si>
    <t xml:space="preserve"> 990/3000, Average SER 0.0006734002118158822</t>
  </si>
  <si>
    <t xml:space="preserve"> 270/3000, Average SER 0.000493826910301491</t>
  </si>
  <si>
    <t xml:space="preserve"> 1020/3000, Average SER 0.000702614234943016</t>
  </si>
  <si>
    <t xml:space="preserve"> 1020/3000, Average SER 0.0006781041037802602</t>
  </si>
  <si>
    <t xml:space="preserve"> 270/3000, Average SER 0.0</t>
  </si>
  <si>
    <t xml:space="preserve"> 1050/3000, Average SER 0.0006825395425160726</t>
  </si>
  <si>
    <t xml:space="preserve"> 1050/3000, Average SER 0.00065872970081511</t>
  </si>
  <si>
    <t xml:space="preserve"> 1080/3000, Average SER 0.0006867282368518688</t>
  </si>
  <si>
    <t xml:space="preserve"> 1080/3000, Average SER 0.0007484562970973827</t>
  </si>
  <si>
    <t xml:space="preserve"> 1110/3000, Average SER 0.0007582578036162231</t>
  </si>
  <si>
    <t xml:space="preserve"> 1110/3000, Average SER 0.0006681680142342507</t>
  </si>
  <si>
    <t xml:space="preserve"> 300/3000, Average SER 0.00016666670640309652</t>
  </si>
  <si>
    <t xml:space="preserve"> 1140/3000, Average SER 0.0007529235199878091</t>
  </si>
  <si>
    <t xml:space="preserve"> 1140/3000, Average SER 0.0006505846454386126</t>
  </si>
  <si>
    <t xml:space="preserve"> 1170/3000, Average SER 0.0007478630950308253</t>
  </si>
  <si>
    <t xml:space="preserve"> 1170/3000, Average SER 0.0007834752910157554</t>
  </si>
  <si>
    <t xml:space="preserve"> 1200/3000, Average SER 0.0008055553833643596</t>
  </si>
  <si>
    <t xml:space="preserve"> 1200/3000, Average SER 0.0007847217222054799</t>
  </si>
  <si>
    <t xml:space="preserve"> 180/3000, Average SER 0.0009722222884496053</t>
  </si>
  <si>
    <t xml:space="preserve"> 1230/3000, Average SER 0.000819782997534527</t>
  </si>
  <si>
    <t xml:space="preserve"> 1230/3000, Average SER 0.0007926824131632239</t>
  </si>
  <si>
    <t xml:space="preserve"> 330/3000, Average SER 0.0006060603893164433</t>
  </si>
  <si>
    <t xml:space="preserve"> 1260/3000, Average SER 0.0008267194032669067</t>
  </si>
  <si>
    <t xml:space="preserve"> 1260/3000, Average SER 0.0007738090223736233</t>
  </si>
  <si>
    <t xml:space="preserve"> 1290/3000, Average SER 0.0008074933706327926</t>
  </si>
  <si>
    <t xml:space="preserve"> 1290/3000, Average SER 0.0007558134637137716</t>
  </si>
  <si>
    <t xml:space="preserve"> 180/3000, Average SER 0.0002777775128682454</t>
  </si>
  <si>
    <t xml:space="preserve"> 1320/3000, Average SER 0.0007891412485729564</t>
  </si>
  <si>
    <t xml:space="preserve"> 1320/3000, Average SER 0.0007765146367477648</t>
  </si>
  <si>
    <t xml:space="preserve"> 1350/3000, Average SER 0.0007716047763824462</t>
  </si>
  <si>
    <t xml:space="preserve"> 1350/3000, Average SER 0.0007901229240276196</t>
  </si>
  <si>
    <t xml:space="preserve"> 360/3000, Average SER 0.0005555553568734063</t>
  </si>
  <si>
    <t xml:space="preserve"> 1380/3000, Average SER 0.0009178737799326579</t>
  </si>
  <si>
    <t xml:space="preserve"> 1380/3000, Average SER 0.000754830759504567</t>
  </si>
  <si>
    <t xml:space="preserve"> 1410/3000, Average SER 0.0009160750301171702</t>
  </si>
  <si>
    <t xml:space="preserve"> 210/3000, Average SER 0.0008333333900996617</t>
  </si>
  <si>
    <t xml:space="preserve"> 1410/3000, Average SER 0.0007387705305789379</t>
  </si>
  <si>
    <t xml:space="preserve"> 1440/3000, Average SER 0.0008969901336563958</t>
  </si>
  <si>
    <t xml:space="preserve"> 1440/3000, Average SER 0.0007291665093766319</t>
  </si>
  <si>
    <t xml:space="preserve"> 390/3000, Average SER 0.0005128203294216059</t>
  </si>
  <si>
    <t xml:space="preserve"> 1470/3000, Average SER 0.0009240356837811113</t>
  </si>
  <si>
    <t xml:space="preserve"> 1470/3000, Average SER 0.0007879816755956533</t>
  </si>
  <si>
    <t xml:space="preserve"> 390/3000, Average SER 0.00014957265976147773</t>
  </si>
  <si>
    <t xml:space="preserve"> 1500/3000, Average SER 0.0009388885498046875</t>
  </si>
  <si>
    <t xml:space="preserve"> 1500/3000, Average SER 0.0009444438219070435</t>
  </si>
  <si>
    <t xml:space="preserve"> 1530/3000, Average SER 0.000942265480951546</t>
  </si>
  <si>
    <t xml:space="preserve"> 1530/3000, Average SER 0.0009422651692932727</t>
  </si>
  <si>
    <t xml:space="preserve"> 210/3000, Average SER 0.00023809501102992466</t>
  </si>
  <si>
    <t xml:space="preserve"> 1560/3000, Average SER 0.0009348287414281797</t>
  </si>
  <si>
    <t xml:space="preserve"> 1560/3000, Average SER 0.0009348284357633347</t>
  </si>
  <si>
    <t xml:space="preserve"> 420/3000, Average SER 0.0004761903058914911</t>
  </si>
  <si>
    <t xml:space="preserve"> 1590/3000, Average SER 0.0009171904632880253</t>
  </si>
  <si>
    <t xml:space="preserve"> 1590/3000, Average SER 0.0009329134188358139</t>
  </si>
  <si>
    <t xml:space="preserve"> 420/3000, Average SER 0.0001388888983499436</t>
  </si>
  <si>
    <t xml:space="preserve"> 240/3000, Average SER 0.000729166716337204</t>
  </si>
  <si>
    <t xml:space="preserve"> 1620/3000, Average SER 0.0009002054547086174</t>
  </si>
  <si>
    <t xml:space="preserve"> 1620/3000, Average SER 0.0009259253004450857</t>
  </si>
  <si>
    <t xml:space="preserve"> 1650/3000, Average SER 0.0008939390832727606</t>
  </si>
  <si>
    <t xml:space="preserve"> 1650/3000, Average SER 0.0009343427961522883</t>
  </si>
  <si>
    <t xml:space="preserve"> 1680/3000, Average SER 0.001071427868945258</t>
  </si>
  <si>
    <t xml:space="preserve"> 1680/3000, Average SER 0.0008779758853571755</t>
  </si>
  <si>
    <t xml:space="preserve"> 450/3000, Average SER 0.00044444428549872503</t>
  </si>
  <si>
    <t xml:space="preserve"> 1710/3000, Average SER 0.001106237110338713</t>
  </si>
  <si>
    <t xml:space="preserve"> 450/3000, Average SER 0.00012962963845994737</t>
  </si>
  <si>
    <t xml:space="preserve"> 1710/3000, Average SER 0.000862572799649155</t>
  </si>
  <si>
    <t xml:space="preserve"> 1740/3000, Average SER 0.0010871640567121834</t>
  </si>
  <si>
    <t xml:space="preserve"> 1740/3000, Average SER 0.0008477008548276178</t>
  </si>
  <si>
    <t xml:space="preserve"> 1770/3000, Average SER 0.001101694235020438</t>
  </si>
  <si>
    <t xml:space="preserve"> 1770/3000, Average SER 0.0010075326693260063</t>
  </si>
  <si>
    <t xml:space="preserve"> 1800/3000, Average SER 0.0011851845184961956</t>
  </si>
  <si>
    <t xml:space="preserve"> 1800/3000, Average SER 0.0010925923122300043</t>
  </si>
  <si>
    <t xml:space="preserve"> 270/3000, Average SER 0.0009876544828768129</t>
  </si>
  <si>
    <t xml:space="preserve"> 480/3000, Average SER 0.0004166665176550547</t>
  </si>
  <si>
    <t xml:space="preserve"> 1830/3000, Average SER 0.0011657552640946184</t>
  </si>
  <si>
    <t xml:space="preserve"> 1830/3000, Average SER 0.0010746809628491844</t>
  </si>
  <si>
    <t xml:space="preserve"> 480/3000, Average SER 0.00015624997516473134</t>
  </si>
  <si>
    <t xml:space="preserve"> 1860/3000, Average SER 0.0011559133247662616</t>
  </si>
  <si>
    <t xml:space="preserve"> 1860/3000, Average SER 0.0010573473989322622</t>
  </si>
  <si>
    <t xml:space="preserve"> 1890/3000, Average SER 0.0011375654942144162</t>
  </si>
  <si>
    <t xml:space="preserve"> 1890/3000, Average SER 0.001053791607498492</t>
  </si>
  <si>
    <t xml:space="preserve"> 1920/3000, Average SER 0.0011197910333673158</t>
  </si>
  <si>
    <t xml:space="preserve"> 1920/3000, Average SER 0.001037326113631328</t>
  </si>
  <si>
    <t xml:space="preserve"> 510/3000, Average SER 0.000392156722498875</t>
  </si>
  <si>
    <t xml:space="preserve"> 510/3000, Average SER 0.00014705880015504125</t>
  </si>
  <si>
    <t xml:space="preserve"> 1950/3000, Average SER 0.0011025634790078189</t>
  </si>
  <si>
    <t xml:space="preserve"> 1950/3000, Average SER 0.001021367250344692</t>
  </si>
  <si>
    <t xml:space="preserve"> 1980/3000, Average SER 0.0011489895257082853</t>
  </si>
  <si>
    <t xml:space="preserve"> 1980/3000, Average SER 0.0011700330358563047</t>
  </si>
  <si>
    <t xml:space="preserve"> 300/3000, Average SER 0.0012222224473953248</t>
  </si>
  <si>
    <t xml:space="preserve"> 2010/3000, Average SER 0.0011484241604211912</t>
  </si>
  <si>
    <t xml:space="preserve"> 2010/3000, Average SER 0.0011774454543839639</t>
  </si>
  <si>
    <t xml:space="preserve"> 2040/3000, Average SER 0.001143790460100361</t>
  </si>
  <si>
    <t xml:space="preserve"> 2040/3000, Average SER 0.0011764699629708832</t>
  </si>
  <si>
    <t xml:space="preserve"> 540/3000, Average SER 0.00037037023791560423</t>
  </si>
  <si>
    <t xml:space="preserve"> 540/3000, Average SER 0.00013888886681309452</t>
  </si>
  <si>
    <t xml:space="preserve"> 2070/3000, Average SER 0.0011594199040085797</t>
  </si>
  <si>
    <t xml:space="preserve"> 2070/3000, Average SER 0.0012077288351197174</t>
  </si>
  <si>
    <t xml:space="preserve"> 2100/3000, Average SER 0.001210316816965739</t>
  </si>
  <si>
    <t xml:space="preserve"> 2100/3000, Average SER 0.001150793262890407</t>
  </si>
  <si>
    <t xml:space="preserve"> 2130/3000, Average SER 0.001201094819906172</t>
  </si>
  <si>
    <t xml:space="preserve"> 2130/3000, Average SER 0.0011384972664112217</t>
  </si>
  <si>
    <t xml:space="preserve"> 570/3000, Average SER 0.00045321625575684663</t>
  </si>
  <si>
    <t xml:space="preserve"> 2160/3000, Average SER 0.001207561073479829</t>
  </si>
  <si>
    <t xml:space="preserve"> 2160/3000, Average SER 0.0011304008464018505</t>
  </si>
  <si>
    <t xml:space="preserve"> 570/3000, Average SER 0.0001315789264545106</t>
  </si>
  <si>
    <t xml:space="preserve"> 2190/3000, Average SER 0.0011910191409664067</t>
  </si>
  <si>
    <t xml:space="preserve"> 2190/3000, Average SER 0.0011149159033004552</t>
  </si>
  <si>
    <t xml:space="preserve"> 330/3000, Average SER 0.001237373821663134</t>
  </si>
  <si>
    <t xml:space="preserve"> 2220/3000, Average SER 0.0011861855382317896</t>
  </si>
  <si>
    <t xml:space="preserve"> 2220/3000, Average SER 0.0010998494721747734</t>
  </si>
  <si>
    <t xml:space="preserve"> 2250/3000, Average SER 0.0011740734312269423</t>
  </si>
  <si>
    <t xml:space="preserve"> 2250/3000, Average SER 0.001088888512717353</t>
  </si>
  <si>
    <t xml:space="preserve"> 600/3000, Average SER 0.000569444199403127</t>
  </si>
  <si>
    <t xml:space="preserve"> 2280/3000, Average SER 0.001275584153961717</t>
  </si>
  <si>
    <t xml:space="preserve"> 2280/3000, Average SER 0.0011001458293513249</t>
  </si>
  <si>
    <t xml:space="preserve"> 600/3000, Average SER 0.0001666666070620219</t>
  </si>
  <si>
    <t xml:space="preserve"> 2310/3000, Average SER 0.0013275606807692227</t>
  </si>
  <si>
    <t xml:space="preserve"> 2310/3000, Average SER 0.0011075032221806514</t>
  </si>
  <si>
    <t xml:space="preserve"> 2340/3000, Average SER 0.0013390306733612322</t>
  </si>
  <si>
    <t xml:space="preserve"> 2340/3000, Average SER 0.00110042696325188</t>
  </si>
  <si>
    <t xml:space="preserve"> 2370/3000, Average SER 0.0013607588246904848</t>
  </si>
  <si>
    <t xml:space="preserve"> 2370/3000, Average SER 0.0010864975080208436</t>
  </si>
  <si>
    <t xml:space="preserve"> 630/3000, Average SER 0.0005423278089553591</t>
  </si>
  <si>
    <t xml:space="preserve"> 360/3000, Average SER 0.001203703714741601</t>
  </si>
  <si>
    <t xml:space="preserve"> 2400/3000, Average SER 0.0013993048419555028</t>
  </si>
  <si>
    <t xml:space="preserve"> 630/3000, Average SER 0.00015873010196383038</t>
  </si>
  <si>
    <t xml:space="preserve"> 2400/3000, Average SER 0.0011041662593682608</t>
  </si>
  <si>
    <t xml:space="preserve"> 2430/3000, Average SER 0.0014094643141507122</t>
  </si>
  <si>
    <t xml:space="preserve"> 2430/3000, Average SER 0.0010973932811752759</t>
  </si>
  <si>
    <t xml:space="preserve"> 2460/3000, Average SER 0.0014126009088221605</t>
  </si>
  <si>
    <t xml:space="preserve"> 2460/3000, Average SER 0.0010907854975723639</t>
  </si>
  <si>
    <t xml:space="preserve"> 2490/3000, Average SER 0.001395581620764062</t>
  </si>
  <si>
    <t xml:space="preserve"> 660/3000, Average SER 0.0005176765449119336</t>
  </si>
  <si>
    <t xml:space="preserve"> 2490/3000, Average SER 0.001077643503625709</t>
  </si>
  <si>
    <t xml:space="preserve"> 660/3000, Average SER 0.00015151509732911082</t>
  </si>
  <si>
    <t xml:space="preserve"> 2520/3000, Average SER 0.0013921950781156146</t>
  </si>
  <si>
    <t xml:space="preserve"> 2520/3000, Average SER 0.0010648144142968313</t>
  </si>
  <si>
    <t xml:space="preserve"> 2550/3000, Average SER 0.0013888881954492308</t>
  </si>
  <si>
    <t xml:space="preserve"> 2550/3000, Average SER 0.0010718950103310977</t>
  </si>
  <si>
    <t xml:space="preserve"> 2580/3000, Average SER 0.001417957950932111</t>
  </si>
  <si>
    <t xml:space="preserve"> 390/3000, Average SER 0.0012820511292188596</t>
  </si>
  <si>
    <t xml:space="preserve"> 2580/3000, Average SER 0.0011304905248242755</t>
  </si>
  <si>
    <t xml:space="preserve"> 2610/3000, Average SER 0.0014399737462230113</t>
  </si>
  <si>
    <t xml:space="preserve"> 690/3000, Average SER 0.000507246152214382</t>
  </si>
  <si>
    <t xml:space="preserve"> 2610/3000, Average SER 0.001155810520566743</t>
  </si>
  <si>
    <t xml:space="preserve"> 690/3000, Average SER 0.00014492748440175817</t>
  </si>
  <si>
    <t xml:space="preserve"> 2640/3000, Average SER 0.00143623665878267</t>
  </si>
  <si>
    <t xml:space="preserve"> 2640/3000, Average SER 0.0011521459980444475</t>
  </si>
  <si>
    <t xml:space="preserve"> 2670/3000, Average SER 0.0014263413595349602</t>
  </si>
  <si>
    <t xml:space="preserve"> 2670/3000, Average SER 0.0011579271336173297</t>
  </si>
  <si>
    <t xml:space="preserve"> 2700/3000, Average SER 0.0014444437071129128</t>
  </si>
  <si>
    <t xml:space="preserve"> 2700/3000, Average SER 0.0011913575507976391</t>
  </si>
  <si>
    <t xml:space="preserve"> 720/3000, Average SER 0.00048611089587211607</t>
  </si>
  <si>
    <t xml:space="preserve"> 2730/3000, Average SER 0.0014346756996252597</t>
  </si>
  <si>
    <t xml:space="preserve"> 2730/3000, Average SER 0.0011782657095800826</t>
  </si>
  <si>
    <t xml:space="preserve"> 720/3000, Average SER 0.00013888883921835157</t>
  </si>
  <si>
    <t xml:space="preserve"> 2760/3000, Average SER 0.0014221007193344227</t>
  </si>
  <si>
    <t xml:space="preserve"> 2760/3000, Average SER 0.0011745164359825244</t>
  </si>
  <si>
    <t xml:space="preserve"> 420/3000, Average SER 0.0012896824450719924</t>
  </si>
  <si>
    <t xml:space="preserve"> 2790/3000, Average SER 0.0014157698786814153</t>
  </si>
  <si>
    <t xml:space="preserve"> 2790/3000, Average SER 0.0011618872269934652</t>
  </si>
  <si>
    <t xml:space="preserve"> 2820/3000, Average SER 0.001400708496993315</t>
  </si>
  <si>
    <t xml:space="preserve"> 2820/3000, Average SER 0.001149526724578641</t>
  </si>
  <si>
    <t xml:space="preserve"> 750/3000, Average SER 0.0004666664600372314</t>
  </si>
  <si>
    <t xml:space="preserve"> 2850/3000, Average SER 0.0014064320137626247</t>
  </si>
  <si>
    <t xml:space="preserve"> 2850/3000, Average SER 0.0011520463123656157</t>
  </si>
  <si>
    <t xml:space="preserve"> 750/3000, Average SER 0.0001333332856496175</t>
  </si>
  <si>
    <t xml:space="preserve"> 390/3000, Average SER 0.0001923075089087853</t>
  </si>
  <si>
    <t xml:space="preserve"> 2880/3000, Average SER 0.0014670131314131949</t>
  </si>
  <si>
    <t xml:space="preserve"> 2880/3000, Average SER 0.0011574069244994058</t>
  </si>
  <si>
    <t xml:space="preserve"> 2910/3000, Average SER 0.001474798770294976</t>
  </si>
  <si>
    <t xml:space="preserve"> 2910/3000, Average SER 0.0011454748943499273</t>
  </si>
  <si>
    <t xml:space="preserve"> 2940/3000, Average SER 0.0014994323253631591</t>
  </si>
  <si>
    <t xml:space="preserve"> 2940/3000, Average SER 0.0011366208394368489</t>
  </si>
  <si>
    <t xml:space="preserve"> 780/3000, Average SER 0.0004487177500357995</t>
  </si>
  <si>
    <t xml:space="preserve"> 2970/3000, Average SER 0.0015207623793219878</t>
  </si>
  <si>
    <t xml:space="preserve"> 780/3000, Average SER 0.00014957258334526648</t>
  </si>
  <si>
    <t xml:space="preserve"> 2970/3000, Average SER 0.0011868681971874302</t>
  </si>
  <si>
    <t xml:space="preserve"> 3000/3000, Average SER 0.0016194435954093934</t>
  </si>
  <si>
    <t xml:space="preserve"> 450/3000, Average SER 0.0012037036154005263</t>
  </si>
  <si>
    <t xml:space="preserve"> 3000/3000, Average SER 0.0012249994874000548</t>
  </si>
  <si>
    <t xml:space="preserve"> 810/3000, Average SER 0.00043209857410854766</t>
  </si>
  <si>
    <t xml:space="preserve"> 810/3000, Average SER 0.00014403285803618254</t>
  </si>
  <si>
    <t xml:space="preserve"> 420/3000, Average SER 0.0001785712582724435</t>
  </si>
  <si>
    <t xml:space="preserve"> 480/3000, Average SER 0.0012673610200484595</t>
  </si>
  <si>
    <t xml:space="preserve"> 840/3000, Average SER 0.0004166664821760995</t>
  </si>
  <si>
    <t xml:space="preserve"> 840/3000, Average SER 0.00013888882739203316</t>
  </si>
  <si>
    <t xml:space="preserve"> 450/3000, Average SER 0.00016666650772094725</t>
  </si>
  <si>
    <t xml:space="preserve"> 870/3000, Average SER 0.00044061288066294004</t>
  </si>
  <si>
    <t xml:space="preserve"> 870/3000, Average SER 0.00016283516226143672</t>
  </si>
  <si>
    <t xml:space="preserve"> 510/3000, Average SER 0.0011928103718103146</t>
  </si>
  <si>
    <t xml:space="preserve"> 900/3000, Average SER 0.00043518503506978355</t>
  </si>
  <si>
    <t xml:space="preserve"> 900/3000, Average SER 0.00016666657394833034</t>
  </si>
  <si>
    <t xml:space="preserve"> 480/3000, Average SER 0.00019097204009691873</t>
  </si>
  <si>
    <t xml:space="preserve"> 930/3000, Average SER 0.000439067937994516</t>
  </si>
  <si>
    <t xml:space="preserve"> 930/3000, Average SER 0.00016129023285322292</t>
  </si>
  <si>
    <t xml:space="preserve"> 540/3000, Average SER 0.0011265431289319639</t>
  </si>
  <si>
    <t xml:space="preserve"> 960/3000, Average SER 0.0004513887067635854</t>
  </si>
  <si>
    <t xml:space="preserve"> 960/3000, Average SER 0.00015624991307655972</t>
  </si>
  <si>
    <t xml:space="preserve"> 510/3000, Average SER 0.00017973839067945293</t>
  </si>
  <si>
    <t xml:space="preserve"> 990/3000, Average SER 0.0004377102611040828</t>
  </si>
  <si>
    <t xml:space="preserve"> 990/3000, Average SER 0.00015151506722575487</t>
  </si>
  <si>
    <t xml:space="preserve"> 570/3000, Average SER 0.0011842104426601477</t>
  </si>
  <si>
    <t xml:space="preserve"> 1020/3000, Average SER 0.00042483642989513923</t>
  </si>
  <si>
    <t xml:space="preserve"> 1020/3000, Average SER 0.00014705874171911501</t>
  </si>
  <si>
    <t xml:space="preserve"> 540/3000, Average SER 0.00016975292453059443</t>
  </si>
  <si>
    <t xml:space="preserve"> 600/3000, Average SER 0.0012916666269302368</t>
  </si>
  <si>
    <t xml:space="preserve"> 1050/3000, Average SER 0.00041269824618384954</t>
  </si>
  <si>
    <t xml:space="preserve"> 1050/3000, Average SER 0.00014285706338428315</t>
  </si>
  <si>
    <t xml:space="preserve"> 1080/3000, Average SER 0.00040123440601207594</t>
  </si>
  <si>
    <t xml:space="preserve"> 1080/3000, Average SER 0.00013888881162360861</t>
  </si>
  <si>
    <t xml:space="preserve"> 570/3000, Average SER 0.0001608185600816158</t>
  </si>
  <si>
    <t xml:space="preserve"> 630/3000, Average SER 0.0012301586923145114</t>
  </si>
  <si>
    <t xml:space="preserve"> 1110/3000, Average SER 0.00039039023287661443</t>
  </si>
  <si>
    <t xml:space="preserve"> 1110/3000, Average SER 0.0001351350599581057</t>
  </si>
  <si>
    <t xml:space="preserve"> 1140/3000, Average SER 0.0003801168056956509</t>
  </si>
  <si>
    <t xml:space="preserve"> 1140/3000, Average SER 0.0001315788741697345</t>
  </si>
  <si>
    <t xml:space="preserve"> 660/3000, Average SER 0.001174242388118397</t>
  </si>
  <si>
    <t xml:space="preserve"> 1170/3000, Average SER 0.0003703702209342239</t>
  </si>
  <si>
    <t xml:space="preserve"> 1170/3000, Average SER 0.00012820505688333105</t>
  </si>
  <si>
    <t xml:space="preserve"> 1200/3000, Average SER 0.0003749998410542806</t>
  </si>
  <si>
    <t xml:space="preserve"> 1200/3000, Average SER 0.00013888880610466004</t>
  </si>
  <si>
    <t xml:space="preserve"> 690/3000, Average SER 0.001159420220748238</t>
  </si>
  <si>
    <t xml:space="preserve"> 1230/3000, Average SER 0.00036585350346759083</t>
  </si>
  <si>
    <t xml:space="preserve"> 1230/3000, Average SER 0.00013550127424844882</t>
  </si>
  <si>
    <t xml:space="preserve"> 1260/3000, Average SER 0.00035714270576598154</t>
  </si>
  <si>
    <t xml:space="preserve"> 720/3000, Average SER 0.001111111044883728</t>
  </si>
  <si>
    <t xml:space="preserve"> 1260/3000, Average SER 0.00013227505343300957</t>
  </si>
  <si>
    <t xml:space="preserve"> 1290/3000, Average SER 0.0003488370614458424</t>
  </si>
  <si>
    <t xml:space="preserve"> 1290/3000, Average SER 0.00012919888939968375</t>
  </si>
  <si>
    <t xml:space="preserve"> 690/3000, Average SER 0.00021739118341086567</t>
  </si>
  <si>
    <t xml:space="preserve"> 750/3000, Average SER 0.001066666603088379</t>
  </si>
  <si>
    <t xml:space="preserve"> 1320/3000, Average SER 0.0003535351969979026</t>
  </si>
  <si>
    <t xml:space="preserve"> 1320/3000, Average SER 0.00013888880158915664</t>
  </si>
  <si>
    <t xml:space="preserve"> 1350/3000, Average SER 0.00036419736014472114</t>
  </si>
  <si>
    <t xml:space="preserve"> 1350/3000, Average SER 0.00013580238377606428</t>
  </si>
  <si>
    <t xml:space="preserve"> 720/3000, Average SER 0.00020833321743541294</t>
  </si>
  <si>
    <t xml:space="preserve"> 780/3000, Average SER 0.0010256409645080567</t>
  </si>
  <si>
    <t xml:space="preserve"> 1380/3000, Average SER 0.00035628002622853155</t>
  </si>
  <si>
    <t xml:space="preserve"> 1380/3000, Average SER 0.000132850158041802</t>
  </si>
  <si>
    <t xml:space="preserve"> 1410/3000, Average SER 0.0003486996001385628</t>
  </si>
  <si>
    <t xml:space="preserve"> 750/3000, Average SER 0.0001999998887379964</t>
  </si>
  <si>
    <t xml:space="preserve"> 1410/3000, Average SER 0.00013002355893452963</t>
  </si>
  <si>
    <t xml:space="preserve"> 810/3000, Average SER 0.0009876542621188693</t>
  </si>
  <si>
    <t xml:space="preserve"> 1440/3000, Average SER 0.00034143502513567605</t>
  </si>
  <si>
    <t xml:space="preserve"> 1440/3000, Average SER 0.00012731473479006027</t>
  </si>
  <si>
    <t xml:space="preserve"> 780/3000, Average SER 0.0002350426637209379</t>
  </si>
  <si>
    <t xml:space="preserve"> 1470/3000, Average SER 0.00037414950578391144</t>
  </si>
  <si>
    <t xml:space="preserve"> 1470/3000, Average SER 0.00012471647489638557</t>
  </si>
  <si>
    <t xml:space="preserve"> 840/3000, Average SER 0.000952380895614624</t>
  </si>
  <si>
    <t xml:space="preserve"> 1500/3000, Average SER 0.0004222220579783122</t>
  </si>
  <si>
    <t xml:space="preserve"> 1500/3000, Average SER 0.00016111103693644205</t>
  </si>
  <si>
    <t xml:space="preserve"> 810/3000, Average SER 0.00022633737987942166</t>
  </si>
  <si>
    <t xml:space="preserve"> 1530/3000, Average SER 0.0004139431940963845</t>
  </si>
  <si>
    <t xml:space="preserve"> 870/3000, Average SER 0.0009865899880727132</t>
  </si>
  <si>
    <t xml:space="preserve"> 1530/3000, Average SER 0.00015795199699651183</t>
  </si>
  <si>
    <t xml:space="preserve"> 1560/3000, Average SER 0.0004166664985510019</t>
  </si>
  <si>
    <t xml:space="preserve"> 1560/3000, Average SER 0.00015491445859273275</t>
  </si>
  <si>
    <t xml:space="preserve"> 840/3000, Average SER 0.00021825390202658517</t>
  </si>
  <si>
    <t xml:space="preserve"> 900/3000, Average SER 0.0009814814064237807</t>
  </si>
  <si>
    <t xml:space="preserve"> 1590/3000, Average SER 0.0004088048665028698</t>
  </si>
  <si>
    <t xml:space="preserve"> 1590/3000, Average SER 0.00015199154427966233</t>
  </si>
  <si>
    <t xml:space="preserve"> 1620/3000, Average SER 0.00040123440601207594</t>
  </si>
  <si>
    <t xml:space="preserve"> 1620/3000, Average SER 0.00014917688605226115</t>
  </si>
  <si>
    <t xml:space="preserve"> 870/3000, Average SER 0.00023946351018445245</t>
  </si>
  <si>
    <t xml:space="preserve"> 930/3000, Average SER 0.001021505299434867</t>
  </si>
  <si>
    <t xml:space="preserve"> 1650/3000, Average SER 0.00042424223639748315</t>
  </si>
  <si>
    <t xml:space="preserve"> 1650/3000, Average SER 0.00014646457903312916</t>
  </si>
  <si>
    <t xml:space="preserve"> 1680/3000, Average SER 0.0004315474203654698</t>
  </si>
  <si>
    <t xml:space="preserve"> 900/3000, Average SER 0.00023148139317830403</t>
  </si>
  <si>
    <t xml:space="preserve"> 1680/3000, Average SER 0.00014384914012182325</t>
  </si>
  <si>
    <t xml:space="preserve"> 960/3000, Average SER 0.0010069443533817926</t>
  </si>
  <si>
    <t xml:space="preserve"> 1710/3000, Average SER 0.0004385962820889657</t>
  </si>
  <si>
    <t xml:space="preserve"> 1710/3000, Average SER 0.000141325470996879</t>
  </si>
  <si>
    <t xml:space="preserve"> 930/3000, Average SER 0.00022401425146287488</t>
  </si>
  <si>
    <t xml:space="preserve"> 1740/3000, Average SER 0.00043103427722536284</t>
  </si>
  <si>
    <t xml:space="preserve"> 990/3000, Average SER 0.000976430888127799</t>
  </si>
  <si>
    <t xml:space="preserve"> 1740/3000, Average SER 0.00013888882494520868</t>
  </si>
  <si>
    <t xml:space="preserve"> 1770/3000, Average SER 0.00044726907870190294</t>
  </si>
  <si>
    <t xml:space="preserve"> 1770/3000, Average SER 0.00016949143113389526</t>
  </si>
  <si>
    <t xml:space="preserve"> 960/3000, Average SER 0.00021701380610466002</t>
  </si>
  <si>
    <t xml:space="preserve"> 1020/3000, Average SER 0.0009477123325946285</t>
  </si>
  <si>
    <t xml:space="preserve"> 1800/3000, Average SER 0.0004768516620000203</t>
  </si>
  <si>
    <t xml:space="preserve"> 1800/3000, Average SER 0.00018981470002068414</t>
  </si>
  <si>
    <t xml:space="preserve"> 1830/3000, Average SER 0.0004690344216393643</t>
  </si>
  <si>
    <t xml:space="preserve"> 1830/3000, Average SER 0.000191256713346054</t>
  </si>
  <si>
    <t xml:space="preserve"> 1050/3000, Average SER 0.0009444443384806316</t>
  </si>
  <si>
    <t xml:space="preserve"> 990/3000, Average SER 0.00021043763016209458</t>
  </si>
  <si>
    <t xml:space="preserve"> 1860/3000, Average SER 0.00046146935032260035</t>
  </si>
  <si>
    <t xml:space="preserve"> 1860/3000, Average SER 0.0001881719276469241</t>
  </si>
  <si>
    <t xml:space="preserve"> 1890/3000, Average SER 0.00045414444000001935</t>
  </si>
  <si>
    <t xml:space="preserve"> 1890/3000, Average SER 0.00019400340539437754</t>
  </si>
  <si>
    <t xml:space="preserve"> 1080/3000, Average SER 0.0009645060808570297</t>
  </si>
  <si>
    <t xml:space="preserve"> 1020/3000, Average SER 0.00020424828809850355</t>
  </si>
  <si>
    <t xml:space="preserve"> 1920/3000, Average SER 0.00044704843312501905</t>
  </si>
  <si>
    <t xml:space="preserve"> 1920/3000, Average SER 0.0001909721021850904</t>
  </si>
  <si>
    <t xml:space="preserve"> 1950/3000, Average SER 0.0004401707649230957</t>
  </si>
  <si>
    <t xml:space="preserve"> 1110/3000, Average SER 0.0009384383489419748</t>
  </si>
  <si>
    <t xml:space="preserve"> 1950/3000, Average SER 0.0001880340698437813</t>
  </si>
  <si>
    <t xml:space="preserve"> 1050/3000, Average SER 0.0001984126227242606</t>
  </si>
  <si>
    <t xml:space="preserve"> 1980/3000, Average SER 0.0004335015109091094</t>
  </si>
  <si>
    <t xml:space="preserve"> 1980/3000, Average SER 0.00018518506878554219</t>
  </si>
  <si>
    <t xml:space="preserve"> 1140/3000, Average SER 0.000913742602917186</t>
  </si>
  <si>
    <t xml:space="preserve"> 2010/3000, Average SER 0.00033996668621082214</t>
  </si>
  <si>
    <t xml:space="preserve"> 2010/3000, Average SER 0.0004270313391044958</t>
  </si>
  <si>
    <t xml:space="preserve"> 1080/3000, Average SER 0.00019290116098192003</t>
  </si>
  <si>
    <t xml:space="preserve"> 2040/3000, Average SER 0.0005718952592681436</t>
  </si>
  <si>
    <t xml:space="preserve"> 2040/3000, Average SER 0.0004207514664706062</t>
  </si>
  <si>
    <t xml:space="preserve"> 2070/3000, Average SER 0.0006642510061678679</t>
  </si>
  <si>
    <t xml:space="preserve"> 1170/3000, Average SER 0.000911680806396354</t>
  </si>
  <si>
    <t xml:space="preserve"> 1110/3000, Average SER 0.00018768761609051679</t>
  </si>
  <si>
    <t xml:space="preserve"> 2070/3000, Average SER 0.0004307566633546986</t>
  </si>
  <si>
    <t xml:space="preserve"> 2100/3000, Average SER 0.0006706347068150838</t>
  </si>
  <si>
    <t xml:space="preserve"> 2100/3000, Average SER 0.000436507747286842</t>
  </si>
  <si>
    <t xml:space="preserve"> 1200/3000, Average SER 0.000930555413166682</t>
  </si>
  <si>
    <t xml:space="preserve"> 2130/3000, Average SER 0.0007081374595982368</t>
  </si>
  <si>
    <t xml:space="preserve"> 1140/3000, Average SER 0.00018274846829866107</t>
  </si>
  <si>
    <t xml:space="preserve"> 2130/3000, Average SER 0.0005633800802096515</t>
  </si>
  <si>
    <t xml:space="preserve"> 2160/3000, Average SER 0.0007638885743088193</t>
  </si>
  <si>
    <t xml:space="preserve"> 2160/3000, Average SER 0.0007253083641882296</t>
  </si>
  <si>
    <t xml:space="preserve"> 1230/3000, Average SER 0.0009281841235432198</t>
  </si>
  <si>
    <t xml:space="preserve"> 2190/3000, Average SER 0.00077625540293515</t>
  </si>
  <si>
    <t xml:space="preserve"> 2190/3000, Average SER 0.0008295278570967722</t>
  </si>
  <si>
    <t xml:space="preserve"> 1170/3000, Average SER 0.00017806261013715696</t>
  </si>
  <si>
    <t xml:space="preserve"> 2220/3000, Average SER 0.0010135131913262445</t>
  </si>
  <si>
    <t xml:space="preserve"> 2220/3000, Average SER 0.0009271768299308984</t>
  </si>
  <si>
    <t xml:space="preserve"> 2250/3000, Average SER 0.0011703699694739448</t>
  </si>
  <si>
    <t xml:space="preserve"> 1260/3000, Average SER 0.0009391532530860295</t>
  </si>
  <si>
    <t xml:space="preserve"> 2250/3000, Average SER 0.0010259255038367378</t>
  </si>
  <si>
    <t xml:space="preserve"> 2280/3000, Average SER 0.0014875727003080803</t>
  </si>
  <si>
    <t xml:space="preserve"> 1200/3000, Average SER 0.00017361104488372803</t>
  </si>
  <si>
    <t xml:space="preserve"> 2310/3000, Average SER 0.0017712838463969044</t>
  </si>
  <si>
    <t xml:space="preserve"> 2280/3000, Average SER 0.0011330404825377882</t>
  </si>
  <si>
    <t xml:space="preserve"> 2340/3000, Average SER 0.0020975779773842575</t>
  </si>
  <si>
    <t xml:space="preserve"> 1290/3000, Average SER 0.0009173124797584475</t>
  </si>
  <si>
    <t xml:space="preserve"> 2310/3000, Average SER 0.0011183256710762585</t>
  </si>
  <si>
    <t xml:space="preserve"> 2370/3000, Average SER 0.002165963026038705</t>
  </si>
  <si>
    <t xml:space="preserve"> 1230/3000, Average SER 0.0001693766291548566</t>
  </si>
  <si>
    <t xml:space="preserve"> 2400/3000, Average SER 0.00218402735888958</t>
  </si>
  <si>
    <t xml:space="preserve"> 2340/3000, Average SER 0.0011039881624727167</t>
  </si>
  <si>
    <t xml:space="preserve"> 1320/3000, Average SER 0.0008964644688548464</t>
  </si>
  <si>
    <t xml:space="preserve"> 2430/3000, Average SER 0.0022873795326845145</t>
  </si>
  <si>
    <t xml:space="preserve"> 2370/3000, Average SER 0.0010900136287705306</t>
  </si>
  <si>
    <t xml:space="preserve"> 1260/3000, Average SER 0.00016534385227021716</t>
  </si>
  <si>
    <t xml:space="preserve"> 2460/3000, Average SER 0.002367885689425275</t>
  </si>
  <si>
    <t xml:space="preserve"> 2400/3000, Average SER 0.001083332896232605</t>
  </si>
  <si>
    <t xml:space="preserve"> 2490/3000, Average SER 0.002503346152094952</t>
  </si>
  <si>
    <t xml:space="preserve"> 1350/3000, Average SER 0.0008765430362136276</t>
  </si>
  <si>
    <t xml:space="preserve"> 2520/3000, Average SER 0.0026388883354171873</t>
  </si>
  <si>
    <t xml:space="preserve"> 2430/3000, Average SER 0.0010699584160322024</t>
  </si>
  <si>
    <t xml:space="preserve"> 1290/3000, Average SER 0.00016149864640346793</t>
  </si>
  <si>
    <t xml:space="preserve"> 2550/3000, Average SER 0.0028071889456580666</t>
  </si>
  <si>
    <t xml:space="preserve"> 2460/3000, Average SER 0.0010569101426659562</t>
  </si>
  <si>
    <t xml:space="preserve"> 2580/3000, Average SER 0.0030555549749108246</t>
  </si>
  <si>
    <t xml:space="preserve"> 1380/3000, Average SER 0.0008574877528176792</t>
  </si>
  <si>
    <t xml:space="preserve"> 2610/3000, Average SER 0.00324393298434115</t>
  </si>
  <si>
    <t xml:space="preserve"> 1320/3000, Average SER 0.00015782822262157094</t>
  </si>
  <si>
    <t xml:space="preserve"> 2640/3000, Average SER 0.0034848479384725745</t>
  </si>
  <si>
    <t xml:space="preserve"> 2490/3000, Average SER 0.0010441762855254023</t>
  </si>
  <si>
    <t xml:space="preserve"> 2670/3000, Average SER 0.003583020663886481</t>
  </si>
  <si>
    <t xml:space="preserve"> 1410/3000, Average SER 0.0008569738120897442</t>
  </si>
  <si>
    <t xml:space="preserve"> 2520/3000, Average SER 0.0010317456154596237</t>
  </si>
  <si>
    <t xml:space="preserve"> 2700/3000, Average SER 0.0035956784310164276</t>
  </si>
  <si>
    <t xml:space="preserve"> 1350/3000, Average SER 0.00015432092878553603</t>
  </si>
  <si>
    <t xml:space="preserve"> 2550/3000, Average SER 0.0010326793380812103</t>
  </si>
  <si>
    <t xml:space="preserve"> 2730/3000, Average SER 0.00369047557477986</t>
  </si>
  <si>
    <t xml:space="preserve"> 1440/3000, Average SER 0.0008449072225226297</t>
  </si>
  <si>
    <t xml:space="preserve"> 2760/3000, Average SER 0.003789250552654266</t>
  </si>
  <si>
    <t xml:space="preserve"> 2580/3000, Average SER 0.0010206714388011962</t>
  </si>
  <si>
    <t xml:space="preserve"> 2790/3000, Average SER 0.003891875047410261</t>
  </si>
  <si>
    <t xml:space="preserve"> 1380/3000, Average SER 0.00015096612598585046</t>
  </si>
  <si>
    <t xml:space="preserve"> 2610/3000, Average SER 0.0010089395831827917</t>
  </si>
  <si>
    <t xml:space="preserve"> 2820/3000, Average SER 0.004021866862655531</t>
  </si>
  <si>
    <t xml:space="preserve"> 2850/3000, Average SER 0.004198829646696124</t>
  </si>
  <si>
    <t xml:space="preserve"> 1470/3000, Average SER 0.0008503399333175348</t>
  </si>
  <si>
    <t xml:space="preserve"> 2880/3000, Average SER 0.004444443682829539</t>
  </si>
  <si>
    <t xml:space="preserve"> 2640/3000, Average SER 0.0009974743606466236</t>
  </si>
  <si>
    <t xml:space="preserve"> 2910/3000, Average SER 0.004664947732617356</t>
  </si>
  <si>
    <t xml:space="preserve"> 1410/3000, Average SER 0.00014775408075210896</t>
  </si>
  <si>
    <t xml:space="preserve"> 2940/3000, Average SER 0.0048582759033255025</t>
  </si>
  <si>
    <t xml:space="preserve"> 2670/3000, Average SER 0.0009862667835607065</t>
  </si>
  <si>
    <t xml:space="preserve"> 1500/3000, Average SER 0.0008944442272186279</t>
  </si>
  <si>
    <t xml:space="preserve"> 2970/3000, Average SER 0.004901795013986453</t>
  </si>
  <si>
    <t xml:space="preserve"> 2700/3000, Average SER 0.0009753082637433653</t>
  </si>
  <si>
    <t xml:space="preserve"> 1440/3000, Average SER 0.00015046290225452847</t>
  </si>
  <si>
    <t xml:space="preserve"> 3000/3000, Average SER 0.00491111034154892</t>
  </si>
  <si>
    <t xml:space="preserve"> 1530/3000, Average SER 0.0008769061051163019</t>
  </si>
  <si>
    <t xml:space="preserve"> 2730/3000, Average SER 0.0009645905905154162</t>
  </si>
  <si>
    <t xml:space="preserve"> 1470/3000, Average SER 0.00016439901728208372</t>
  </si>
  <si>
    <t xml:space="preserve"> 2760/3000, Average SER 0.0009541059101837269</t>
  </si>
  <si>
    <t xml:space="preserve"> 1560/3000, Average SER 0.0008760681519141564</t>
  </si>
  <si>
    <t xml:space="preserve"> 2790/3000, Average SER 0.0009438467068484179</t>
  </si>
  <si>
    <t xml:space="preserve"> 1500/3000, Average SER 0.00022222216924031575</t>
  </si>
  <si>
    <t xml:space="preserve"> 2820/3000, Average SER 0.000933805784435137</t>
  </si>
  <si>
    <t xml:space="preserve"> 1590/3000, Average SER 0.0008857439898844785</t>
  </si>
  <si>
    <t xml:space="preserve"> 1530/3000, Average SER 0.00021786487180423114</t>
  </si>
  <si>
    <t xml:space="preserve"> 2850/3000, Average SER 0.0009239762498621355</t>
  </si>
  <si>
    <t xml:space="preserve"> 1620/3000, Average SER 0.0008847734074533722</t>
  </si>
  <si>
    <t xml:space="preserve"> 2880/3000, Average SER 0.000914351497259405</t>
  </si>
  <si>
    <t xml:space="preserve"> 1560/3000, Average SER 0.00021367516273107284</t>
  </si>
  <si>
    <t xml:space="preserve"> 2910/3000, Average SER 0.0009049251931639472</t>
  </si>
  <si>
    <t xml:space="preserve"> 1650/3000, Average SER 0.0008686866182269472</t>
  </si>
  <si>
    <t xml:space="preserve"> 2940/3000, Average SER 0.0008956912626214579</t>
  </si>
  <si>
    <t xml:space="preserve"> 1590/3000, Average SER 0.00020964355588709034</t>
  </si>
  <si>
    <t xml:space="preserve"> 2970/3000, Average SER 0.000886643876130332</t>
  </si>
  <si>
    <t xml:space="preserve"> 1680/3000, Average SER 0.0008730156435852959</t>
  </si>
  <si>
    <t xml:space="preserve"> 1620/3000, Average SER 0.0002057612678151072</t>
  </si>
  <si>
    <t xml:space="preserve"> 3000/3000, Average SER 0.0008972218831380209</t>
  </si>
  <si>
    <t xml:space="preserve"> 1710/3000, Average SER 0.0008576995796627468</t>
  </si>
  <si>
    <t xml:space="preserve"> 1650/3000, Average SER 0.00020202015385483251</t>
  </si>
  <si>
    <t xml:space="preserve"> 1740/3000, Average SER 0.0008620687599839835</t>
  </si>
  <si>
    <t xml:space="preserve"> 1680/3000, Average SER 0.0002182539375055404</t>
  </si>
  <si>
    <t xml:space="preserve"> 1770/3000, Average SER 0.0008709979259361655</t>
  </si>
  <si>
    <t xml:space="preserve"> 1710/3000, Average SER 0.00021442492105807479</t>
  </si>
  <si>
    <t xml:space="preserve"> 1800/3000, Average SER 0.0008981479207674663</t>
  </si>
  <si>
    <t xml:space="preserve"> 1740/3000, Average SER 0.00021072793966052175</t>
  </si>
  <si>
    <t xml:space="preserve"> 1830/3000, Average SER 0.0008970853735188969</t>
  </si>
  <si>
    <t xml:space="preserve"> 1770/3000, Average SER 0.00023540487397188522</t>
  </si>
  <si>
    <t xml:space="preserve"> 1860/3000, Average SER 0.0008826162545911727</t>
  </si>
  <si>
    <t xml:space="preserve"> 1800/3000, Average SER 0.00024074070983462863</t>
  </si>
  <si>
    <t xml:space="preserve"> 1890/3000, Average SER 0.0008686064727722652</t>
  </si>
  <si>
    <t xml:space="preserve"> 1830/3000, Average SER 0.0002367941408209462</t>
  </si>
  <si>
    <t xml:space="preserve"> 1920/3000, Average SER 0.0008550344966351986</t>
  </si>
  <si>
    <t xml:space="preserve"> 1860/3000, Average SER 0.00023297488048512448</t>
  </si>
  <si>
    <t xml:space="preserve"> 1950/3000, Average SER 0.0008760681519141564</t>
  </si>
  <si>
    <t xml:space="preserve"> 1890/3000, Average SER 0.00022927686650917013</t>
  </si>
  <si>
    <t xml:space="preserve"> 1980/3000, Average SER 0.0008627943920366691</t>
  </si>
  <si>
    <t xml:space="preserve"> 1920/3000, Average SER 0.0002430555410683155</t>
  </si>
  <si>
    <t xml:space="preserve"> 2010/3000, Average SER 0.0008499168637973159</t>
  </si>
  <si>
    <t xml:space="preserve"> 1950/3000, Average SER 0.0002564102564102564</t>
  </si>
  <si>
    <t xml:space="preserve"> 2040/3000, Average SER 0.0008374180863885319</t>
  </si>
  <si>
    <t xml:space="preserve"> 1980/3000, Average SER 0.0002525252525252525</t>
  </si>
  <si>
    <t xml:space="preserve"> 2070/3000, Average SER 0.0008413846654016614</t>
  </si>
  <si>
    <t xml:space="preserve"> 2010/3000, Average SER 0.0002487562189054726</t>
  </si>
  <si>
    <t xml:space="preserve"> 2100/3000, Average SER 0.0008531743855703445</t>
  </si>
  <si>
    <t xml:space="preserve"> 2040/3000, Average SER 0.00024509803921568627</t>
  </si>
  <si>
    <t xml:space="preserve"> 2130/3000, Average SER 0.0008411578449285086</t>
  </si>
  <si>
    <t xml:space="preserve"> 2070/3000, Average SER 0.00024154589371980676</t>
  </si>
  <si>
    <t xml:space="preserve"> 2160/3000, Average SER 0.0008410491601184562</t>
  </si>
  <si>
    <t xml:space="preserve"> 2100/3000, Average SER 0.0002380952380952381</t>
  </si>
  <si>
    <t xml:space="preserve"> 2190/3000, Average SER 0.0008295279387469705</t>
  </si>
  <si>
    <t xml:space="preserve"> 2130/3000, Average SER 0.00023474178403755868</t>
  </si>
  <si>
    <t xml:space="preserve"> 2220/3000, Average SER 0.0008183181017368764</t>
  </si>
  <si>
    <t xml:space="preserve"> 2160/3000, Average SER 0.00024305554451765836</t>
  </si>
  <si>
    <t xml:space="preserve"> 2250/3000, Average SER 0.0008148145940568712</t>
  </si>
  <si>
    <t xml:space="preserve"> 2190/3000, Average SER 0.00023972601651056717</t>
  </si>
  <si>
    <t xml:space="preserve"> 2280/3000, Average SER 0.0008040933493982282</t>
  </si>
  <si>
    <t xml:space="preserve"> 2220/3000, Average SER 0.00023648647574691086</t>
  </si>
  <si>
    <t xml:space="preserve"> 2310/3000, Average SER 0.0008044730791281828</t>
  </si>
  <si>
    <t xml:space="preserve"> 2250/3000, Average SER 0.0002444444232516819</t>
  </si>
  <si>
    <t xml:space="preserve"> 2340/3000, Average SER 0.0007941593217034625</t>
  </si>
  <si>
    <t xml:space="preserve"> 2280/3000, Average SER 0.00024122804926152814</t>
  </si>
  <si>
    <t xml:space="preserve"> 2370/3000, Average SER 0.000794655185208542</t>
  </si>
  <si>
    <t xml:space="preserve"> 2310/3000, Average SER 0.00023809521745293689</t>
  </si>
  <si>
    <t xml:space="preserve"> 2400/3000, Average SER 0.0007881942143042883</t>
  </si>
  <si>
    <t xml:space="preserve"> 2340/3000, Average SER 0.00023504271466507872</t>
  </si>
  <si>
    <t xml:space="preserve"> 2430/3000, Average SER 0.0007921808541066362</t>
  </si>
  <si>
    <t xml:space="preserve"> 2370/3000, Average SER 0.0002320674904288119</t>
  </si>
  <si>
    <t xml:space="preserve"> 2460/3000, Average SER 0.0008062328507260579</t>
  </si>
  <si>
    <t xml:space="preserve"> 2400/3000, Average SER 0.00022916664679845173</t>
  </si>
  <si>
    <t xml:space="preserve"> 2490/3000, Average SER 0.0007965192019221294</t>
  </si>
  <si>
    <t xml:space="preserve"> 2430/3000, Average SER 0.00022633742893674247</t>
  </si>
  <si>
    <t xml:space="preserve"> 2520/3000, Average SER 0.000800264354736086</t>
  </si>
  <si>
    <t xml:space="preserve"> 2460/3000, Average SER 0.0002405148938419373</t>
  </si>
  <si>
    <t xml:space="preserve"> 2550/3000, Average SER 0.0008039213863073611</t>
  </si>
  <si>
    <t xml:space="preserve"> 2490/3000, Average SER 0.00023761712403661277</t>
  </si>
  <si>
    <t xml:space="preserve"> 2580/3000, Average SER 0.0007945734632107638</t>
  </si>
  <si>
    <t xml:space="preserve"> 2520/3000, Average SER 0.0002347883487504626</t>
  </si>
  <si>
    <t xml:space="preserve"> 2610/3000, Average SER 0.0007982118376370134</t>
  </si>
  <si>
    <t xml:space="preserve"> 2550/3000, Average SER 0.00023202613288281012</t>
  </si>
  <si>
    <t xml:space="preserve"> 2640/3000, Average SER 0.0007891412485729564</t>
  </si>
  <si>
    <t xml:space="preserve"> 2580/3000, Average SER 0.00022932815459347512</t>
  </si>
  <si>
    <t xml:space="preserve"> 2670/3000, Average SER 0.0007896377799216281</t>
  </si>
  <si>
    <t xml:space="preserve"> 2610/3000, Average SER 0.0002266921987935501</t>
  </si>
  <si>
    <t xml:space="preserve"> 2700/3000, Average SER 0.000814814633793301</t>
  </si>
  <si>
    <t xml:space="preserve"> 2640/3000, Average SER 0.00022411615107998704</t>
  </si>
  <si>
    <t xml:space="preserve"> 2730/3000, Average SER 0.0008058606268285395</t>
  </si>
  <si>
    <t xml:space="preserve"> 2670/3000, Average SER 0.0002215979920790883</t>
  </si>
  <si>
    <t xml:space="preserve"> 2760/3000, Average SER 0.0008061592345652373</t>
  </si>
  <si>
    <t xml:space="preserve"> 2700/3000, Average SER 0.00021913579216709843</t>
  </si>
  <si>
    <t xml:space="preserve"> 2790/3000, Average SER 0.0007974908556989444</t>
  </si>
  <si>
    <t xml:space="preserve"> 2730/3000, Average SER 0.00021672770653888857</t>
  </si>
  <si>
    <t xml:space="preserve"> 2820/3000, Average SER 0.0007890069104255514</t>
  </si>
  <si>
    <t xml:space="preserve"> 2760/3000, Average SER 0.00021437197059824846</t>
  </si>
  <si>
    <t xml:space="preserve"> 2850/3000, Average SER 0.0008070173807311476</t>
  </si>
  <si>
    <t xml:space="preserve"> 2790/3000, Average SER 0.00021206689564557912</t>
  </si>
  <si>
    <t xml:space="preserve"> 2880/3000, Average SER 0.0008043979811999533</t>
  </si>
  <si>
    <t xml:space="preserve"> 2820/3000, Average SER 0.00020981086484083892</t>
  </si>
  <si>
    <t xml:space="preserve"> 2910/3000, Average SER 0.0007961052185071702</t>
  </si>
  <si>
    <t xml:space="preserve"> 2850/3000, Average SER 0.00022222221943370084</t>
  </si>
  <si>
    <t xml:space="preserve"> 2940/3000, Average SER 0.0007936506247033878</t>
  </si>
  <si>
    <t xml:space="preserve"> 2880/3000, Average SER 0.00021990740464793312</t>
  </si>
  <si>
    <t xml:space="preserve"> 2970/3000, Average SER 0.0007856339517265859</t>
  </si>
  <si>
    <t xml:space="preserve"> 2910/3000, Average SER 0.00021764031800207813</t>
  </si>
  <si>
    <t xml:space="preserve"> 3000/3000, Average SER 0.000783333162466685</t>
  </si>
  <si>
    <t xml:space="preserve"> 2940/3000, Average SER 0.00021541949843062835</t>
  </si>
  <si>
    <t xml:space="preserve"> 2970/3000, Average SER 0.00021324354390102606</t>
  </si>
  <si>
    <t xml:space="preserve"> 3000/3000, Average SER 0.00021111110846201578</t>
  </si>
  <si>
    <t xml:space="preserve"> 0,snr=14, block-length=120, num-symbols=2, model=Transformer</t>
  </si>
  <si>
    <t xml:space="preserve"> 0,snr=14, block-length=120, num-symbols=2, model=Sionna</t>
  </si>
  <si>
    <t xml:space="preserve"> 0,snr=14, block-length=120, num-symbols=2, model=ViterbiNet</t>
  </si>
  <si>
    <t>\viterbitransformed\Code\../Results\plots\Transformer_ModelBased_cost2100_14_120_2_ISI_AWGN.pkl</t>
  </si>
  <si>
    <t>\viterbitransformed\Code\../Results\plots\Sionna_ModelBased_cost2100_14_120_2_ISI_AWGN.pkl</t>
  </si>
  <si>
    <t>12  Start training model - ViterbiNet,SNR - 12, Gamma - 0.2, Channel Cost - cost2100</t>
  </si>
  <si>
    <t>13  Start training model - ViterbiNet,SNR - 13, Gamma - 0.2, Channel Cost - cost2100</t>
  </si>
  <si>
    <t>12  Start training model - Transformer,SNR - 12, Gamma - 0.2, Channel Cost - cost2100</t>
  </si>
  <si>
    <t>14  Start training model - Sionna,SNR - 14, Gamma - 0.2, Channel Cost - cost2100model</t>
  </si>
  <si>
    <t>14  Start training model - ViterbiNet,SNR - 14, Gamma - 0.2, Channel Cost - cost2100</t>
  </si>
  <si>
    <t>12  Start training model - Sionna,SNR - 12, Gamma - 0.2, Channel Cost - cost2100</t>
  </si>
  <si>
    <t>13  Start training model - Transformer,SNR - 13, Gamma - 0.2, Channel Cost - cost2100</t>
  </si>
  <si>
    <t>14  Start training model - Transformer,SNR - 14, Gamma - 0.2, Channel Cost - cost2100</t>
  </si>
  <si>
    <t>13  Start training model - Sionna,SNR - 13, Gamma - 0.2, Channel Cost - cost2100</t>
  </si>
  <si>
    <t>14Best Validation SER - 0.0011284947395324707 (saved)</t>
  </si>
  <si>
    <t>14, Start online evaluation using 1 repetitions</t>
  </si>
  <si>
    <t>12Best Validation SER - 0.003443300724029541 (saved)</t>
  </si>
  <si>
    <t>12, Start online evaluation using 1 repetitions</t>
  </si>
  <si>
    <t>13Best Validation SER - 0.0021990537643432617 (saved)</t>
  </si>
  <si>
    <t>13, Start online evaluation using 1 repetitions</t>
  </si>
  <si>
    <t>14 , Self-supervised</t>
  </si>
  <si>
    <t xml:space="preserve"> 30/300, Average SER 0.0</t>
  </si>
  <si>
    <t xml:space="preserve"> 60/300, Average SER 0.0</t>
  </si>
  <si>
    <t xml:space="preserve"> 60/300, Average SER 0.0002777775128682454</t>
  </si>
  <si>
    <t>13Best Validation SER - 0.0051215291023254395 (saved)</t>
  </si>
  <si>
    <t>12Best Validation SER - 0.006539344787597656 (saved)</t>
  </si>
  <si>
    <t xml:space="preserve"> 90/300, Average SER 0.0</t>
  </si>
  <si>
    <t xml:space="preserve"> 90/300, Average SER 0.00018518500857883028</t>
  </si>
  <si>
    <t>14Best Validation SER - 0.0055844783782958984 (saved)</t>
  </si>
  <si>
    <t xml:space="preserve"> 120/300, Average SER 0.0</t>
  </si>
  <si>
    <t xml:space="preserve"> 120/300, Average SER 0.0001388887564341227</t>
  </si>
  <si>
    <t xml:space="preserve"> 150/300, Average SER 0.0</t>
  </si>
  <si>
    <t xml:space="preserve"> 150/300, Average SER 0.00011111100514729818</t>
  </si>
  <si>
    <t xml:space="preserve"> 180/300, Average SER 0.00027777784400516084</t>
  </si>
  <si>
    <t xml:space="preserve"> 180/300, Average SER 0.0</t>
  </si>
  <si>
    <t xml:space="preserve"> 180/300, Average SER 9.259250428941514e-05</t>
  </si>
  <si>
    <t xml:space="preserve"> 210/300, Average SER 0.00023809529486156644</t>
  </si>
  <si>
    <t xml:space="preserve"> 210/300, Average SER 0.0</t>
  </si>
  <si>
    <t xml:space="preserve"> 210/300, Average SER 7.936500367664156e-05</t>
  </si>
  <si>
    <t xml:space="preserve"> 240/300, Average SER 0.00020833338300387064</t>
  </si>
  <si>
    <t xml:space="preserve"> 240/300, Average SER 0.0</t>
  </si>
  <si>
    <t xml:space="preserve"> 240/300, Average SER 6.944437821706136e-05</t>
  </si>
  <si>
    <t>14Best Validation SER - 0.0002893805503845215 (saved)</t>
  </si>
  <si>
    <t>12Best Validation SER - 0.003125011920928955 (saved)</t>
  </si>
  <si>
    <t>13Best Validation SER - 0.0008969902992248535 (saved)</t>
  </si>
  <si>
    <t xml:space="preserve"> 270/300, Average SER 0.00018518522933677392</t>
  </si>
  <si>
    <t xml:space="preserve"> 270/300, Average SER 0.0</t>
  </si>
  <si>
    <t xml:space="preserve"> 270/300, Average SER 6.172833619294343e-05</t>
  </si>
  <si>
    <t xml:space="preserve"> 300/300, Average SER 0.00027777791023254395</t>
  </si>
  <si>
    <t xml:space="preserve"> 300/300, Average SER 0.0</t>
  </si>
  <si>
    <t xml:space="preserve"> 14, Final SER</t>
  </si>
  <si>
    <t xml:space="preserve"> 300/300, Average SER 0.00016666670640309652</t>
  </si>
  <si>
    <t xml:space="preserve"> 90/300, Average SER 0.00046296252144707576</t>
  </si>
  <si>
    <t xml:space="preserve"> 120/300, Average SER 0.0006249994039535522</t>
  </si>
  <si>
    <t xml:space="preserve"> 150/300, Average SER 0.0004999995231628418</t>
  </si>
  <si>
    <t xml:space="preserve"> 180/300, Average SER 0.0006018516090181139</t>
  </si>
  <si>
    <t xml:space="preserve"> 180/300, Average SER 0.0001388887564341227</t>
  </si>
  <si>
    <t xml:space="preserve"> 60/300, Average SER 0.00041666626930236816</t>
  </si>
  <si>
    <t xml:space="preserve"> 60/300, Average SER 0.0006944447755813599</t>
  </si>
  <si>
    <t xml:space="preserve"> 210/300, Average SER 0.0005158728077298119</t>
  </si>
  <si>
    <t xml:space="preserve"> 210/300, Average SER 0.00011904750551496233</t>
  </si>
  <si>
    <t xml:space="preserve"> 240/300, Average SER 0.0004513887067635854</t>
  </si>
  <si>
    <t xml:space="preserve"> 240/300, Average SER 0.00010416656732559204</t>
  </si>
  <si>
    <t xml:space="preserve"> 90/300, Average SER 0.0008333332008785672</t>
  </si>
  <si>
    <t xml:space="preserve"> 90/300, Average SER 0.0006481481922997369</t>
  </si>
  <si>
    <t xml:space="preserve"> 270/300, Average SER 0.0005555552464944345</t>
  </si>
  <si>
    <t xml:space="preserve"> 270/300, Average SER 0.00015432084048235857</t>
  </si>
  <si>
    <t xml:space="preserve"> 300/300, Average SER 0.0008611106872558594</t>
  </si>
  <si>
    <t xml:space="preserve"> 300/300, Average SER 0.0003333332141240438</t>
  </si>
  <si>
    <t xml:space="preserve"> 120/300, Average SER 0.000902777910232544</t>
  </si>
  <si>
    <t xml:space="preserve"> 120/300, Average SER 0.00048611114422480263</t>
  </si>
  <si>
    <t xml:space="preserve"> 300/300, Average SER 0.0001388887564341227</t>
  </si>
  <si>
    <t xml:space="preserve"> 150/300, Average SER 0.0007222223281860351</t>
  </si>
  <si>
    <t xml:space="preserve"> 150/300, Average SER 0.0003888889153798421</t>
  </si>
  <si>
    <t xml:space="preserve"> 180/300, Average SER 0.0008333335320154826</t>
  </si>
  <si>
    <t xml:space="preserve"> 180/300, Average SER 0.0004166666004392836</t>
  </si>
  <si>
    <t xml:space="preserve"> 210/300, Average SER 0.0007142858845846994</t>
  </si>
  <si>
    <t xml:space="preserve"> 210/300, Average SER 0.0003571428003765288</t>
  </si>
  <si>
    <t xml:space="preserve"> 240/300, Average SER 0.000625000149011612</t>
  </si>
  <si>
    <t xml:space="preserve"> 240/300, Average SER 0.0003124999503294627</t>
  </si>
  <si>
    <t xml:space="preserve"> 270/300, Average SER 0.0005555556880103217</t>
  </si>
  <si>
    <t xml:space="preserve"> 270/300, Average SER 9.259250428941514e-05</t>
  </si>
  <si>
    <t xml:space="preserve"> 270/300, Average SER 0.00027777773362618903</t>
  </si>
  <si>
    <t xml:space="preserve"> 300/300, Average SER 0.0007777778307596842</t>
  </si>
  <si>
    <t xml:space="preserve"> 300/300, Average SER 0.0005277776718139648</t>
  </si>
  <si>
    <t xml:space="preserve"> 300/300, Average SER 0.00019444445768992106</t>
  </si>
  <si>
    <t xml:space="preserve"> 1,snr=14, block-length=120, num-symbols=2, model=Transformer</t>
  </si>
  <si>
    <t xml:space="preserve"> 1,snr=14, block-length=120, num-symbols=2, model=Sionna</t>
  </si>
  <si>
    <t xml:space="preserve"> 1,snr=14, block-length=120, num-symbols=2, model=ViterbiNet</t>
  </si>
  <si>
    <t xml:space="preserve"> 90/300, Average SER 0.0002777775128682454</t>
  </si>
  <si>
    <t xml:space="preserve"> 30/300, Average SER 0.0016666650772094727</t>
  </si>
  <si>
    <t xml:space="preserve"> 120/300, Average SER 0.00020833313465118408</t>
  </si>
  <si>
    <t xml:space="preserve"> 30/300, Average SER 0.0005555550257364908</t>
  </si>
  <si>
    <t xml:space="preserve"> 150/300, Average SER 0.0002777775128682454</t>
  </si>
  <si>
    <t xml:space="preserve"> 180/300, Average SER 0.00023148126072353788</t>
  </si>
  <si>
    <t xml:space="preserve"> 210/300, Average SER 0.0001984125091916039</t>
  </si>
  <si>
    <t xml:space="preserve"> 60/300, Average SER 0.0013888885577519735</t>
  </si>
  <si>
    <t xml:space="preserve"> 240/300, Average SER 0.0001736109455426534</t>
  </si>
  <si>
    <t xml:space="preserve"> 270/300, Average SER 0.00033950584906118885</t>
  </si>
  <si>
    <t xml:space="preserve"> 300/300, Average SER 0.00041666626930236816</t>
  </si>
  <si>
    <t xml:space="preserve"> 90/300, Average SER 0.0012037032180362277</t>
  </si>
  <si>
    <t xml:space="preserve"> 60/300, Average SER 0.0005555560191472371</t>
  </si>
  <si>
    <t xml:space="preserve"> 120/300, Average SER 0.0009027774135271708</t>
  </si>
  <si>
    <t xml:space="preserve"> 150/300, Average SER 0.0007222219308217366</t>
  </si>
  <si>
    <t xml:space="preserve"> 90/300, Average SER 0.00037037067943149145</t>
  </si>
  <si>
    <t xml:space="preserve"> 120/300, Average SER 0.0006944442788759868</t>
  </si>
  <si>
    <t xml:space="preserve"> 120/300, Average SER 0.00027777800957361855</t>
  </si>
  <si>
    <t xml:space="preserve"> 270/300, Average SER 0.00046296274220501937</t>
  </si>
  <si>
    <t xml:space="preserve"> 150/300, Average SER 0.0005555554231007894</t>
  </si>
  <si>
    <t xml:space="preserve"> 150/300, Average SER 0.00022222240765889487</t>
  </si>
  <si>
    <t xml:space="preserve"> 300/300, Average SER 0.0006111107269922892</t>
  </si>
  <si>
    <t xml:space="preserve"> 300/300, Average SER 0.00011111100514729818</t>
  </si>
  <si>
    <t xml:space="preserve"> 180/300, Average SER 0.00018518533971574572</t>
  </si>
  <si>
    <t xml:space="preserve"> 210/300, Average SER 0.0001587302911849249</t>
  </si>
  <si>
    <t xml:space="preserve"> 240/300, Average SER 0.00013888900478680927</t>
  </si>
  <si>
    <t xml:space="preserve"> 270/300, Average SER 0.0006481479715417933</t>
  </si>
  <si>
    <t xml:space="preserve"> 270/300, Average SER 0.0003395062905770761</t>
  </si>
  <si>
    <t xml:space="preserve"> 300/300, Average SER 0.0006666664282480876</t>
  </si>
  <si>
    <t xml:space="preserve"> 300/300, Average SER 0.00030555566151936847</t>
  </si>
  <si>
    <t xml:space="preserve"> 2,snr=14, block-length=120, num-symbols=2, model=Transformer</t>
  </si>
  <si>
    <t xml:space="preserve"> 2,snr=14, block-length=120, num-symbols=2, model=Sionna</t>
  </si>
  <si>
    <t xml:space="preserve"> 2,snr=14, block-length=120, num-symbols=2, model=ViterbiNet</t>
  </si>
  <si>
    <t xml:space="preserve"> 60/300, Average SER 0.0008333325386047363</t>
  </si>
  <si>
    <t xml:space="preserve"> 60/300, Average SER 0.0006944437821706136</t>
  </si>
  <si>
    <t xml:space="preserve"> 300/300, Average SER 0.00030555526415507</t>
  </si>
  <si>
    <t xml:space="preserve"> 90/300, Average SER 0.0005555550257364908</t>
  </si>
  <si>
    <t xml:space="preserve"> 120/300, Average SER 0.00041666626930236816</t>
  </si>
  <si>
    <t xml:space="preserve"> 120/300, Average SER 0.0003472218910853068</t>
  </si>
  <si>
    <t xml:space="preserve"> 150/300, Average SER 0.0003333330154418945</t>
  </si>
  <si>
    <t xml:space="preserve"> 90/300, Average SER 0.0004629631837209066</t>
  </si>
  <si>
    <t xml:space="preserve"> 180/300, Average SER 0.0005092587735917834</t>
  </si>
  <si>
    <t xml:space="preserve"> 210/300, Average SER 0.00043650752022152855</t>
  </si>
  <si>
    <t xml:space="preserve"> 120/300, Average SER 0.0006944447755813599</t>
  </si>
  <si>
    <t xml:space="preserve"> 240/300, Average SER 0.0004861106475194295</t>
  </si>
  <si>
    <t xml:space="preserve"> 270/300, Average SER 0.0005864191938329626</t>
  </si>
  <si>
    <t xml:space="preserve"> 270/300, Average SER 0.00021604917667530202</t>
  </si>
  <si>
    <t xml:space="preserve"> 150/300, Average SER 0.0005555558204650879</t>
  </si>
  <si>
    <t xml:space="preserve"> 300/300, Average SER 0.00091666579246521</t>
  </si>
  <si>
    <t xml:space="preserve"> 300/300, Average SER 0.0002777775128682454</t>
  </si>
  <si>
    <t xml:space="preserve"> 180/300, Average SER 0.0006018519401550293</t>
  </si>
  <si>
    <t xml:space="preserve"> 210/300, Average SER 0.0005158730915614536</t>
  </si>
  <si>
    <t xml:space="preserve"> 240/300, Average SER 0.000451388955116272</t>
  </si>
  <si>
    <t xml:space="preserve"> 270/300, Average SER 0.0007098765284926803</t>
  </si>
  <si>
    <t xml:space="preserve"> 300/300, Average SER 0.0007222221295038859</t>
  </si>
  <si>
    <t xml:space="preserve"> 3,snr=14, block-length=120, num-symbols=2, model=Transformer</t>
  </si>
  <si>
    <t xml:space="preserve"> 3,snr=14, block-length=120, num-symbols=2, model=Sionna</t>
  </si>
  <si>
    <t xml:space="preserve"> 3,snr=14, block-length=120, num-symbols=2, model=ViterbiNet</t>
  </si>
  <si>
    <t xml:space="preserve"> 300/300, Average SER 0.0003611107667287191</t>
  </si>
  <si>
    <t xml:space="preserve"> 300/300, Average SER 0.00016666650772094725</t>
  </si>
  <si>
    <t xml:space="preserve"> 90/300, Average SER 0.0010185182094573975</t>
  </si>
  <si>
    <t xml:space="preserve"> 120/300, Average SER 0.000763888657093048</t>
  </si>
  <si>
    <t xml:space="preserve"> 120/300, Average SER 0.0004861106475194295</t>
  </si>
  <si>
    <t xml:space="preserve"> 150/300, Average SER 0.0006111109256744385</t>
  </si>
  <si>
    <t xml:space="preserve"> 150/300, Average SER 0.0003888885180155436</t>
  </si>
  <si>
    <t xml:space="preserve"> 180/300, Average SER 0.0005092591047286988</t>
  </si>
  <si>
    <t xml:space="preserve"> 180/300, Average SER 0.000324073765012953</t>
  </si>
  <si>
    <t xml:space="preserve"> 210/300, Average SER 0.0002777775128682454</t>
  </si>
  <si>
    <t xml:space="preserve"> 240/300, Average SER 0.0005555552740891775</t>
  </si>
  <si>
    <t xml:space="preserve"> 240/300, Average SER 0.00024305532375971475</t>
  </si>
  <si>
    <t xml:space="preserve"> 270/300, Average SER 0.0002777775128682454</t>
  </si>
  <si>
    <t xml:space="preserve"> 150/300, Average SER 0.00016666650772094725</t>
  </si>
  <si>
    <t xml:space="preserve"> 300/300, Average SER 0.000944443941116333</t>
  </si>
  <si>
    <t xml:space="preserve"> 300/300, Average SER 0.00044444421927134197</t>
  </si>
  <si>
    <t xml:space="preserve"> 300/300, Average SER 0.00024999996026357015</t>
  </si>
  <si>
    <t xml:space="preserve"> 180/300, Average SER 0.0006944444444444445</t>
  </si>
  <si>
    <t xml:space="preserve"> 180/300, Average SER 0.00032407409614986844</t>
  </si>
  <si>
    <t xml:space="preserve"> 180/300, Average SER 0.00037037034829457603</t>
  </si>
  <si>
    <t xml:space="preserve"> 210/300, Average SER 0.0005952380952380953</t>
  </si>
  <si>
    <t xml:space="preserve"> 210/300, Average SER 0.0002777777966998872</t>
  </si>
  <si>
    <t xml:space="preserve"> 210/300, Average SER 0.00031746029853820803</t>
  </si>
  <si>
    <t xml:space="preserve"> 240/300, Average SER 0.0005208333333333333</t>
  </si>
  <si>
    <t xml:space="preserve"> 240/300, Average SER 0.00024305557211240131</t>
  </si>
  <si>
    <t xml:space="preserve"> 240/300, Average SER 0.000277777761220932</t>
  </si>
  <si>
    <t xml:space="preserve"> 270/300, Average SER 0.0008333332008785672</t>
  </si>
  <si>
    <t xml:space="preserve"> 270/300, Average SER 0.00030864190172266075</t>
  </si>
  <si>
    <t xml:space="preserve"> 270/300, Average SER 0.0002469135655297173</t>
  </si>
  <si>
    <t xml:space="preserve"> 300/300, Average SER 0.0008611110846201579</t>
  </si>
  <si>
    <t xml:space="preserve"> 300/300, Average SER 0.0003611109654108683</t>
  </si>
  <si>
    <t xml:space="preserve"> 300/300, Average SER 0.0002222222089767456</t>
  </si>
  <si>
    <t xml:space="preserve"> 4,snr=12, block-length=120, num-symbols=2, model=Transformer</t>
  </si>
  <si>
    <t xml:space="preserve"> 4,snr=12, block-length=120, num-symbols=2, model=Sionna</t>
  </si>
  <si>
    <t xml:space="preserve"> 4,snr=12, block-length=120, num-symbols=2, model=ViterbiNet</t>
  </si>
  <si>
    <t xml:space="preserve"> 4,snr=13, block-length=120, num-symbols=2, model=Transformer</t>
  </si>
  <si>
    <t xml:space="preserve"> 4,snr=13, block-length=120, num-symbols=2, model=Sionna</t>
  </si>
  <si>
    <t xml:space="preserve"> 4,snr=13, block-length=120, num-symbols=2, model=ViterbiNet</t>
  </si>
  <si>
    <t xml:space="preserve"> 4,snr=14, block-length=120, num-symbols=2, model=Transformer</t>
  </si>
  <si>
    <t xml:space="preserve"> 4,snr=14, block-length=120, num-symbols=2, model=Sionna</t>
  </si>
  <si>
    <t xml:space="preserve"> 4,snr=14, block-length=120, num-symbols=2, model=ViterbiNet</t>
  </si>
  <si>
    <t xml:space="preserve"> 270/300, Average SER 0.00030864168096471714</t>
  </si>
  <si>
    <t xml:space="preserve"> 60/300, Average SER 0.0008333335320154826</t>
  </si>
  <si>
    <t xml:space="preserve"> 120/300, Average SER 0.001111111044883728</t>
  </si>
  <si>
    <t xml:space="preserve"> 150/300, Average SER 0.0011111112435658772</t>
  </si>
  <si>
    <t xml:space="preserve"> 300/300, Average SER 0.0004722219705581665</t>
  </si>
  <si>
    <t xml:space="preserve"> 300/300, Average SER 0.0003888887166976929</t>
  </si>
  <si>
    <t xml:space="preserve"> 180/300, Average SER 0.0010648147927390206</t>
  </si>
  <si>
    <t xml:space="preserve"> 210/300, Average SER 0.0009126983937763032</t>
  </si>
  <si>
    <t xml:space="preserve"> 240/300, Average SER 0.0007986110945542653</t>
  </si>
  <si>
    <t xml:space="preserve"> 270/300, Average SER 0.0008641975897329825</t>
  </si>
  <si>
    <t xml:space="preserve"> 270/300, Average SER 0.00043209879486649127</t>
  </si>
  <si>
    <t xml:space="preserve"> 270/300, Average SER 0.00021604939743324563</t>
  </si>
  <si>
    <t xml:space="preserve"> 300/300, Average SER 0.0004722221692403158</t>
  </si>
  <si>
    <t xml:space="preserve"> 5,snr=12, block-length=120, num-symbols=2, model=Transformer</t>
  </si>
  <si>
    <t xml:space="preserve"> 5,snr=12, block-length=120, num-symbols=2, model=Sionna</t>
  </si>
  <si>
    <t xml:space="preserve"> 5,snr=12, block-length=120, num-symbols=2, model=ViterbiNet</t>
  </si>
  <si>
    <t xml:space="preserve"> 5,snr=13, block-length=120, num-symbols=2, model=Transformer</t>
  </si>
  <si>
    <t xml:space="preserve"> 5,snr=13, block-length=120, num-symbols=2, model=Sionna</t>
  </si>
  <si>
    <t xml:space="preserve"> 5,snr=13, block-length=120, num-symbols=2, model=ViterbiNet</t>
  </si>
  <si>
    <t xml:space="preserve"> 5,snr=14, block-length=120, num-symbols=2, model=Transformer</t>
  </si>
  <si>
    <t xml:space="preserve"> 5,snr=14, block-length=120, num-symbols=2, model=Sionna</t>
  </si>
  <si>
    <t xml:space="preserve"> 5,snr=14, block-length=120, num-symbols=2, model=ViterbiNet</t>
  </si>
  <si>
    <t xml:space="preserve"> 30/300, Average SER 0.0008333325386047363</t>
  </si>
  <si>
    <t xml:space="preserve"> 300/300, Average SER 0.0005277774731318156</t>
  </si>
  <si>
    <t xml:space="preserve"> 300/300, Average SER 8.333325386047363e-05</t>
  </si>
  <si>
    <t xml:space="preserve"> 300/300, Average SER 5.555550257364909e-05</t>
  </si>
  <si>
    <t xml:space="preserve"> 240/300, Average SER 0.000381944328546524</t>
  </si>
  <si>
    <t xml:space="preserve"> 270/300, Average SER 0.00033950606981913246</t>
  </si>
  <si>
    <t xml:space="preserve"> 270/300, Average SER 0.00012345667238588686</t>
  </si>
  <si>
    <t xml:space="preserve"> 180/300, Average SER 0.0004629628525839912</t>
  </si>
  <si>
    <t xml:space="preserve"> 210/300, Average SER 0.0005555555933997744</t>
  </si>
  <si>
    <t xml:space="preserve"> 240/300, Average SER 0.0007638889054457347</t>
  </si>
  <si>
    <t xml:space="preserve"> 270/300, Average SER 0.000925925925925926</t>
  </si>
  <si>
    <t xml:space="preserve"> 270/300, Average SER 0.00037037067943149145</t>
  </si>
  <si>
    <t xml:space="preserve"> 300/300, Average SER 0.0009166665871938069</t>
  </si>
  <si>
    <t xml:space="preserve"> 300/300, Average SER 0.0003333336114883423</t>
  </si>
  <si>
    <t xml:space="preserve"> 6,snr=12, block-length=120, num-symbols=2, model=Transformer</t>
  </si>
  <si>
    <t xml:space="preserve"> 6,snr=12, block-length=120, num-symbols=2, model=Sionna</t>
  </si>
  <si>
    <t xml:space="preserve"> 6,snr=12, block-length=120, num-symbols=2, model=ViterbiNet</t>
  </si>
  <si>
    <t xml:space="preserve"> 6,snr=13, block-length=120, num-symbols=2, model=Transformer</t>
  </si>
  <si>
    <t xml:space="preserve"> 6,snr=13, block-length=120, num-symbols=2, model=Sionna</t>
  </si>
  <si>
    <t xml:space="preserve"> 6,snr=13, block-length=120, num-symbols=2, model=ViterbiNet</t>
  </si>
  <si>
    <t xml:space="preserve"> 6,snr=14, block-length=120, num-symbols=2, model=Transformer</t>
  </si>
  <si>
    <t xml:space="preserve"> 6,snr=14, block-length=120, num-symbols=2, model=Sionna</t>
  </si>
  <si>
    <t xml:space="preserve"> 6,snr=14, block-length=120, num-symbols=2, model=ViterbiNet</t>
  </si>
  <si>
    <t xml:space="preserve"> 300/300, Average SER 0.0002777777115503947</t>
  </si>
  <si>
    <t xml:space="preserve"> 300/300, Average SER 0.0002499997615814209</t>
  </si>
  <si>
    <t xml:space="preserve"> 180/300, Average SER 0.00041666626930236816</t>
  </si>
  <si>
    <t xml:space="preserve"> 210/300, Average SER 0.000357142516544887</t>
  </si>
  <si>
    <t xml:space="preserve"> 240/300, Average SER 0.00041666626930236816</t>
  </si>
  <si>
    <t xml:space="preserve"> 120/300, Average SER 0.0006250003973642985</t>
  </si>
  <si>
    <t xml:space="preserve"> 270/300, Average SER 0.0005246908576400192</t>
  </si>
  <si>
    <t xml:space="preserve"> 150/300, Average SER 0.0005000003178914388</t>
  </si>
  <si>
    <t xml:space="preserve"> 180/300, Average SER 0.0005555556880103217</t>
  </si>
  <si>
    <t xml:space="preserve"> 210/300, Average SER 0.0004761905897231329</t>
  </si>
  <si>
    <t xml:space="preserve"> 240/300, Average SER 0.00048611114422480263</t>
  </si>
  <si>
    <t xml:space="preserve"> 270/300, Average SER 0.00037037045867354784</t>
  </si>
  <si>
    <t xml:space="preserve"> 270/300, Average SER 0.00012345689314383046</t>
  </si>
  <si>
    <t xml:space="preserve"> 300/300, Average SER 0.00033333341280619304</t>
  </si>
  <si>
    <t xml:space="preserve"> 300/300, Average SER 0.00011111120382944743</t>
  </si>
  <si>
    <t xml:space="preserve"> 7,snr=12, block-length=120, num-symbols=2, model=Transformer</t>
  </si>
  <si>
    <t xml:space="preserve"> 7,snr=12, block-length=120, num-symbols=2, model=Sionna</t>
  </si>
  <si>
    <t xml:space="preserve"> 7,snr=12, block-length=120, num-symbols=2, model=ViterbiNet</t>
  </si>
  <si>
    <t xml:space="preserve"> 7,snr=13, block-length=120, num-symbols=2, model=Transformer</t>
  </si>
  <si>
    <t xml:space="preserve"> 7,snr=13, block-length=120, num-symbols=2, model=Sionna</t>
  </si>
  <si>
    <t xml:space="preserve"> 7,snr=13, block-length=120, num-symbols=2, model=ViterbiNet</t>
  </si>
  <si>
    <t xml:space="preserve"> 7,snr=14, block-length=120, num-symbols=2, model=Transformer</t>
  </si>
  <si>
    <t xml:space="preserve"> 7,snr=14, block-length=120, num-symbols=2, model=Sionna</t>
  </si>
  <si>
    <t xml:space="preserve"> 7,snr=14, block-length=120, num-symbols=2, model=ViterbiNet</t>
  </si>
  <si>
    <t xml:space="preserve"> 300/300, Average SER 0.0003333330154418945</t>
  </si>
  <si>
    <t xml:space="preserve"> 120/300, Average SER 0.0006249999006589254</t>
  </si>
  <si>
    <t xml:space="preserve"> 150/300, Average SER 0.0004999999205271403</t>
  </si>
  <si>
    <t xml:space="preserve"> 210/300, Average SER 0.00043650780405317033</t>
  </si>
  <si>
    <t xml:space="preserve"> 240/300, Average SER 0.0005208330849806468</t>
  </si>
  <si>
    <t xml:space="preserve"> 300/300, Average SER 0.00022222201029459637</t>
  </si>
  <si>
    <t xml:space="preserve"> 270/300, Average SER 0.0005246910783979628</t>
  </si>
  <si>
    <t xml:space="preserve"> 300/300, Average SER 0.000805554986000061</t>
  </si>
  <si>
    <t xml:space="preserve"> 180/300, Average SER 0.000833333863152398</t>
  </si>
  <si>
    <t xml:space="preserve"> 210/300, Average SER 0.0007142861684163412</t>
  </si>
  <si>
    <t xml:space="preserve"> 240/300, Average SER 0.0006250003973642985</t>
  </si>
  <si>
    <t xml:space="preserve"> 270/300, Average SER 0.0009567907562962284</t>
  </si>
  <si>
    <t xml:space="preserve"> 300/300, Average SER 0.0011944450934727987</t>
  </si>
  <si>
    <t xml:space="preserve"> 300/300, Average SER 0.00036111116409301755</t>
  </si>
  <si>
    <t xml:space="preserve"> 8,snr=12, block-length=120, num-symbols=2, model=Transformer</t>
  </si>
  <si>
    <t xml:space="preserve"> 8,snr=12, block-length=120, num-symbols=2, model=Sionna</t>
  </si>
  <si>
    <t xml:space="preserve"> 8,snr=12, block-length=120, num-symbols=2, model=ViterbiNet</t>
  </si>
  <si>
    <t xml:space="preserve"> 8,snr=13, block-length=120, num-symbols=2, model=Transformer</t>
  </si>
  <si>
    <t xml:space="preserve"> 8,snr=13, block-length=120, num-symbols=2, model=Sionna</t>
  </si>
  <si>
    <t xml:space="preserve"> 8,snr=13, block-length=120, num-symbols=2, model=ViterbiNet</t>
  </si>
  <si>
    <t xml:space="preserve"> 8,snr=14, block-length=120, num-symbols=2, model=Transformer</t>
  </si>
  <si>
    <t xml:space="preserve"> 8,snr=14, block-length=120, num-symbols=2, model=Sionna</t>
  </si>
  <si>
    <t xml:space="preserve"> 8,snr=14, block-length=120, num-symbols=2, model=ViterbiNet</t>
  </si>
  <si>
    <t xml:space="preserve"> 270/300, Average SER 0.0002469133447717737</t>
  </si>
  <si>
    <t xml:space="preserve"> 120/300, Average SER 0.0007638891537984212</t>
  </si>
  <si>
    <t xml:space="preserve"> 240/300, Average SER 0.0002777775128682454</t>
  </si>
  <si>
    <t xml:space="preserve"> 150/300, Average SER 0.0006111113230387369</t>
  </si>
  <si>
    <t xml:space="preserve"> 300/300, Average SER 0.0010277773936589558</t>
  </si>
  <si>
    <t xml:space="preserve"> 180/300, Average SER 0.0005092594358656142</t>
  </si>
  <si>
    <t xml:space="preserve"> 210/300, Average SER 0.0004365080878848121</t>
  </si>
  <si>
    <t xml:space="preserve"> 240/300, Average SER 0.0003819445768992106</t>
  </si>
  <si>
    <t xml:space="preserve"> 270/300, Average SER 0.0007407409173470957</t>
  </si>
  <si>
    <t xml:space="preserve"> 300/300, Average SER 0.0009722224871317545</t>
  </si>
  <si>
    <t xml:space="preserve"> 9,snr=12, block-length=120, num-symbols=2, model=Transformer</t>
  </si>
  <si>
    <t xml:space="preserve"> 9,snr=12, block-length=120, num-symbols=2, model=Sionna</t>
  </si>
  <si>
    <t xml:space="preserve"> 9,snr=12, block-length=120, num-symbols=2, model=ViterbiNet</t>
  </si>
  <si>
    <t xml:space="preserve"> 9,snr=13, block-length=120, num-symbols=2, model=Transformer</t>
  </si>
  <si>
    <t xml:space="preserve"> 9,snr=13, block-length=120, num-symbols=2, model=Sionna</t>
  </si>
  <si>
    <t xml:space="preserve"> 9,snr=13, block-length=120, num-symbols=2, model=ViterbiNet</t>
  </si>
  <si>
    <t xml:space="preserve"> 9,snr=14, block-length=120, num-symbols=2, model=Transformer</t>
  </si>
  <si>
    <t xml:space="preserve"> 9,snr=14, block-length=120, num-symbols=2, model=Sionna</t>
  </si>
  <si>
    <t xml:space="preserve"> 9,snr=14, block-length=120, num-symbols=2, model=ViterbiNet</t>
  </si>
  <si>
    <t xml:space="preserve"> 30/300, Average SER 0.002499997615814209</t>
  </si>
  <si>
    <t xml:space="preserve"> 60/300, Average SER 0.0012499988079071045</t>
  </si>
  <si>
    <t xml:space="preserve"> 300/300, Average SER 0.000638888676961263</t>
  </si>
  <si>
    <t xml:space="preserve"> 90/300, Average SER 0.0008333325386047363</t>
  </si>
  <si>
    <t xml:space="preserve"> 150/300, Average SER 0.00061111052831014</t>
  </si>
  <si>
    <t xml:space="preserve"> 270/300, Average SER 0.0006172833619294343</t>
  </si>
  <si>
    <t xml:space="preserve"> 150/300, Average SER 0.0008333333333333334</t>
  </si>
  <si>
    <t xml:space="preserve"> 300/300, Average SER 0.000972221295038859</t>
  </si>
  <si>
    <t xml:space="preserve"> 180/300, Average SER 0.0008796297841601902</t>
  </si>
  <si>
    <t xml:space="preserve"> 180/300, Average SER 0.0007407410277260675</t>
  </si>
  <si>
    <t xml:space="preserve"> 210/300, Average SER 0.0007539683864230201</t>
  </si>
  <si>
    <t xml:space="preserve"> 210/300, Average SER 0.0006349208809080578</t>
  </si>
  <si>
    <t xml:space="preserve"> 240/300, Average SER 0.0006597223381201426</t>
  </si>
  <si>
    <t xml:space="preserve"> 240/300, Average SER 0.0005555557707945506</t>
  </si>
  <si>
    <t xml:space="preserve"> 270/300, Average SER 0.0007098767492506239</t>
  </si>
  <si>
    <t xml:space="preserve"> 270/300, Average SER 0.00018518500857883028</t>
  </si>
  <si>
    <t xml:space="preserve"> 270/300, Average SER 0.0006172842449612087</t>
  </si>
  <si>
    <t xml:space="preserve"> 300/300, Average SER 0.0008611112833023071</t>
  </si>
  <si>
    <t xml:space="preserve"> 300/300, Average SER 0.0005555558204650879</t>
  </si>
  <si>
    <t>14  Start training model - Sionna,SNR - 14, Gamma - 0.2, Channel Cost - cost2100</t>
  </si>
  <si>
    <t xml:space="preserve"> 60/300, Average SER 0.0005555550257364908</t>
  </si>
  <si>
    <t xml:space="preserve"> 270/300, Average SER 0.0004938273518173782</t>
  </si>
  <si>
    <t xml:space="preserve"> 270/300, Average SER 0.00030864212248060436</t>
  </si>
  <si>
    <t xml:space="preserve"> 300/300, Average SER 0.0009444445371627807</t>
  </si>
  <si>
    <t>13Best Validation SER - 0.001649320125579834 (saved)</t>
  </si>
  <si>
    <t>14Best Validation SER - 0.0012731552124023438 (saved)</t>
  </si>
  <si>
    <t>12Best Validation SER - 0.0030092597007751465 (saved)</t>
  </si>
  <si>
    <t>13Best Validation SER - 0.003587961196899414 (saved)</t>
  </si>
  <si>
    <t xml:space="preserve"> 90/300, Average SER 0.00037037001715766057</t>
  </si>
  <si>
    <t>14Best Validation SER - 0.005208313465118408 (saved)</t>
  </si>
  <si>
    <t>12Best Validation SER - 0.0064525604248046875 (saved)</t>
  </si>
  <si>
    <t xml:space="preserve"> 120/300, Average SER 0.0002777775128682454</t>
  </si>
  <si>
    <t xml:space="preserve"> 150/300, Average SER 0.00022222201029459637</t>
  </si>
  <si>
    <t xml:space="preserve"> 30/300, Average SER 0.0011111120382944742</t>
  </si>
  <si>
    <t xml:space="preserve"> 60/300, Average SER 0.0011111120382944742</t>
  </si>
  <si>
    <t>13Best Validation SER - 0.0011284947395324707 (saved)</t>
  </si>
  <si>
    <t>12Best Validation SER - 0.003761589527130127 (saved)</t>
  </si>
  <si>
    <t>14Best Validation SER - 0.00014466047286987305 (saved)</t>
  </si>
  <si>
    <t xml:space="preserve"> 270/300, Average SER 0.00040123440601207594</t>
  </si>
  <si>
    <t xml:space="preserve"> 90/300, Average SER 0.0010185188717312284</t>
  </si>
  <si>
    <t>14, Start online evaluation using 10 repetitions</t>
  </si>
  <si>
    <t xml:space="preserve"> 30/3000, Average SER 0.0024999996026357015</t>
  </si>
  <si>
    <t xml:space="preserve"> 60/3000, Average SER 0.0012499998013178507</t>
  </si>
  <si>
    <t xml:space="preserve"> 300/3000, Average SER 0.0</t>
  </si>
  <si>
    <t xml:space="preserve"> 90/3000, Average SER 0.0009259257051679824</t>
  </si>
  <si>
    <t xml:space="preserve"> 300/3000, Average SER 0.0003611107667287191</t>
  </si>
  <si>
    <t xml:space="preserve"> 330/3000, Average SER 0.0</t>
  </si>
  <si>
    <t xml:space="preserve"> 330/3000, Average SER 0.00015151518763917865</t>
  </si>
  <si>
    <t xml:space="preserve"> 330/3000, Average SER 0.0003535350163777669</t>
  </si>
  <si>
    <t xml:space="preserve"> 360/3000, Average SER 0.0</t>
  </si>
  <si>
    <t xml:space="preserve"> 360/3000, Average SER 0.00013888892200258042</t>
  </si>
  <si>
    <t xml:space="preserve"> 360/3000, Average SER 0.000324073765012953</t>
  </si>
  <si>
    <t xml:space="preserve"> 390/3000, Average SER 0.0</t>
  </si>
  <si>
    <t xml:space="preserve"> 390/3000, Average SER 0.00012820515877161272</t>
  </si>
  <si>
    <t xml:space="preserve"> 390/3000, Average SER 0.00029914501385811047</t>
  </si>
  <si>
    <t xml:space="preserve"> 420/3000, Average SER 0.0</t>
  </si>
  <si>
    <t xml:space="preserve"> 120/3000, Average SER 0.0006944442788759868</t>
  </si>
  <si>
    <t xml:space="preserve"> 420/3000, Average SER 0.00011904764743078322</t>
  </si>
  <si>
    <t xml:space="preserve"> 450/3000, Average SER 0.0</t>
  </si>
  <si>
    <t xml:space="preserve"> 450/3000, Average SER 0.00011111113760206435</t>
  </si>
  <si>
    <t xml:space="preserve"> 480/3000, Average SER 0.0</t>
  </si>
  <si>
    <t xml:space="preserve"> 480/3000, Average SER 0.00010416669150193532</t>
  </si>
  <si>
    <t xml:space="preserve"> 510/3000, Average SER 0.0</t>
  </si>
  <si>
    <t xml:space="preserve"> 510/3000, Average SER 9.8039239060645e-05</t>
  </si>
  <si>
    <t xml:space="preserve"> 540/3000, Average SER 0.0</t>
  </si>
  <si>
    <t xml:space="preserve"> 150/3000, Average SER 0.0005555554231007894</t>
  </si>
  <si>
    <t xml:space="preserve"> 540/3000, Average SER 9.259261466838696e-05</t>
  </si>
  <si>
    <t xml:space="preserve"> 540/3000, Average SER 0.0002623454288200096</t>
  </si>
  <si>
    <t xml:space="preserve"> 570/3000, Average SER 0.0</t>
  </si>
  <si>
    <t xml:space="preserve"> 570/3000, Average SER 0.0005555553394451476</t>
  </si>
  <si>
    <t xml:space="preserve"> 570/3000, Average SER 0.00027777782657690213</t>
  </si>
  <si>
    <t xml:space="preserve"> 600/3000, Average SER 0.000972221593062083</t>
  </si>
  <si>
    <t xml:space="preserve"> 600/3000, Average SER 6.944437821706136e-05</t>
  </si>
  <si>
    <t xml:space="preserve"> 600/3000, Average SER 0.00031944443782170614</t>
  </si>
  <si>
    <t xml:space="preserve"> 630/3000, Average SER 0.0009920628297896612</t>
  </si>
  <si>
    <t xml:space="preserve"> 630/3000, Average SER 6.613750306386797e-05</t>
  </si>
  <si>
    <t xml:space="preserve"> 630/3000, Average SER 0.0003042327979254344</t>
  </si>
  <si>
    <t xml:space="preserve"> 660/3000, Average SER 0.0009469690647992221</t>
  </si>
  <si>
    <t xml:space="preserve"> 660/3000, Average SER 6.313125292460124e-05</t>
  </si>
  <si>
    <t xml:space="preserve"> 660/3000, Average SER 0.0002904040343833692</t>
  </si>
  <si>
    <t xml:space="preserve"> 690/3000, Average SER 0.0009178737799326579</t>
  </si>
  <si>
    <t xml:space="preserve"> 690/3000, Average SER 6.038641584092292e-05</t>
  </si>
  <si>
    <t xml:space="preserve"> 690/3000, Average SER 0.0002777777720188749</t>
  </si>
  <si>
    <t xml:space="preserve"> 720/3000, Average SER 0.0008796290391021304</t>
  </si>
  <si>
    <t xml:space="preserve"> 720/3000, Average SER 5.787031518088447e-05</t>
  </si>
  <si>
    <t xml:space="preserve"> 720/3000, Average SER 0.00026620369818475514</t>
  </si>
  <si>
    <t xml:space="preserve"> 750/3000, Average SER 0.0008666660785675049</t>
  </si>
  <si>
    <t xml:space="preserve"> 750/3000, Average SER 5.555550257364909e-05</t>
  </si>
  <si>
    <t xml:space="preserve"> 750/3000, Average SER 0.00025555555025736493</t>
  </si>
  <si>
    <t xml:space="preserve"> 780/3000, Average SER 0.0008547002688432351</t>
  </si>
  <si>
    <t xml:space="preserve"> 780/3000, Average SER 5.3418752474662586e-05</t>
  </si>
  <si>
    <t xml:space="preserve"> 780/3000, Average SER 0.00024572649063208166</t>
  </si>
  <si>
    <t xml:space="preserve"> 810/3000, Average SER 0.0008230447033305227</t>
  </si>
  <si>
    <t xml:space="preserve"> 810/3000, Average SER 5.1440280160786194e-05</t>
  </si>
  <si>
    <t xml:space="preserve"> 810/3000, Average SER 0.0002366255094975601</t>
  </si>
  <si>
    <t xml:space="preserve"> 840/3000, Average SER 0.0007936502496401469</t>
  </si>
  <si>
    <t xml:space="preserve"> 840/3000, Average SER 4.960312729790097e-05</t>
  </si>
  <si>
    <t xml:space="preserve"> 840/3000, Average SER 0.0002281745984440758</t>
  </si>
  <si>
    <t xml:space="preserve"> 870/3000, Average SER 0.0009386967653515695</t>
  </si>
  <si>
    <t xml:space="preserve"> 870/3000, Average SER 4.789267463245611e-05</t>
  </si>
  <si>
    <t xml:space="preserve"> 870/3000, Average SER 0.00024904211362202964</t>
  </si>
  <si>
    <t xml:space="preserve"> 900/3000, Average SER 0.0010833328300052219</t>
  </si>
  <si>
    <t xml:space="preserve"> 900/3000, Average SER 4.629625214470757e-05</t>
  </si>
  <si>
    <t xml:space="preserve"> 900/3000, Average SER 0.0002870369619793362</t>
  </si>
  <si>
    <t xml:space="preserve"> 240/3000, Average SER 0.0003472221394379934</t>
  </si>
  <si>
    <t>average run-time</t>
  </si>
  <si>
    <t>Transformer_ModelBased_cost2100_12_1200_2</t>
  </si>
  <si>
    <t>C:\viterbitransformed\Code\../Results\plots\Transformer_ModelBased_cost2100_12_1200_2_ISI_AWGN.pkl</t>
  </si>
  <si>
    <t>ViterbiNet_ModelBased_cost2100_13_1200_2</t>
  </si>
  <si>
    <t>C:\viterbitransformed\Code\../Results\plots\ViterbiNet_ModelBased_cost2100_13_1200_2_ISI_AWGN.pkl</t>
  </si>
  <si>
    <t>Sionna_ModelBased_cost2100_12_1200_2</t>
  </si>
  <si>
    <t>C:\viterbitransformed\Code\../Results\plots\Sionna_ModelBased_cost2100_12_1200_2_ISI_AWGN.pkl</t>
  </si>
  <si>
    <t>ViterbiNet_ModelBased_cost2100_14_1200_2</t>
  </si>
  <si>
    <t>C:\viterbitransformed\Code\../Results\plots\ViterbiNet_ModelBased_cost2100_14_1200_2_ISI_AWGN.pkl</t>
  </si>
  <si>
    <t>Sionna_ModelBased_cost2100_13_1200_2</t>
  </si>
  <si>
    <t>C:\viterbitransformed\Code\../Results\plots\Sionna_ModelBased_cost2100_13_1200_2_ISI_AWGN.pkl</t>
  </si>
  <si>
    <t>ViterbiNet_ModelBased_cost2100_12_1200_2</t>
  </si>
  <si>
    <t>C:\viterbitransformed\Code\../Results\plots\ViterbiNet_ModelBased_cost2100_12_1200_2_ISI_AWGN.pkl</t>
  </si>
  <si>
    <t>Sionna_ModelBased_cost2100_14_1200_2</t>
  </si>
  <si>
    <t>C:\viterbitransformed\Code\../Results\plots\Sionna_ModelBased_cost2100_14_1200_2_ISI_AWGN.pkl</t>
  </si>
  <si>
    <t>MambaLM_ModelBased</t>
  </si>
  <si>
    <t>Mamba_ModelBased_cost2100_12_1200_2</t>
  </si>
  <si>
    <t>C:\viterbitransformed\Code\../Results\plots\Mamba_ModelBased_cost2100_12_1200_2_ISI_AWGN.pkl</t>
  </si>
  <si>
    <t>Transformer_ModelBased_cost2100_13_1200_2</t>
  </si>
  <si>
    <t>C:\viterbitransformed\Code\../Results\plots\Transformer_ModelBased_cost2100_13_1200_2_ISI_AWGN.pkl</t>
  </si>
  <si>
    <t>Transformer_ModelBased_cost2100_14_1200_2</t>
  </si>
  <si>
    <t>C:\viterbitransformed\Code\../Results\plots\Transformer_ModelBased_cost2100_14_1200_2_ISI_AWGN.pkl</t>
  </si>
  <si>
    <t>Mamba_ModelBased_cost2100_13_1200_2</t>
  </si>
  <si>
    <t>C:\viterbitransformed\Code\../Results\plots\Mamba_ModelBased_cost2100_13_1200_2_ISI_AWGN.pkl</t>
  </si>
  <si>
    <t>Mamba_ModelBased_cost2100_14_1200_2</t>
  </si>
  <si>
    <t>C:\viterbitransformed\Code\../Results\plots\Mamba_ModelBased_cost2100_14_1200_2_ISI_AWGN.pkl</t>
  </si>
  <si>
    <t>0.00403694059451421140.0019966647624969484</t>
  </si>
  <si>
    <t>Console</t>
  </si>
  <si>
    <t>output</t>
  </si>
  <si>
    <t>is</t>
  </si>
  <si>
    <t>saving</t>
  </si>
  <si>
    <t>to</t>
  </si>
  <si>
    <t>Mamba</t>
  </si>
  <si>
    <t>Process</t>
  </si>
  <si>
    <t>Traceback</t>
  </si>
  <si>
    <t>(most</t>
  </si>
  <si>
    <t>recent</t>
  </si>
  <si>
    <t>call</t>
  </si>
  <si>
    <t>File</t>
  </si>
  <si>
    <t>C:\Users\gzukerma\AppData\Local\Programs\Python\Python313\Lib\multiprocessing\process.py</t>
  </si>
  <si>
    <t>line</t>
  </si>
  <si>
    <t>in</t>
  </si>
  <si>
    <t>_bootstrap</t>
  </si>
  <si>
    <t>self.run()</t>
  </si>
  <si>
    <t>~~~~~~~~^^</t>
  </si>
  <si>
    <t>run</t>
  </si>
  <si>
    <t>self._target(*self._args</t>
  </si>
  <si>
    <t>**self._kwargs)</t>
  </si>
  <si>
    <t>~~~~~~~~~~~~^^^^^^^^^^^^^^^^^^^^^^^^^^^^^</t>
  </si>
  <si>
    <t>execute_model</t>
  </si>
  <si>
    <t>execute_and_plot(model</t>
  </si>
  <si>
    <t>detector_method</t>
  </si>
  <si>
    <t>self_supervised</t>
  </si>
  <si>
    <t>all_curves</t>
  </si>
  <si>
    <t>current_params</t>
  </si>
  <si>
    <t>run_over</t>
  </si>
  <si>
    <t>num_of_rep</t>
  </si>
  <si>
    <t>hyperparams_dict)</t>
  </si>
  <si>
    <t>~~~~~~~~~~~~~~~~^^^^^^^^^^^^^^^^^^^^^^^^^^^^^^^^^^^^^^^^^^^^^^^^^^^^^^^^^^^^^^^^^^^^^^^^^^^^^^^^^^^^^^^^^^^^^^^^^^^^^^^^^^^</t>
  </si>
  <si>
    <t>execute_and_plot</t>
  </si>
  <si>
    <t>+</t>
  </si>
  <si>
    <t>'_'</t>
  </si>
  <si>
    <t>current_params)</t>
  </si>
  <si>
    <t>C:\viterbitransformed\Code\plotter.py</t>
  </si>
  <si>
    <t>get_ser_data</t>
  </si>
  <si>
    <t>ser_total</t>
  </si>
  <si>
    <t>trainer.run(run_over</t>
  </si>
  <si>
    <t>C:\viterbitransformed\Code\trainer.py</t>
  </si>
  <si>
    <t>self.load_train_weights(run_over)</t>
  </si>
  <si>
    <t>~~~~~~~~~~~~~~~~~~~~~~~^^^^^^^^^^</t>
  </si>
  <si>
    <t>load_train_weights</t>
  </si>
  <si>
    <t>self.train()</t>
  </si>
  <si>
    <t>~~~~~~~~~~^^</t>
  </si>
  <si>
    <t>train</t>
  </si>
  <si>
    <t>self.evaluate()</t>
  </si>
  <si>
    <t>evaluate</t>
  </si>
  <si>
    <t>detected_words</t>
  </si>
  <si>
    <t>self.detector(received_words</t>
  </si>
  <si>
    <t>'val')</t>
  </si>
  <si>
    <t>C:\Users\gzukerma\.venv\Lib\site-packages\torch\nn\modules\module.py</t>
  </si>
  <si>
    <t>_wrapped_call_impl</t>
  </si>
  <si>
    <t>return</t>
  </si>
  <si>
    <t>self._call_impl(*args</t>
  </si>
  <si>
    <t>**kwargs)</t>
  </si>
  <si>
    <t>~~~~~~~~~~~~~~~^^^^^^^^^^^^^^^^^</t>
  </si>
  <si>
    <t>_call_impl</t>
  </si>
  <si>
    <t>forward_call(*args</t>
  </si>
  <si>
    <t>C:\viterbitransformed\Code\detector.py</t>
  </si>
  <si>
    <t>forward</t>
  </si>
  <si>
    <t>estimation</t>
  </si>
  <si>
    <t>self.model(sequence_input)</t>
  </si>
  <si>
    <t>C:\viterbitransformed\Code\models.py</t>
  </si>
  <si>
    <t>y</t>
  </si>
  <si>
    <t>self.transformer_encoder(x</t>
  </si>
  <si>
    <t>src_mask)</t>
  </si>
  <si>
    <t>#</t>
  </si>
  <si>
    <t>src_mask</t>
  </si>
  <si>
    <t>None</t>
  </si>
  <si>
    <t>x</t>
  </si>
  <si>
    <t>layer(x</t>
  </si>
  <si>
    <t>mask)</t>
  </si>
  <si>
    <t>self.sublayer[0](x</t>
  </si>
  <si>
    <t>lambda</t>
  </si>
  <si>
    <t>self.self_attn(x</t>
  </si>
  <si>
    <t>mask))</t>
  </si>
  <si>
    <t>self.dropout(sublayer(self.norm(x)))</t>
  </si>
  <si>
    <t>~~~~~~~~^^^^^^^^^^^^^^</t>
  </si>
  <si>
    <t>&lt;lambda&gt;</t>
  </si>
  <si>
    <t>~~~~~~~~~~~~~~^^^^^^^^^^^^^^^</t>
  </si>
  <si>
    <t>self.attn</t>
  </si>
  <si>
    <t>self.attention(query</t>
  </si>
  <si>
    <t>key</t>
  </si>
  <si>
    <t>value</t>
  </si>
  <si>
    <t>~~~~~~~~~~~~~~^^^^^^^^^^^^^^^^^^^^^^^^^^^^^^</t>
  </si>
  <si>
    <t>attention</t>
  </si>
  <si>
    <t>scores</t>
  </si>
  <si>
    <t>torch.matmul(query</t>
  </si>
  <si>
    <t>key.transpose(-2</t>
  </si>
  <si>
    <t>-1))</t>
  </si>
  <si>
    <t>/</t>
  </si>
  <si>
    <t>math.sqrt(d_k)</t>
  </si>
  <si>
    <t>~~~~~~~~~~~~~~~~~~~~~~~~~~~~~~~~~~~~~~~~~~~^~~~~~~~~~~~~~~~</t>
  </si>
  <si>
    <t>[enforce</t>
  </si>
  <si>
    <t>fail</t>
  </si>
  <si>
    <t>at</t>
  </si>
  <si>
    <t>data.</t>
  </si>
  <si>
    <t>not</t>
  </si>
  <si>
    <t>enough</t>
  </si>
  <si>
    <t>you</t>
  </si>
  <si>
    <t>tried</t>
  </si>
  <si>
    <t>allocate</t>
  </si>
  <si>
    <t>bytes.</t>
  </si>
  <si>
    <t>using</t>
  </si>
  <si>
    <t>repetitions</t>
  </si>
  <si>
    <t>30/3000</t>
  </si>
  <si>
    <t>60/3000</t>
  </si>
  <si>
    <t>90/3000</t>
  </si>
  <si>
    <t>120/3000</t>
  </si>
  <si>
    <t>150/3000</t>
  </si>
  <si>
    <t>180/3000</t>
  </si>
  <si>
    <t>210/3000</t>
  </si>
  <si>
    <t>240/3000</t>
  </si>
  <si>
    <t>270/3000</t>
  </si>
  <si>
    <t>300/3000</t>
  </si>
  <si>
    <t>330/3000</t>
  </si>
  <si>
    <t>360/3000</t>
  </si>
  <si>
    <t>390/3000</t>
  </si>
  <si>
    <t>420/3000</t>
  </si>
  <si>
    <t>450/3000</t>
  </si>
  <si>
    <t>480/3000</t>
  </si>
  <si>
    <t>510/3000</t>
  </si>
  <si>
    <t>540/3000</t>
  </si>
  <si>
    <t>570/3000</t>
  </si>
  <si>
    <t>600/3000</t>
  </si>
  <si>
    <t>630/3000</t>
  </si>
  <si>
    <t>660/3000</t>
  </si>
  <si>
    <t>690/3000</t>
  </si>
  <si>
    <t>720/3000</t>
  </si>
  <si>
    <t>750/3000</t>
  </si>
  <si>
    <t>780/3000</t>
  </si>
  <si>
    <t>810/3000</t>
  </si>
  <si>
    <t>840/3000</t>
  </si>
  <si>
    <t>870/3000</t>
  </si>
  <si>
    <t>900/3000</t>
  </si>
  <si>
    <t>930/3000</t>
  </si>
  <si>
    <t>960/3000</t>
  </si>
  <si>
    <t>990/3000</t>
  </si>
  <si>
    <t>1020/3000</t>
  </si>
  <si>
    <t>1050/3000</t>
  </si>
  <si>
    <t>1080/3000</t>
  </si>
  <si>
    <t>1110/3000</t>
  </si>
  <si>
    <t>1140/3000</t>
  </si>
  <si>
    <t>1170/3000</t>
  </si>
  <si>
    <t>1200/3000</t>
  </si>
  <si>
    <t>1230/3000</t>
  </si>
  <si>
    <t>1260/3000</t>
  </si>
  <si>
    <t>1290/3000</t>
  </si>
  <si>
    <t>1320/3000</t>
  </si>
  <si>
    <t>1350/3000</t>
  </si>
  <si>
    <t>1380/3000</t>
  </si>
  <si>
    <t>1410/3000</t>
  </si>
  <si>
    <t>1440/3000</t>
  </si>
  <si>
    <t>1470/3000</t>
  </si>
  <si>
    <t>1500/3000</t>
  </si>
  <si>
    <t>1530/3000</t>
  </si>
  <si>
    <t>1560/3000</t>
  </si>
  <si>
    <t>1590/3000</t>
  </si>
  <si>
    <t>1620/3000</t>
  </si>
  <si>
    <t>1650/3000</t>
  </si>
  <si>
    <t>1680/3000</t>
  </si>
  <si>
    <t>1710/3000</t>
  </si>
  <si>
    <t>1740/3000</t>
  </si>
  <si>
    <t>1770/3000</t>
  </si>
  <si>
    <t>1800/3000</t>
  </si>
  <si>
    <t>1830/3000</t>
  </si>
  <si>
    <t>1860/3000</t>
  </si>
  <si>
    <t>1890/3000</t>
  </si>
  <si>
    <t>1920/3000</t>
  </si>
  <si>
    <t>1950/3000</t>
  </si>
  <si>
    <t>1980/3000</t>
  </si>
  <si>
    <t>2010/3000</t>
  </si>
  <si>
    <t>2040/3000</t>
  </si>
  <si>
    <t>2070/3000</t>
  </si>
  <si>
    <t>2100/3000</t>
  </si>
  <si>
    <t>2130/3000</t>
  </si>
  <si>
    <t>2160/3000</t>
  </si>
  <si>
    <t>2190/3000</t>
  </si>
  <si>
    <t>2220/3000</t>
  </si>
  <si>
    <t>2250/3000</t>
  </si>
  <si>
    <t>2280/3000</t>
  </si>
  <si>
    <t>2310/3000</t>
  </si>
  <si>
    <t>2340/3000</t>
  </si>
  <si>
    <t>2370/3000</t>
  </si>
  <si>
    <t>2400/3000</t>
  </si>
  <si>
    <t>2430/3000</t>
  </si>
  <si>
    <t>2460/3000</t>
  </si>
  <si>
    <t>2490/3000</t>
  </si>
  <si>
    <t>2520/3000</t>
  </si>
  <si>
    <t>2550/3000</t>
  </si>
  <si>
    <t>2580/3000</t>
  </si>
  <si>
    <t>2610/3000</t>
  </si>
  <si>
    <t>2640/3000</t>
  </si>
  <si>
    <t>2670/3000</t>
  </si>
  <si>
    <t>2700/3000</t>
  </si>
  <si>
    <t>2730/3000</t>
  </si>
  <si>
    <t>2760/3000</t>
  </si>
  <si>
    <t>2790/3000</t>
  </si>
  <si>
    <t>2820/3000</t>
  </si>
  <si>
    <t>2850/3000</t>
  </si>
  <si>
    <t>2880/3000</t>
  </si>
  <si>
    <t>2910/3000</t>
  </si>
  <si>
    <t>2940/3000</t>
  </si>
  <si>
    <t>2970/3000</t>
  </si>
  <si>
    <t>3000/3000</t>
  </si>
  <si>
    <t>p_attn</t>
  </si>
  <si>
    <t>self.dropout(p_attn)</t>
  </si>
  <si>
    <t>C:\Users\gzukerma\.venv\Lib\site-packages\torch\nn\modules\dropout.py</t>
  </si>
  <si>
    <t>F.dropout(input</t>
  </si>
  <si>
    <t>self.p</t>
  </si>
  <si>
    <t>self.training</t>
  </si>
  <si>
    <t>self.inplace)</t>
  </si>
  <si>
    <t>~~~~~~~~~^^^^^^^^^^^^^^^^^^^^^^^^^^^^^^^^^^^^^^^^^^^^</t>
  </si>
  <si>
    <t>C:\Users\gzukerma\.venv\Lib\site-packages\torch\nn\functional.py</t>
  </si>
  <si>
    <t>dropout</t>
  </si>
  <si>
    <t>_VF.dropout_(input</t>
  </si>
  <si>
    <t>p</t>
  </si>
  <si>
    <t>training)</t>
  </si>
  <si>
    <t>if</t>
  </si>
  <si>
    <t>inplace</t>
  </si>
  <si>
    <t>else</t>
  </si>
  <si>
    <t>_VF.dropout(input</t>
  </si>
  <si>
    <t>~~~~~~~~~~~^^^^^^^^^^^^^^^^^^^^</t>
  </si>
  <si>
    <t>to:</t>
  </si>
  <si>
    <t>C:\viterbitransformed\console.log</t>
  </si>
  <si>
    <t>block-length</t>
  </si>
  <si>
    <t>num-symbols</t>
  </si>
  <si>
    <t>ViterbiNet:</t>
  </si>
  <si>
    <t>Mamba:</t>
  </si>
  <si>
    <t>model:Mamba</t>
  </si>
  <si>
    <t>Process-9:</t>
  </si>
  <si>
    <t>Process-5:</t>
  </si>
  <si>
    <t>last):</t>
  </si>
  <si>
    <t>get_ser_data(trainer</t>
  </si>
  <si>
    <t>trainer</t>
  </si>
  <si>
    <t>num_rep</t>
  </si>
  <si>
    <t>method_name</t>
  </si>
  <si>
    <t>num_of_rep)</t>
  </si>
  <si>
    <t>x:</t>
  </si>
  <si>
    <t>mask</t>
  </si>
  <si>
    <t>RuntimeError:</t>
  </si>
  <si>
    <t>alloc_cpu.cpp:115]</t>
  </si>
  <si>
    <t>DefaultCPUAllocator:</t>
  </si>
  <si>
    <t>memory:</t>
  </si>
  <si>
    <t>Process-1:</t>
  </si>
  <si>
    <t>snr:13Best</t>
  </si>
  <si>
    <t>snr:12Best</t>
  </si>
  <si>
    <t>snr:14Best</t>
  </si>
  <si>
    <t>Process-13:</t>
  </si>
  <si>
    <t>0.002861108382542928model:Mamba</t>
  </si>
  <si>
    <t>Process-21:</t>
  </si>
  <si>
    <t>Process-17:</t>
  </si>
  <si>
    <t>Process-29:</t>
  </si>
  <si>
    <t>Process-33:</t>
  </si>
  <si>
    <t>Process-25:</t>
  </si>
  <si>
    <t>Process-41:</t>
  </si>
  <si>
    <t>Process-45:</t>
  </si>
  <si>
    <t>Process-37:</t>
  </si>
  <si>
    <t>Process-57:</t>
  </si>
  <si>
    <t>Process-53:</t>
  </si>
  <si>
    <t>Process-49:</t>
  </si>
  <si>
    <t>Process-65:</t>
  </si>
  <si>
    <t>0.0008240732881757948model:Sionna</t>
  </si>
  <si>
    <t>0.0004351847701602512model:Sionna</t>
  </si>
  <si>
    <t>Process-61:</t>
  </si>
  <si>
    <t>0.000458332896232605model:Sionna</t>
  </si>
  <si>
    <t>Process-69:</t>
  </si>
  <si>
    <t>Process-81:</t>
  </si>
  <si>
    <t>~~~~~~~~~~~~^^^^^^^^^^^^^^^^^^^^^^^^^^^^^^</t>
  </si>
  <si>
    <t>0.00017592575814988877model:ViterbiNet</t>
  </si>
  <si>
    <t>Process-77:</t>
  </si>
  <si>
    <t>0.0005999994277954101model:Sionna</t>
  </si>
  <si>
    <t>0.0007499992847442627model:Sionna</t>
  </si>
  <si>
    <t>Process-73:</t>
  </si>
  <si>
    <t>C:\viterbitransformed\Code\../Results\plots\ViterbiNet_ModelBased_cost2100_13_120_2_ISI_AWGN.pkl</t>
  </si>
  <si>
    <t>C:\viterbitransformed\Code\../Results\plots\ViterbiNet_ModelBased_cost2100_12_120_2_ISI_AWGN.pkl</t>
  </si>
  <si>
    <t>model=ViterbiNet</t>
  </si>
  <si>
    <t>block-length=120</t>
  </si>
  <si>
    <t>num-symbols=2</t>
  </si>
  <si>
    <t>30/900</t>
  </si>
  <si>
    <t>30/300</t>
  </si>
  <si>
    <t>30/1500</t>
  </si>
  <si>
    <t>60/900</t>
  </si>
  <si>
    <t>60/1500</t>
  </si>
  <si>
    <t>60/300</t>
  </si>
  <si>
    <t>90/900</t>
  </si>
  <si>
    <t>90/1500</t>
  </si>
  <si>
    <t>90/300</t>
  </si>
  <si>
    <t>120/900</t>
  </si>
  <si>
    <t>120/1500</t>
  </si>
  <si>
    <t>120/300</t>
  </si>
  <si>
    <t>150/1500</t>
  </si>
  <si>
    <t>150/900</t>
  </si>
  <si>
    <t>150/300</t>
  </si>
  <si>
    <t>180/1500</t>
  </si>
  <si>
    <t>180/900</t>
  </si>
  <si>
    <t>180/300</t>
  </si>
  <si>
    <t>210/1500</t>
  </si>
  <si>
    <t>210/900</t>
  </si>
  <si>
    <t>210/300</t>
  </si>
  <si>
    <t>240/1500</t>
  </si>
  <si>
    <t>240/900</t>
  </si>
  <si>
    <t>240/300</t>
  </si>
  <si>
    <t>270/1500</t>
  </si>
  <si>
    <t>270/900</t>
  </si>
  <si>
    <t>270/300</t>
  </si>
  <si>
    <t>300/300</t>
  </si>
  <si>
    <t>300/1500</t>
  </si>
  <si>
    <t>300/900</t>
  </si>
  <si>
    <t>330/1500</t>
  </si>
  <si>
    <t>330/900</t>
  </si>
  <si>
    <t>360/1500</t>
  </si>
  <si>
    <t>360/900</t>
  </si>
  <si>
    <t>390/1500</t>
  </si>
  <si>
    <t>390/900</t>
  </si>
  <si>
    <t>420/1500</t>
  </si>
  <si>
    <t>420/900</t>
  </si>
  <si>
    <t>450/1500</t>
  </si>
  <si>
    <t>450/900</t>
  </si>
  <si>
    <t>480/1500</t>
  </si>
  <si>
    <t>480/900</t>
  </si>
  <si>
    <t>510/1500</t>
  </si>
  <si>
    <t>510/900</t>
  </si>
  <si>
    <t>540/1500</t>
  </si>
  <si>
    <t>540/900</t>
  </si>
  <si>
    <t>570/1500</t>
  </si>
  <si>
    <t>570/900</t>
  </si>
  <si>
    <t>600/1500</t>
  </si>
  <si>
    <t>600/900</t>
  </si>
  <si>
    <t>630/1500</t>
  </si>
  <si>
    <t>630/900</t>
  </si>
  <si>
    <t>660/1500</t>
  </si>
  <si>
    <t>660/900</t>
  </si>
  <si>
    <t>690/1500</t>
  </si>
  <si>
    <t>690/900</t>
  </si>
  <si>
    <t>720/1500</t>
  </si>
  <si>
    <t>720/900</t>
  </si>
  <si>
    <t>750/900</t>
  </si>
  <si>
    <t>750/1500</t>
  </si>
  <si>
    <t>780/900</t>
  </si>
  <si>
    <t>780/1500</t>
  </si>
  <si>
    <t>810/1500</t>
  </si>
  <si>
    <t>810/900</t>
  </si>
  <si>
    <t>840/1500</t>
  </si>
  <si>
    <t>840/900</t>
  </si>
  <si>
    <t>870/1500</t>
  </si>
  <si>
    <t>900/1500</t>
  </si>
  <si>
    <t>870/900</t>
  </si>
  <si>
    <t>930/1500</t>
  </si>
  <si>
    <t>900/900</t>
  </si>
  <si>
    <t>960/1500</t>
  </si>
  <si>
    <t>990/1500</t>
  </si>
  <si>
    <t>1020/1500</t>
  </si>
  <si>
    <t>1050/1500</t>
  </si>
  <si>
    <t>1080/1500</t>
  </si>
  <si>
    <t>1110/1500</t>
  </si>
  <si>
    <t>1140/1500</t>
  </si>
  <si>
    <t>1170/1500</t>
  </si>
  <si>
    <t>1200/1500</t>
  </si>
  <si>
    <t>1230/1500</t>
  </si>
  <si>
    <t>1260/1500</t>
  </si>
  <si>
    <t>1290/1500</t>
  </si>
  <si>
    <t>1320/1500</t>
  </si>
  <si>
    <t>1350/1500</t>
  </si>
  <si>
    <t>1380/1500</t>
  </si>
  <si>
    <t>1410/1500</t>
  </si>
  <si>
    <t>1440/1500</t>
  </si>
  <si>
    <t>1470/1500</t>
  </si>
  <si>
    <t>1500/1500</t>
  </si>
  <si>
    <t>C:\viterbitransformed\Code\../Results\plots\ViterbiNet_ModelBased_cost2100_14_120_2_ISI_AWGN.pklC:\viterbitransformed\Code\../Results\plots\ViterbiNet_ModelBased_cost2100_13_120_2_ISI_AWGN.pkl</t>
  </si>
  <si>
    <t>C:\viterbitransformed\Code\../Results\plots\Transformer_ModelBased_cost2100_14_120_2_ISI_AWGN.pklTransformer_ModelBased_cost2100_13_120_2</t>
  </si>
  <si>
    <t>ViterbiNet_ModelBased_cost2100_14_120_2ViterbiNet_ModelBased_cost2100_12_120_2</t>
  </si>
  <si>
    <t>C:\viterbitransformed\Code\../Results\plots\ViterbiNet_ModelBased_cost2100_14_120_2_ISI_AWGN.pklC:\viterbitransformed\Code\../Results\plots\ViterbiNet_ModelBased_cost2100_12_120_2_ISI_AWGN.pkl</t>
  </si>
  <si>
    <t>C:\viterbitransformed\Code\../Results\plots\Transformer_ModelBased_cost2100_12_120_2_ISI_AWGN.pklC:\viterbitransformed\Code\../Results\plots\Transformer_ModelBased_cost2100_13_120_2_ISI_AWGN.pkl</t>
  </si>
  <si>
    <t>model:ViterbiNet,</t>
  </si>
  <si>
    <t>ViterbiNet,SNR</t>
  </si>
  <si>
    <t>30/900,</t>
  </si>
  <si>
    <t>30/1500,</t>
  </si>
  <si>
    <t>60/900,</t>
  </si>
  <si>
    <t>60/1500,</t>
  </si>
  <si>
    <t>90/900,</t>
  </si>
  <si>
    <t>120/900,</t>
  </si>
  <si>
    <t>90/1500,</t>
  </si>
  <si>
    <t>150/900,</t>
  </si>
  <si>
    <t>120/1500,</t>
  </si>
  <si>
    <t>180/900,</t>
  </si>
  <si>
    <t>150/1500,</t>
  </si>
  <si>
    <t>210/900,</t>
  </si>
  <si>
    <t>180/1500,</t>
  </si>
  <si>
    <t>240/900,</t>
  </si>
  <si>
    <t>270/900,</t>
  </si>
  <si>
    <t>210/1500,</t>
  </si>
  <si>
    <t>300/900,</t>
  </si>
  <si>
    <t>ViterbiNet,</t>
  </si>
  <si>
    <t>240/1500,</t>
  </si>
  <si>
    <t>330/900,</t>
  </si>
  <si>
    <t>270/1500,</t>
  </si>
  <si>
    <t>360/900,</t>
  </si>
  <si>
    <t>300/1500,</t>
  </si>
  <si>
    <t>390/900,</t>
  </si>
  <si>
    <t>330/1500,</t>
  </si>
  <si>
    <t>420/900,</t>
  </si>
  <si>
    <t>360/1500,</t>
  </si>
  <si>
    <t>450/900,</t>
  </si>
  <si>
    <t>480/900,</t>
  </si>
  <si>
    <t>390/1500,</t>
  </si>
  <si>
    <t>510/900,</t>
  </si>
  <si>
    <t>420/1500,</t>
  </si>
  <si>
    <t>540/900,</t>
  </si>
  <si>
    <t>450/1500,</t>
  </si>
  <si>
    <t>570/900,</t>
  </si>
  <si>
    <t>480/1500,</t>
  </si>
  <si>
    <t>600/900,</t>
  </si>
  <si>
    <t>510/1500,</t>
  </si>
  <si>
    <t>630/900,</t>
  </si>
  <si>
    <t>540/1500,</t>
  </si>
  <si>
    <t>660/900,</t>
  </si>
  <si>
    <t>570/1500,</t>
  </si>
  <si>
    <t>690/900,</t>
  </si>
  <si>
    <t>600/1500,</t>
  </si>
  <si>
    <t>720/900,</t>
  </si>
  <si>
    <t>630/1500,</t>
  </si>
  <si>
    <t>750/900,</t>
  </si>
  <si>
    <t>660/1500,</t>
  </si>
  <si>
    <t>780/900,</t>
  </si>
  <si>
    <t>690/1500,</t>
  </si>
  <si>
    <t>810/900,</t>
  </si>
  <si>
    <t>840/900,</t>
  </si>
  <si>
    <t>720/1500,</t>
  </si>
  <si>
    <t>870/900,</t>
  </si>
  <si>
    <t>750/1500,</t>
  </si>
  <si>
    <t>900/900,</t>
  </si>
  <si>
    <t>780/1500,</t>
  </si>
  <si>
    <t>810/1500,</t>
  </si>
  <si>
    <t>840/1500,</t>
  </si>
  <si>
    <t>870/1500,</t>
  </si>
  <si>
    <t>900/1500,</t>
  </si>
  <si>
    <t>930/1500,</t>
  </si>
  <si>
    <t>960/1500,</t>
  </si>
  <si>
    <t>990/1500,</t>
  </si>
  <si>
    <t>1020/1500,</t>
  </si>
  <si>
    <t>1050/1500,</t>
  </si>
  <si>
    <t>1080/1500,</t>
  </si>
  <si>
    <t>1110/1500,</t>
  </si>
  <si>
    <t>1140/1500,</t>
  </si>
  <si>
    <t>1170/1500,</t>
  </si>
  <si>
    <t>1200/1500,</t>
  </si>
  <si>
    <t>1230/1500,</t>
  </si>
  <si>
    <t>1260/1500,</t>
  </si>
  <si>
    <t>1290/1500,</t>
  </si>
  <si>
    <t>1320/1500,</t>
  </si>
  <si>
    <t>1350/1500,</t>
  </si>
  <si>
    <t>1380/1500,</t>
  </si>
  <si>
    <t>1410/1500,</t>
  </si>
  <si>
    <t>1440/1500,</t>
  </si>
  <si>
    <t>1470/1500,</t>
  </si>
  <si>
    <t>1500/1500,</t>
  </si>
  <si>
    <t>75ViterbiNet_ModelBased_cost2100_14_120_2</t>
  </si>
  <si>
    <t>0.2loading</t>
  </si>
  <si>
    <t>cost2100model:ViterbiNet,</t>
  </si>
  <si>
    <t>7002ViterbiNet:</t>
  </si>
  <si>
    <t>7002ViterbiNet_ModelBasedViterbiNet_ModelBased</t>
  </si>
  <si>
    <t>6960Transformer:</t>
  </si>
  <si>
    <t>cost2100model:Transformer,</t>
  </si>
  <si>
    <t>3,snr=12,</t>
  </si>
  <si>
    <t>3,snr=13,</t>
  </si>
  <si>
    <t>3,snr=14,</t>
  </si>
  <si>
    <t>freshC:\viterbitransformed\Code\../Results\plots\ViterbiNet_ModelBased_cost2100_12_120_2_ISI_AWGN.pkl</t>
  </si>
  <si>
    <t>freshloading</t>
  </si>
  <si>
    <t>0.2calculating</t>
  </si>
  <si>
    <t>C:\viterbitransformed\Code\../Results\plots\Transformer_ModelBased_cost2100_13_120_2_ISI_AWGN.pklloading</t>
  </si>
  <si>
    <t>4,snr=12,</t>
  </si>
  <si>
    <t>4,snr=13,</t>
  </si>
  <si>
    <t>4,snr=14,</t>
  </si>
  <si>
    <t>6960C:\viterbitransformed\Code\../Results\plots\Transformer_ModelBased_cost2100_14_120_2_ISI_AWGN.pkl</t>
  </si>
  <si>
    <t>5,snr=12,</t>
  </si>
  <si>
    <t>5,snr=13,</t>
  </si>
  <si>
    <t>5,snr=14,</t>
  </si>
  <si>
    <t>25loading</t>
  </si>
  <si>
    <t>Transformer_ModelBased_cost2100_12_120_275</t>
  </si>
  <si>
    <t>125calculating</t>
  </si>
  <si>
    <t>Viterbi</t>
  </si>
  <si>
    <t>MLP</t>
  </si>
  <si>
    <t>CNN</t>
  </si>
  <si>
    <t>ViterbiNet_ModelBasedViterbiNet_ModelBased</t>
  </si>
  <si>
    <t>Transformer_ModelBased_cost2100_13_120_2Transformer_ModelBased_cost2100_12_120_2</t>
  </si>
  <si>
    <t>6,snr=12,</t>
  </si>
  <si>
    <t>6,snr=13,</t>
  </si>
  <si>
    <t>6,snr=14,</t>
  </si>
  <si>
    <t>75calculating</t>
  </si>
  <si>
    <t>0.2ViterbiNet_ModelBased_cost2100_13_120_2</t>
  </si>
  <si>
    <t>7,snr=12,</t>
  </si>
  <si>
    <t>7,snr=13,</t>
  </si>
  <si>
    <t>7,snr=14,</t>
  </si>
  <si>
    <t>75loading</t>
  </si>
  <si>
    <t>C:\viterbitransformed\Code\../Results\plots\Transformer_ModelBased_cost2100_13_120_2_ISI_AWGN.pklmodel:Transformer,</t>
  </si>
  <si>
    <t>C:\viterbitransformed\Code\../Results\plots\Transformer_ModelBased_cost2100_14_120_2_ISI_AWGN.pklloading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</si>
</sst>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E+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ourier New"/>
      <family val="3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1" fontId="0" fillId="0" borderId="0" xfId="0" applyNumberFormat="1" applyAlignment="1">
      <alignment horizontal="center"/>
    </xf>
    <xf numFmtId="11" fontId="3" fillId="0" borderId="0" xfId="0" applyNumberFormat="1" applyFont="1" applyAlignment="1">
      <alignment horizontal="center"/>
    </xf>
    <xf numFmtId="11" fontId="0" fillId="0" borderId="0" xfId="0" applyNumberFormat="1"/>
    <xf numFmtId="11" fontId="0" fillId="0" borderId="0" xfId="1" applyNumberFormat="1" applyFont="1"/>
    <xf numFmtId="0" fontId="0" fillId="0" borderId="0" xfId="0" applyAlignment="1">
      <alignment horizontal="right"/>
    </xf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Sheet1!$B$7</c:f>
          <c:strCache>
            <c:ptCount val="1"/>
            <c:pt idx="0">
              <c:v>SNR BER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Sheet1!$M$8</c:f>
              <c:strCache>
                <c:ptCount val="1"/>
                <c:pt idx="0">
                  <c:v>Sionna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Sheet1!$A$10:$A$12</c:f>
              <c:numCache>
                <c:formatCode>General</c:formatCode>
                <c:ptCount val="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</c:numCache>
            </c:numRef>
          </c:xVal>
          <c:yVal>
            <c:numRef>
              <c:f>Sheet1!$M$10:$M$12</c:f>
              <c:numCache>
                <c:formatCode>0.00E+00</c:formatCode>
                <c:ptCount val="3"/>
                <c:pt idx="0">
                  <c:v>5.5588235294117645E-4</c:v>
                </c:pt>
                <c:pt idx="1">
                  <c:v>1.3921568627450981E-4</c:v>
                </c:pt>
                <c:pt idx="2">
                  <c:v>5.6862745098039215E-5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07-4AC0-8DFC-6D8D53066329}"/>
            </c:ext>
          </c:extLst>
        </c:ser>
        <c:ser>
          <c:idx val="1"/>
          <c:order val="1"/>
          <c:tx>
            <c:strRef>
              <c:f>Sheet1!$N$8</c:f>
              <c:strCache>
                <c:ptCount val="1"/>
                <c:pt idx="0">
                  <c:v>Tranformer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Sheet1!$A$10:$A$12</c:f>
              <c:numCache>
                <c:formatCode>General</c:formatCode>
                <c:ptCount val="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</c:numCache>
            </c:numRef>
          </c:xVal>
          <c:yVal>
            <c:numRef>
              <c:f>Sheet1!$N$10:$N$12</c:f>
              <c:numCache>
                <c:formatCode>0.00E+00</c:formatCode>
                <c:ptCount val="3"/>
                <c:pt idx="0">
                  <c:v>4.4411764705882352E-4</c:v>
                </c:pt>
                <c:pt idx="1">
                  <c:v>1.3921568627450981E-4</c:v>
                </c:pt>
                <c:pt idx="2">
                  <c:v>8.3333333333333331E-5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307-4AC0-8DFC-6D8D53066329}"/>
            </c:ext>
          </c:extLst>
        </c:ser>
        <c:ser>
          <c:idx val="2"/>
          <c:order val="2"/>
          <c:tx>
            <c:strRef>
              <c:f>Sheet1!$O$8</c:f>
              <c:strCache>
                <c:ptCount val="1"/>
                <c:pt idx="0">
                  <c:v>ViterbiNet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Sheet1!$A$10:$A$12</c:f>
              <c:numCache>
                <c:formatCode>General</c:formatCode>
                <c:ptCount val="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</c:numCache>
            </c:numRef>
          </c:xVal>
          <c:yVal>
            <c:numRef>
              <c:f>Sheet1!$O$10:$O$12</c:f>
              <c:numCache>
                <c:formatCode>0.00E+00</c:formatCode>
                <c:ptCount val="3"/>
                <c:pt idx="0">
                  <c:v>1.9411764705882354E-4</c:v>
                </c:pt>
                <c:pt idx="1">
                  <c:v>0</c:v>
                </c:pt>
                <c:pt idx="2">
                  <c:v>8.3333333333333331E-5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307-4AC0-8DFC-6D8D53066329}"/>
            </c:ext>
          </c:extLst>
        </c:ser>
        <c:ser>
          <c:idx val="3"/>
          <c:order val="3"/>
          <c:tx>
            <c:strRef>
              <c:f>Sheet1!$P$8</c:f>
              <c:strCache>
                <c:ptCount val="1"/>
                <c:pt idx="0">
                  <c:v>MambaLM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Sheet1!$A$10:$A$12</c:f>
              <c:numCache>
                <c:formatCode>General</c:formatCode>
                <c:ptCount val="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</c:numCache>
            </c:numRef>
          </c:xVal>
          <c:yVal>
            <c:numRef>
              <c:f>Sheet1!$P$10:$P$12</c:f>
              <c:numCache>
                <c:formatCode>0.00E+00</c:formatCode>
                <c:ptCount val="3"/>
                <c:pt idx="0">
                  <c:v>5.3882352941176468E-3</c:v>
                </c:pt>
                <c:pt idx="1">
                  <c:v>1.4990196078431372E-3</c:v>
                </c:pt>
                <c:pt idx="2">
                  <c:v>5.6078431372549018E-4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307-4AC0-8DFC-6D8D53066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774351"/>
        <c:axId val="772775311"/>
      </c:scatterChart>
      <c:valAx>
        <c:axId val="772774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775311"/>
        <c:crosses val="autoZero"/>
        <c:crossBetween val="midCat"/>
      </c:valAx>
      <c:valAx>
        <c:axId val="77277531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774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Sheet1!$B$13</c:f>
          <c:strCache>
            <c:ptCount val="1"/>
            <c:pt idx="0">
              <c:v>Run Time sec/Snr Point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Sheet1!$A$23</c:f>
              <c:strCache>
                <c:ptCount val="1"/>
                <c:pt idx="0">
                  <c:v>average run-time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Sheet1!$B$19:$E$19</c:f>
              <c:strCache>
                <c:ptCount val="4"/>
                <c:pt idx="0">
                  <c:v>sionna</c:v>
                </c:pt>
                <c:pt idx="1">
                  <c:v>Tranformer</c:v>
                </c:pt>
                <c:pt idx="2">
                  <c:v>ViterbiNet</c:v>
                </c:pt>
                <c:pt idx="3">
                  <c:v>MambaLM</c:v>
                </c:pt>
              </c:strCache>
            </c:strRef>
          </c:cat>
          <c:val>
            <c:numRef>
              <c:f>Sheet1!$B$23:$E$23</c:f>
              <c:numCache>
                <c:formatCode>General</c:formatCode>
                <c:ptCount val="4"/>
                <c:pt idx="0">
                  <c:v>337</c:v>
                </c:pt>
                <c:pt idx="1">
                  <c:v>604</c:v>
                </c:pt>
                <c:pt idx="2">
                  <c:v>207.33333333333334</c:v>
                </c:pt>
                <c:pt idx="3">
                  <c:v>1780.5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7D3-434D-9A61-9D70DDDB9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6295311"/>
        <c:axId val="776299151"/>
        <c:extLst/>
      </c:barChart>
      <c:catAx>
        <c:axId val="776295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299151"/>
        <c:crosses val="autoZero"/>
        <c:auto val="1"/>
        <c:lblAlgn val="ctr"/>
        <c:lblOffset val="100"/>
        <c:noMultiLvlLbl val="0"/>
      </c:catAx>
      <c:valAx>
        <c:axId val="77629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295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030201084791016E-2"/>
          <c:y val="7.0306774389310156E-2"/>
          <c:w val="0.89935175092887654"/>
          <c:h val="0.8536424597099698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Sheet2!$B$164</c:f>
              <c:strCache>
                <c:ptCount val="1"/>
                <c:pt idx="0">
                  <c:v>Sionna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Sheet2!$F$165:$F$167</c:f>
              <c:numCache>
                <c:formatCode>General</c:formatCode>
                <c:ptCount val="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</c:numCache>
            </c:numRef>
          </c:xVal>
          <c:yVal>
            <c:numRef>
              <c:f>Sheet2!$B$165:$B$167</c:f>
              <c:numCache>
                <c:formatCode>0.00E+00</c:formatCode>
                <c:ptCount val="3"/>
                <c:pt idx="0">
                  <c:v>5.5500000000000005E-4</c:v>
                </c:pt>
                <c:pt idx="1">
                  <c:v>1.3899999999999999E-4</c:v>
                </c:pt>
                <c:pt idx="2">
                  <c:v>5.5999999999999999E-5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FF-42C7-9664-43A2F9B5DFD3}"/>
            </c:ext>
          </c:extLst>
        </c:ser>
        <c:ser>
          <c:idx val="1"/>
          <c:order val="1"/>
          <c:tx>
            <c:strRef>
              <c:f>Sheet2!$C$164</c:f>
              <c:strCache>
                <c:ptCount val="1"/>
                <c:pt idx="0">
                  <c:v>Transformer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Sheet2!$F$165:$F$167</c:f>
              <c:numCache>
                <c:formatCode>General</c:formatCode>
                <c:ptCount val="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</c:numCache>
            </c:numRef>
          </c:xVal>
          <c:yVal>
            <c:numRef>
              <c:f>Sheet2!$C$165:$C$167</c:f>
              <c:numCache>
                <c:formatCode>0.00E+00</c:formatCode>
                <c:ptCount val="3"/>
                <c:pt idx="0">
                  <c:v>4.44E-4</c:v>
                </c:pt>
                <c:pt idx="1">
                  <c:v>1.3899999999999999E-4</c:v>
                </c:pt>
                <c:pt idx="2">
                  <c:v>8.3333333299999996E-5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FF-42C7-9664-43A2F9B5DFD3}"/>
            </c:ext>
          </c:extLst>
        </c:ser>
        <c:ser>
          <c:idx val="2"/>
          <c:order val="2"/>
          <c:tx>
            <c:strRef>
              <c:f>Sheet2!$D$164</c:f>
              <c:strCache>
                <c:ptCount val="1"/>
                <c:pt idx="0">
                  <c:v>ViterbiNet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Sheet2!$F$165:$F$167</c:f>
              <c:numCache>
                <c:formatCode>General</c:formatCode>
                <c:ptCount val="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</c:numCache>
            </c:numRef>
          </c:xVal>
          <c:yVal>
            <c:numRef>
              <c:f>Sheet2!$D$165:$D$167</c:f>
              <c:numCache>
                <c:formatCode>0.00E+00</c:formatCode>
                <c:ptCount val="3"/>
                <c:pt idx="0">
                  <c:v>3.4016648785273172E-4</c:v>
                </c:pt>
                <c:pt idx="1">
                  <c:v>1.4572217917442314E-4</c:v>
                </c:pt>
                <c:pt idx="2">
                  <c:v>6.9444447754980006E-5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FF-42C7-9664-43A2F9B5DFD3}"/>
            </c:ext>
          </c:extLst>
        </c:ser>
        <c:ser>
          <c:idx val="3"/>
          <c:order val="3"/>
          <c:tx>
            <c:strRef>
              <c:f>Sheet2!$E$164</c:f>
              <c:strCache>
                <c:ptCount val="1"/>
                <c:pt idx="0">
                  <c:v>mamba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Sheet2!$F$165:$F$167</c:f>
              <c:numCache>
                <c:formatCode>General</c:formatCode>
                <c:ptCount val="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</c:numCache>
            </c:numRef>
          </c:xVal>
          <c:yVal>
            <c:numRef>
              <c:f>Sheet2!$E$165:$E$167</c:f>
              <c:numCache>
                <c:formatCode>0.00E+00</c:formatCode>
                <c:ptCount val="3"/>
                <c:pt idx="0">
                  <c:v>5.3880000000000004E-3</c:v>
                </c:pt>
                <c:pt idx="1">
                  <c:v>1.4989999999999999E-3</c:v>
                </c:pt>
                <c:pt idx="2">
                  <c:v>5.5999999999999995E-4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4FF-42C7-9664-43A2F9B5DFD3}"/>
            </c:ext>
          </c:extLst>
        </c:ser>
        <c:ser>
          <c:idx val="4"/>
          <c:order val="4"/>
          <c:tx>
            <c:strRef>
              <c:f>Sheet2!$A$168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Sheet2!$A$172</c:f>
              <c:numCache>
                <c:formatCode>General</c:formatCode>
                <c:ptCount val="1"/>
                <c:pt idx="0">
                  <c:v>14</c:v>
                </c:pt>
              </c:numCache>
            </c:numRef>
          </c:xVal>
          <c:yVal>
            <c:numRef>
              <c:f>Sheet2!$B$169:$E$169</c:f>
              <c:numCache>
                <c:formatCode>General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4FF-42C7-9664-43A2F9B5D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135167"/>
        <c:axId val="641135647"/>
      </c:scatterChart>
      <c:valAx>
        <c:axId val="641135167"/>
        <c:scaling>
          <c:orientation val="minMax"/>
          <c:max val="14"/>
          <c:min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135647"/>
        <c:crosses val="autoZero"/>
        <c:crossBetween val="midCat"/>
        <c:majorUnit val="1"/>
      </c:valAx>
      <c:valAx>
        <c:axId val="641135647"/>
        <c:scaling>
          <c:logBase val="10"/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135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'3000cb'!$W$1</c:f>
          <c:strCache>
            <c:ptCount val="1"/>
            <c:pt idx="0">
              <c:v>min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'3000cb'!$W$2</c:f>
              <c:strCache>
                <c:ptCount val="1"/>
                <c:pt idx="0">
                  <c:v>Sionna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'3000cb'!$V$3:$V$5</c:f>
              <c:numCache>
                <c:formatCode>General</c:formatCode>
                <c:ptCount val="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</c:numCache>
            </c:numRef>
          </c:xVal>
          <c:yVal>
            <c:numRef>
              <c:f>'3000cb'!$W$3:$W$5</c:f>
              <c:numCache>
                <c:formatCode>0.00E+00</c:formatCode>
                <c:ptCount val="3"/>
                <c:pt idx="0">
                  <c:v>2.4166651566823299E-4</c:v>
                </c:pt>
                <c:pt idx="1">
                  <c:v>8.0555498600006094E-5</c:v>
                </c:pt>
                <c:pt idx="2">
                  <c:v>8.6111048857371005E-5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9E-42CB-A980-35946B8983CB}"/>
            </c:ext>
          </c:extLst>
        </c:ser>
        <c:ser>
          <c:idx val="1"/>
          <c:order val="1"/>
          <c:tx>
            <c:strRef>
              <c:f>'3000cb'!$X$2</c:f>
              <c:strCache>
                <c:ptCount val="1"/>
                <c:pt idx="0">
                  <c:v>Transformer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'3000cb'!$V$3:$V$5</c:f>
              <c:numCache>
                <c:formatCode>General</c:formatCode>
                <c:ptCount val="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</c:numCache>
            </c:numRef>
          </c:xVal>
          <c:yVal>
            <c:numRef>
              <c:f>'3000cb'!$X$3:$X$5</c:f>
              <c:numCache>
                <c:formatCode>0.00E+00</c:formatCode>
                <c:ptCount val="3"/>
                <c:pt idx="0">
                  <c:v>7.8333316246668495E-4</c:v>
                </c:pt>
                <c:pt idx="1">
                  <c:v>1.6944444179534899E-4</c:v>
                </c:pt>
                <c:pt idx="2">
                  <c:v>9.4444413979848197E-5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9E-42CB-A980-35946B8983CB}"/>
            </c:ext>
          </c:extLst>
        </c:ser>
        <c:ser>
          <c:idx val="2"/>
          <c:order val="2"/>
          <c:tx>
            <c:strRef>
              <c:f>'3000cb'!$Y$2</c:f>
              <c:strCache>
                <c:ptCount val="1"/>
                <c:pt idx="0">
                  <c:v>ViterbiNet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'3000cb'!$V$3:$V$5</c:f>
              <c:numCache>
                <c:formatCode>General</c:formatCode>
                <c:ptCount val="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</c:numCache>
            </c:numRef>
          </c:xVal>
          <c:yVal>
            <c:numRef>
              <c:f>'3000cb'!$Y$3:$Y$5</c:f>
              <c:numCache>
                <c:formatCode>0.00E+00</c:formatCode>
                <c:ptCount val="3"/>
                <c:pt idx="0">
                  <c:v>1.1333328485488799E-3</c:v>
                </c:pt>
                <c:pt idx="1">
                  <c:v>6.2222208579381299E-4</c:v>
                </c:pt>
                <c:pt idx="2">
                  <c:v>5.1666647195815999E-4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9E-42CB-A980-35946B898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164879"/>
        <c:axId val="1051168239"/>
      </c:scatterChart>
      <c:valAx>
        <c:axId val="1051164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168239"/>
        <c:crosses val="autoZero"/>
        <c:crossBetween val="midCat"/>
      </c:valAx>
      <c:valAx>
        <c:axId val="105116823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164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'3000cb'!$AB$1</c:f>
          <c:strCache>
            <c:ptCount val="1"/>
            <c:pt idx="0">
              <c:v>average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'3000cb'!$AB$2</c:f>
              <c:strCache>
                <c:ptCount val="1"/>
                <c:pt idx="0">
                  <c:v>Sionna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'3000cb'!$V$3:$V$5</c:f>
              <c:numCache>
                <c:formatCode>General</c:formatCode>
                <c:ptCount val="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</c:numCache>
            </c:numRef>
          </c:xVal>
          <c:yVal>
            <c:numRef>
              <c:f>'3000cb'!$AB$3:$AB$5</c:f>
              <c:numCache>
                <c:formatCode>0.00E+00</c:formatCode>
                <c:ptCount val="3"/>
                <c:pt idx="0">
                  <c:v>4.5824065804481477E-3</c:v>
                </c:pt>
                <c:pt idx="1">
                  <c:v>3.9259241686926907E-4</c:v>
                </c:pt>
                <c:pt idx="2">
                  <c:v>4.7222205003102599E-4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E9-45FE-B03F-8119F0B29EF0}"/>
            </c:ext>
          </c:extLst>
        </c:ser>
        <c:ser>
          <c:idx val="1"/>
          <c:order val="1"/>
          <c:tx>
            <c:strRef>
              <c:f>'3000cb'!$AC$2</c:f>
              <c:strCache>
                <c:ptCount val="1"/>
                <c:pt idx="0">
                  <c:v>Transformer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'3000cb'!$V$3:$V$5</c:f>
              <c:numCache>
                <c:formatCode>General</c:formatCode>
                <c:ptCount val="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</c:numCache>
            </c:numRef>
          </c:xVal>
          <c:yVal>
            <c:numRef>
              <c:f>'3000cb'!$AC$3:$AC$5</c:f>
              <c:numCache>
                <c:formatCode>0.00E+00</c:formatCode>
                <c:ptCount val="3"/>
                <c:pt idx="0">
                  <c:v>8.4444428152508164E-4</c:v>
                </c:pt>
                <c:pt idx="1">
                  <c:v>2.05555571450127E-4</c:v>
                </c:pt>
                <c:pt idx="2">
                  <c:v>1.041666368643441E-4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E9-45FE-B03F-8119F0B29EF0}"/>
            </c:ext>
          </c:extLst>
        </c:ser>
        <c:ser>
          <c:idx val="2"/>
          <c:order val="2"/>
          <c:tx>
            <c:strRef>
              <c:f>'3000cb'!$AD$2</c:f>
              <c:strCache>
                <c:ptCount val="1"/>
                <c:pt idx="0">
                  <c:v>ViterbiNet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'3000cb'!$V$3:$V$5</c:f>
              <c:numCache>
                <c:formatCode>General</c:formatCode>
                <c:ptCount val="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</c:numCache>
            </c:numRef>
          </c:xVal>
          <c:yVal>
            <c:numRef>
              <c:f>'3000cb'!$AD$3:$AD$5</c:f>
              <c:numCache>
                <c:formatCode>0.00E+00</c:formatCode>
                <c:ptCount val="3"/>
                <c:pt idx="0">
                  <c:v>1.5277773671679967E-3</c:v>
                </c:pt>
                <c:pt idx="1">
                  <c:v>1.0740736921628303E-3</c:v>
                </c:pt>
                <c:pt idx="2">
                  <c:v>7.1944419542948343E-4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E9-45FE-B03F-8119F0B29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164879"/>
        <c:axId val="1051168239"/>
      </c:scatterChart>
      <c:valAx>
        <c:axId val="1051164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168239"/>
        <c:crosses val="autoZero"/>
        <c:crossBetween val="midCat"/>
      </c:valAx>
      <c:valAx>
        <c:axId val="105116823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164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 dB 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'3000cb'!$W$2</c:f>
              <c:strCache>
                <c:ptCount val="1"/>
                <c:pt idx="0">
                  <c:v>Sionna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'3000cb'!$Z$6:$Z$8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'3000cb'!$W$6:$W$8</c:f>
              <c:numCache>
                <c:formatCode>0.00E+00</c:formatCode>
                <c:ptCount val="3"/>
                <c:pt idx="0">
                  <c:v>2.4166651566823299E-4</c:v>
                </c:pt>
                <c:pt idx="1">
                  <c:v>8.5944428841272895E-3</c:v>
                </c:pt>
                <c:pt idx="2">
                  <c:v>4.91111034154892E-3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8E-4550-8FEA-9E2DEEC1D68E}"/>
            </c:ext>
          </c:extLst>
        </c:ser>
        <c:ser>
          <c:idx val="1"/>
          <c:order val="1"/>
          <c:tx>
            <c:strRef>
              <c:f>'3000cb'!$X$2</c:f>
              <c:strCache>
                <c:ptCount val="1"/>
                <c:pt idx="0">
                  <c:v>Transformer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'3000cb'!$Z$6:$Z$8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'3000cb'!$X$6:$X$8</c:f>
              <c:numCache>
                <c:formatCode>0.00E+00</c:formatCode>
                <c:ptCount val="3"/>
                <c:pt idx="0">
                  <c:v>8.2499988873799605E-4</c:v>
                </c:pt>
                <c:pt idx="1">
                  <c:v>9.2499979337056404E-4</c:v>
                </c:pt>
                <c:pt idx="2">
                  <c:v>7.8333316246668495E-4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678E-4550-8FEA-9E2DEEC1D68E}"/>
            </c:ext>
          </c:extLst>
        </c:ser>
        <c:ser>
          <c:idx val="2"/>
          <c:order val="2"/>
          <c:tx>
            <c:strRef>
              <c:f>'3000cb'!$Y$2</c:f>
              <c:strCache>
                <c:ptCount val="1"/>
                <c:pt idx="0">
                  <c:v>ViterbiNet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'3000cb'!$Z$6:$Z$8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'3000cb'!$Y$6:$Y$8</c:f>
              <c:numCache>
                <c:formatCode>0.00E+00</c:formatCode>
                <c:ptCount val="3"/>
                <c:pt idx="0">
                  <c:v>2.22499976555506E-3</c:v>
                </c:pt>
                <c:pt idx="1">
                  <c:v>1.1333328485488799E-3</c:v>
                </c:pt>
                <c:pt idx="2">
                  <c:v>1.2249994874000501E-3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678E-4550-8FEA-9E2DEEC1D6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164879"/>
        <c:axId val="1051168239"/>
      </c:scatterChart>
      <c:valAx>
        <c:axId val="1051164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168239"/>
        <c:crosses val="autoZero"/>
        <c:crossBetween val="midCat"/>
      </c:valAx>
      <c:valAx>
        <c:axId val="105116823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164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14 dB 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'3000cb'!$W$2</c:f>
              <c:strCache>
                <c:ptCount val="1"/>
                <c:pt idx="0">
                  <c:v>Sionna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'3000cb'!$Z$9:$Z$11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'3000cb'!$W$9:$W$11</c:f>
              <c:numCache>
                <c:formatCode>0.00E+00</c:formatCode>
                <c:ptCount val="3"/>
                <c:pt idx="0">
                  <c:v>8.0555498600006094E-5</c:v>
                </c:pt>
                <c:pt idx="1">
                  <c:v>1.9999986886978099E-4</c:v>
                </c:pt>
                <c:pt idx="2">
                  <c:v>8.9722188313801998E-4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08-41F1-9270-0594EDFB9F33}"/>
            </c:ext>
          </c:extLst>
        </c:ser>
        <c:ser>
          <c:idx val="1"/>
          <c:order val="1"/>
          <c:tx>
            <c:strRef>
              <c:f>'3000cb'!$X$2</c:f>
              <c:strCache>
                <c:ptCount val="1"/>
                <c:pt idx="0">
                  <c:v>Transformer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'3000cb'!$Z$9:$Z$11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'3000cb'!$X$9:$X$11</c:f>
              <c:numCache>
                <c:formatCode>0.00E+00</c:formatCode>
                <c:ptCount val="3"/>
                <c:pt idx="0">
                  <c:v>2.3611116409301701E-4</c:v>
                </c:pt>
                <c:pt idx="1">
                  <c:v>1.6944444179534899E-4</c:v>
                </c:pt>
                <c:pt idx="2">
                  <c:v>2.11111108462015E-4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B08-41F1-9270-0594EDFB9F33}"/>
            </c:ext>
          </c:extLst>
        </c:ser>
        <c:ser>
          <c:idx val="2"/>
          <c:order val="2"/>
          <c:tx>
            <c:strRef>
              <c:f>'3000cb'!$Y$2</c:f>
              <c:strCache>
                <c:ptCount val="1"/>
                <c:pt idx="0">
                  <c:v>ViterbiNet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'3000cb'!$Z$9:$Z$11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'3000cb'!$Y$9:$Y$11</c:f>
              <c:numCache>
                <c:formatCode>0.00E+00</c:formatCode>
                <c:ptCount val="3"/>
                <c:pt idx="0">
                  <c:v>9.8055539528528793E-4</c:v>
                </c:pt>
                <c:pt idx="1">
                  <c:v>6.2222208579381299E-4</c:v>
                </c:pt>
                <c:pt idx="2">
                  <c:v>1.6194435954093899E-3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B08-41F1-9270-0594EDFB9F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164879"/>
        <c:axId val="1051168239"/>
      </c:scatterChart>
      <c:valAx>
        <c:axId val="1051164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168239"/>
        <c:crosses val="autoZero"/>
        <c:crossBetween val="midCat"/>
      </c:valAx>
      <c:valAx>
        <c:axId val="105116823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164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 dB 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'3000cb'!$W$2</c:f>
              <c:strCache>
                <c:ptCount val="1"/>
                <c:pt idx="0">
                  <c:v>Sionna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'3000cb'!$Z$12:$Z$13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'3000cb'!$W$12:$W$13</c:f>
              <c:numCache>
                <c:formatCode>0.00E+00</c:formatCode>
                <c:ptCount val="2"/>
                <c:pt idx="0">
                  <c:v>8.5833305120468098E-4</c:v>
                </c:pt>
                <c:pt idx="1">
                  <c:v>8.6111048857371005E-5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BA-4B88-B6ED-B71398E348EE}"/>
            </c:ext>
          </c:extLst>
        </c:ser>
        <c:ser>
          <c:idx val="1"/>
          <c:order val="1"/>
          <c:tx>
            <c:strRef>
              <c:f>'3000cb'!$X$2</c:f>
              <c:strCache>
                <c:ptCount val="1"/>
                <c:pt idx="0">
                  <c:v>Transformer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'3000cb'!$Z$12:$Z$13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'3000cb'!$X$12:$X$13</c:f>
              <c:numCache>
                <c:formatCode>0.00E+00</c:formatCode>
                <c:ptCount val="2"/>
                <c:pt idx="0">
                  <c:v>1.1388885974884E-4</c:v>
                </c:pt>
                <c:pt idx="1">
                  <c:v>9.4444413979848197E-5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8BA-4B88-B6ED-B71398E348EE}"/>
            </c:ext>
          </c:extLst>
        </c:ser>
        <c:ser>
          <c:idx val="2"/>
          <c:order val="2"/>
          <c:tx>
            <c:strRef>
              <c:f>'3000cb'!$Y$2</c:f>
              <c:strCache>
                <c:ptCount val="1"/>
                <c:pt idx="0">
                  <c:v>ViterbiNet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'3000cb'!$Z$12:$Z$13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'3000cb'!$Y$12:$Y$13</c:f>
              <c:numCache>
                <c:formatCode>0.00E+00</c:formatCode>
                <c:ptCount val="2"/>
                <c:pt idx="0">
                  <c:v>9.2222191890080699E-4</c:v>
                </c:pt>
                <c:pt idx="1">
                  <c:v>5.1666647195815999E-4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8BA-4B88-B6ED-B71398E34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164879"/>
        <c:axId val="1051168239"/>
      </c:scatterChart>
      <c:valAx>
        <c:axId val="1051164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168239"/>
        <c:crosses val="autoZero"/>
        <c:crossBetween val="midCat"/>
      </c:valAx>
      <c:valAx>
        <c:axId val="105116823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164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SNR=13dB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'300cb'!$Z$2</c:f>
              <c:strCache>
                <c:ptCount val="1"/>
                <c:pt idx="0">
                  <c:v>ViterbiNet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'300cb'!$Z$4:$Z$12</c:f>
              <c:numCache>
                <c:formatCode>General</c:formatCode>
                <c:ptCount val="9"/>
                <c:pt idx="0">
                  <c:v>1.6666650772094701E-4</c:v>
                </c:pt>
                <c:pt idx="1">
                  <c:v>1.3888875643412201E-4</c:v>
                </c:pt>
                <c:pt idx="2">
                  <c:v>8.33332538604736E-5</c:v>
                </c:pt>
                <c:pt idx="3">
                  <c:v>2.7777771155039401E-4</c:v>
                </c:pt>
                <c:pt idx="4">
                  <c:v>1.1111100514729799E-4</c:v>
                </c:pt>
                <c:pt idx="5">
                  <c:v>5.5555502573648997E-5</c:v>
                </c:pt>
                <c:pt idx="6">
                  <c:v>8.33332538604736E-5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34-48F9-88AF-D6EEEC0A3260}"/>
            </c:ext>
          </c:extLst>
        </c:ser>
        <c:ser>
          <c:idx val="1"/>
          <c:order val="1"/>
          <c:tx>
            <c:strRef>
              <c:f>'300cb'!$AA$2</c:f>
              <c:strCache>
                <c:ptCount val="1"/>
                <c:pt idx="0">
                  <c:v>Sionna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'300cb'!$AA$4:$AA$12</c:f>
              <c:numCache>
                <c:formatCode>General</c:formatCode>
                <c:ptCount val="9"/>
                <c:pt idx="0">
                  <c:v>1.1111100514729799E-4</c:v>
                </c:pt>
                <c:pt idx="1">
                  <c:v>1.66666706403096E-4</c:v>
                </c:pt>
                <c:pt idx="2">
                  <c:v>2.4999996026356998E-4</c:v>
                </c:pt>
                <c:pt idx="3">
                  <c:v>3.6111096541086799E-4</c:v>
                </c:pt>
                <c:pt idx="4">
                  <c:v>1.3888875643412201E-4</c:v>
                </c:pt>
                <c:pt idx="5">
                  <c:v>2.7777791023254298E-4</c:v>
                </c:pt>
                <c:pt idx="6">
                  <c:v>3.3333321412404299E-4</c:v>
                </c:pt>
                <c:pt idx="7">
                  <c:v>2.7777771155039401E-4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34-48F9-88AF-D6EEEC0A3260}"/>
            </c:ext>
          </c:extLst>
        </c:ser>
        <c:ser>
          <c:idx val="2"/>
          <c:order val="2"/>
          <c:tx>
            <c:strRef>
              <c:f>'300cb'!$AB$2</c:f>
              <c:strCache>
                <c:ptCount val="1"/>
                <c:pt idx="0">
                  <c:v>Transformer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'300cb'!$AB$4:$AB$12</c:f>
              <c:numCache>
                <c:formatCode>General</c:formatCode>
                <c:ptCount val="9"/>
                <c:pt idx="0">
                  <c:v>3.0555566151936798E-4</c:v>
                </c:pt>
                <c:pt idx="1">
                  <c:v>3.6111096541086799E-4</c:v>
                </c:pt>
                <c:pt idx="2">
                  <c:v>4.7222216924031502E-4</c:v>
                </c:pt>
                <c:pt idx="3">
                  <c:v>3.3333361148834201E-4</c:v>
                </c:pt>
                <c:pt idx="4">
                  <c:v>3.3333341280619298E-4</c:v>
                </c:pt>
                <c:pt idx="5">
                  <c:v>3.6111116409301701E-4</c:v>
                </c:pt>
                <c:pt idx="6">
                  <c:v>1.3888875643412201E-4</c:v>
                </c:pt>
                <c:pt idx="7">
                  <c:v>5.5555582046508704E-4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34-48F9-88AF-D6EEEC0A3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0773391"/>
        <c:axId val="632476959"/>
      </c:lineChart>
      <c:catAx>
        <c:axId val="10507733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476959"/>
        <c:crosses val="autoZero"/>
        <c:auto val="1"/>
        <c:lblAlgn val="ctr"/>
        <c:lblOffset val="100"/>
        <c:noMultiLvlLbl val="0"/>
      </c:catAx>
      <c:valAx>
        <c:axId val="63247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773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SNR=14dB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'300cb'!$AC$2</c:f>
              <c:strCache>
                <c:ptCount val="1"/>
                <c:pt idx="0">
                  <c:v>ViterbiNet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'300cb'!$AC$4:$AC$14</c:f>
              <c:numCache>
                <c:formatCode>General</c:formatCode>
                <c:ptCount val="11"/>
                <c:pt idx="0">
                  <c:v>5.5555502573648997E-5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7A-45AF-9A52-88B045154716}"/>
            </c:ext>
          </c:extLst>
        </c:ser>
        <c:ser>
          <c:idx val="1"/>
          <c:order val="1"/>
          <c:tx>
            <c:strRef>
              <c:f>'300cb'!$AD$2</c:f>
              <c:strCache>
                <c:ptCount val="1"/>
                <c:pt idx="0">
                  <c:v>Sionna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'300cb'!$AD$4:$AD$14</c:f>
              <c:numCache>
                <c:formatCode>General</c:formatCode>
                <c:ptCount val="11"/>
                <c:pt idx="0">
                  <c:v>1.3888875643412201E-4</c:v>
                </c:pt>
                <c:pt idx="1">
                  <c:v>2.7777751286824499E-4</c:v>
                </c:pt>
                <c:pt idx="2">
                  <c:v>4.44444219271341E-4</c:v>
                </c:pt>
                <c:pt idx="3">
                  <c:v>4.72221970558166E-4</c:v>
                </c:pt>
                <c:pt idx="4">
                  <c:v>2.7777751286824499E-4</c:v>
                </c:pt>
                <c:pt idx="5">
                  <c:v>8.33332538604736E-5</c:v>
                </c:pt>
                <c:pt idx="6">
                  <c:v>2.2222201029459599E-4</c:v>
                </c:pt>
                <c:pt idx="7">
                  <c:v>1.6666650772094701E-4</c:v>
                </c:pt>
                <c:pt idx="8">
                  <c:v>3.6111096541086799E-4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7A-45AF-9A52-88B045154716}"/>
            </c:ext>
          </c:extLst>
        </c:ser>
        <c:ser>
          <c:idx val="2"/>
          <c:order val="2"/>
          <c:tx>
            <c:strRef>
              <c:f>'300cb'!$AE$2</c:f>
              <c:strCache>
                <c:ptCount val="1"/>
                <c:pt idx="0">
                  <c:v>Transformer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'300cb'!$AE$4:$AE$14</c:f>
              <c:numCache>
                <c:formatCode>General</c:formatCode>
                <c:ptCount val="11"/>
                <c:pt idx="0">
                  <c:v>2.2222220897674501E-4</c:v>
                </c:pt>
                <c:pt idx="1">
                  <c:v>1.9444445768992101E-4</c:v>
                </c:pt>
                <c:pt idx="2">
                  <c:v>1.11111203829447E-4</c:v>
                </c:pt>
                <c:pt idx="3">
                  <c:v>1.9444445768992101E-4</c:v>
                </c:pt>
                <c:pt idx="4">
                  <c:v>1.6666650772094701E-4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7A-45AF-9A52-88B045154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0773391"/>
        <c:axId val="632476959"/>
      </c:lineChart>
      <c:catAx>
        <c:axId val="10507733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476959"/>
        <c:crosses val="autoZero"/>
        <c:auto val="1"/>
        <c:lblAlgn val="ctr"/>
        <c:lblOffset val="100"/>
        <c:noMultiLvlLbl val="0"/>
      </c:catAx>
      <c:valAx>
        <c:axId val="63247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773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SNR=12db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'300cb'!$W$2</c:f>
              <c:strCache>
                <c:ptCount val="1"/>
                <c:pt idx="0">
                  <c:v>ViterbiNet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'300cb'!$W$3:$W$12</c:f>
              <c:numCache>
                <c:formatCode>General</c:formatCode>
                <c:ptCount val="10"/>
                <c:pt idx="0">
                  <c:v>2.7777791023254298E-4</c:v>
                </c:pt>
                <c:pt idx="1">
                  <c:v>4.16666269302368E-4</c:v>
                </c:pt>
                <c:pt idx="2">
                  <c:v>3.0555526415506999E-4</c:v>
                </c:pt>
                <c:pt idx="3">
                  <c:v>3.6111076672871902E-4</c:v>
                </c:pt>
                <c:pt idx="4">
                  <c:v>6.1111072699228895E-4</c:v>
                </c:pt>
                <c:pt idx="5">
                  <c:v>5.2777747313181498E-4</c:v>
                </c:pt>
                <c:pt idx="6">
                  <c:v>2.4999976158141999E-4</c:v>
                </c:pt>
                <c:pt idx="7">
                  <c:v>3.3333301544189402E-4</c:v>
                </c:pt>
                <c:pt idx="8">
                  <c:v>4.16666269302368E-4</c:v>
                </c:pt>
                <c:pt idx="9">
                  <c:v>6.3888867696126298E-4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11-4D1A-932D-415388A41061}"/>
            </c:ext>
          </c:extLst>
        </c:ser>
        <c:ser>
          <c:idx val="1"/>
          <c:order val="1"/>
          <c:tx>
            <c:strRef>
              <c:f>'300cb'!$X$2</c:f>
              <c:strCache>
                <c:ptCount val="1"/>
                <c:pt idx="0">
                  <c:v>Sionna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'300cb'!$X$4:$X$12</c:f>
              <c:numCache>
                <c:formatCode>General</c:formatCode>
                <c:ptCount val="9"/>
                <c:pt idx="0">
                  <c:v>6.1111072699228895E-4</c:v>
                </c:pt>
                <c:pt idx="1">
                  <c:v>9.1666579246520998E-4</c:v>
                </c:pt>
                <c:pt idx="2">
                  <c:v>9.4444394111633297E-4</c:v>
                </c:pt>
                <c:pt idx="3">
                  <c:v>3.8888871669769202E-4</c:v>
                </c:pt>
                <c:pt idx="4">
                  <c:v>6.1111072699228895E-4</c:v>
                </c:pt>
                <c:pt idx="5">
                  <c:v>9.1666579246520998E-4</c:v>
                </c:pt>
                <c:pt idx="6">
                  <c:v>8.05554986000061E-4</c:v>
                </c:pt>
                <c:pt idx="7">
                  <c:v>1.02777739365895E-3</c:v>
                </c:pt>
                <c:pt idx="8">
                  <c:v>9.7222129503885901E-4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11-4D1A-932D-415388A41061}"/>
            </c:ext>
          </c:extLst>
        </c:ser>
        <c:ser>
          <c:idx val="2"/>
          <c:order val="2"/>
          <c:tx>
            <c:strRef>
              <c:f>'300cb'!$Y$2</c:f>
              <c:strCache>
                <c:ptCount val="1"/>
                <c:pt idx="0">
                  <c:v>Transformer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'300cb'!$Y$4:$Y$12</c:f>
              <c:numCache>
                <c:formatCode>General</c:formatCode>
                <c:ptCount val="9"/>
                <c:pt idx="0">
                  <c:v>6.6666642824808695E-4</c:v>
                </c:pt>
                <c:pt idx="1">
                  <c:v>7.2222212950388495E-4</c:v>
                </c:pt>
                <c:pt idx="2">
                  <c:v>8.6111108462015703E-4</c:v>
                </c:pt>
                <c:pt idx="3">
                  <c:v>8.6111108462015703E-4</c:v>
                </c:pt>
                <c:pt idx="4">
                  <c:v>9.1666658719380596E-4</c:v>
                </c:pt>
                <c:pt idx="5">
                  <c:v>7.7777783075968403E-4</c:v>
                </c:pt>
                <c:pt idx="6">
                  <c:v>1.19444509347279E-3</c:v>
                </c:pt>
                <c:pt idx="7">
                  <c:v>9.7222248713175401E-4</c:v>
                </c:pt>
                <c:pt idx="8">
                  <c:v>8.6111128330230698E-4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11-4D1A-932D-415388A41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0773391"/>
        <c:axId val="632476959"/>
      </c:lineChart>
      <c:catAx>
        <c:axId val="10507733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476959"/>
        <c:crosses val="autoZero"/>
        <c:auto val="1"/>
        <c:lblAlgn val="ctr"/>
        <c:lblOffset val="100"/>
        <c:noMultiLvlLbl val="0"/>
      </c:catAx>
      <c:valAx>
        <c:axId val="63247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773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300CB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'300cb'!$AH$1</c:f>
              <c:strCache>
                <c:ptCount val="1"/>
                <c:pt idx="0">
                  <c:v>ViterbiNet@300CB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'300cb'!$AG$3:$AG$5</c:f>
              <c:numCache>
                <c:formatCode>General</c:formatCode>
                <c:ptCount val="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</c:numCache>
            </c:numRef>
          </c:cat>
          <c:val>
            <c:numRef>
              <c:f>'300cb'!$AH$3:$AH$5</c:f>
              <c:numCache>
                <c:formatCode>0.00E+00</c:formatCode>
                <c:ptCount val="3"/>
                <c:pt idx="0">
                  <c:v>4.1388861338297501E-4</c:v>
                </c:pt>
                <c:pt idx="1">
                  <c:v>1.3541658719380665E-4</c:v>
                </c:pt>
                <c:pt idx="2">
                  <c:v>5.5555502573648997E-5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16-41AE-9C37-DB2A28B3DC5D}"/>
            </c:ext>
          </c:extLst>
        </c:ser>
        <c:ser>
          <c:idx val="1"/>
          <c:order val="1"/>
          <c:tx>
            <c:strRef>
              <c:f>'300cb'!$AI$1</c:f>
              <c:strCache>
                <c:ptCount val="1"/>
                <c:pt idx="0">
                  <c:v>Sionna@300CB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'300cb'!$AG$3:$AG$5</c:f>
              <c:numCache>
                <c:formatCode>General</c:formatCode>
                <c:ptCount val="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</c:numCache>
            </c:numRef>
          </c:cat>
          <c:val>
            <c:numRef>
              <c:f>'300cb'!$AI$3:$AI$5</c:f>
              <c:numCache>
                <c:formatCode>0.00E+00</c:formatCode>
                <c:ptCount val="3"/>
                <c:pt idx="0">
                  <c:v>8.0555500586827517E-4</c:v>
                </c:pt>
                <c:pt idx="1">
                  <c:v>2.4999993818777523E-4</c:v>
                </c:pt>
                <c:pt idx="2">
                  <c:v>2.5833314657211254E-4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16-41AE-9C37-DB2A28B3DC5D}"/>
            </c:ext>
          </c:extLst>
        </c:ser>
        <c:ser>
          <c:idx val="2"/>
          <c:order val="2"/>
          <c:tx>
            <c:strRef>
              <c:f>'300cb'!$AJ$1</c:f>
              <c:strCache>
                <c:ptCount val="1"/>
                <c:pt idx="0">
                  <c:v>Transformer@300CB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'300cb'!$AG$3:$AG$5</c:f>
              <c:numCache>
                <c:formatCode>General</c:formatCode>
                <c:ptCount val="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</c:numCache>
            </c:numRef>
          </c:cat>
          <c:val>
            <c:numRef>
              <c:f>'300cb'!$AJ$3:$AJ$5</c:f>
              <c:numCache>
                <c:formatCode>0.00E+00</c:formatCode>
                <c:ptCount val="3"/>
                <c:pt idx="0">
                  <c:v>8.6111118396123114E-4</c:v>
                </c:pt>
                <c:pt idx="1">
                  <c:v>3.765432481412529E-4</c:v>
                </c:pt>
                <c:pt idx="2">
                  <c:v>1.8055554893281703E-4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16-41AE-9C37-DB2A28B3D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0773391"/>
        <c:axId val="632476959"/>
      </c:line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2840271"/>
        <c:axId val="1402831631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'300cb'!$AL$1</c15:sqref>
                        </c15:formulaRef>
                      </c:ext>
                    </c:extLst>
                    <c:strCache>
                      <c:ptCount val="1"/>
                      <c:pt idx="0">
                        <c:v>ViterbiNet@3000CB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'300cb'!$AG$3:$AG$5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12</c:v>
                      </c:pt>
                      <c:pt idx="1">
                        <c:v>13</c:v>
                      </c:pt>
                      <c:pt idx="2">
                        <c:v>14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'300cb'!$AL$3:$AL$5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 formatCode="0.00E+00">
                        <c:v>4.5824065804481477E-3</c:v>
                      </c:pt>
                      <c:pt idx="1">
                        <c:v>3.9259241686926907E-4</c:v>
                      </c:pt>
                      <c:pt idx="2">
                        <c:v>4.7222205003102599E-4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E117-4BEF-88AA-390B4B50E38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'300cb'!$AM$1</c15:sqref>
                        </c15:formulaRef>
                      </c:ext>
                    </c:extLst>
                    <c:strCache>
                      <c:ptCount val="1"/>
                      <c:pt idx="0">
                        <c:v>Sionna@3000CB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'300cb'!$AG$3:$AG$5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12</c:v>
                      </c:pt>
                      <c:pt idx="1">
                        <c:v>13</c:v>
                      </c:pt>
                      <c:pt idx="2">
                        <c:v>14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'300cb'!$AM$3:$AM$5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8.4444428152508164E-4</c:v>
                      </c:pt>
                      <c:pt idx="1">
                        <c:v>2.05555571450127E-4</c:v>
                      </c:pt>
                      <c:pt idx="2">
                        <c:v>1.041666368643441E-4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117-4BEF-88AA-390B4B50E38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'300cb'!$AN$1</c15:sqref>
                        </c15:formulaRef>
                      </c:ext>
                    </c:extLst>
                    <c:strCache>
                      <c:ptCount val="1"/>
                      <c:pt idx="0">
                        <c:v>Transformer@3000CB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'300cb'!$AG$3:$AG$5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12</c:v>
                      </c:pt>
                      <c:pt idx="1">
                        <c:v>13</c:v>
                      </c:pt>
                      <c:pt idx="2">
                        <c:v>14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'300cb'!$AN$3:$AN$5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1.5277773671679967E-3</c:v>
                      </c:pt>
                      <c:pt idx="1">
                        <c:v>1.0740736921628303E-3</c:v>
                      </c:pt>
                      <c:pt idx="2">
                        <c:v>7.1944419542948343E-4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117-4BEF-88AA-390B4B50E383}"/>
                  </c:ext>
                </c:extLst>
              </c15:ser>
            </c15:filteredLineSeries>
          </c:ext>
        </c:extLst>
      </c:lineChart>
      <c:catAx>
        <c:axId val="1050773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476959"/>
        <c:crosses val="autoZero"/>
        <c:auto val="1"/>
        <c:lblAlgn val="ctr"/>
        <c:lblOffset val="100"/>
        <c:noMultiLvlLbl val="0"/>
      </c:catAx>
      <c:valAx>
        <c:axId val="632476959"/>
        <c:scaling>
          <c:logBase val="10"/>
          <c:orientation val="minMax"/>
          <c:max val="1.0000000000000002E-3"/>
          <c:min val="1.0000000000000004E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773391"/>
        <c:crosses val="autoZero"/>
        <c:crossBetween val="between"/>
      </c:valAx>
      <c:valAx>
        <c:axId val="1402831631"/>
        <c:scaling>
          <c:logBase val="10"/>
          <c:orientation val="minMax"/>
        </c:scaling>
        <c:delete val="0"/>
        <c:axPos val="r"/>
        <c:numFmt formatCode="0.00E+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840271"/>
        <c:crosses val="max"/>
        <c:crossBetween val="between"/>
      </c:valAx>
      <c:catAx>
        <c:axId val="14028402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0283163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'300cb'!$AH$2</c:f>
              <c:strCache>
                <c:ptCount val="1"/>
                <c:pt idx="0">
                  <c:v>ViterbiNet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'300cb'!$AG$37:$AG$39</c:f>
              <c:numCache>
                <c:formatCode>General</c:formatCode>
                <c:ptCount val="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</c:numCache>
            </c:numRef>
          </c:cat>
          <c:val>
            <c:numRef>
              <c:f>'300cb'!$AH$37:$AH$39</c:f>
              <c:numCache>
                <c:formatCode>0.00E+00</c:formatCode>
                <c:ptCount val="3"/>
                <c:pt idx="0">
                  <c:v>2.4999976158141999E-4</c:v>
                </c:pt>
                <c:pt idx="1">
                  <c:v>5.5555502573648997E-5</c:v>
                </c:pt>
                <c:pt idx="2">
                  <c:v>5.5555502573648997E-5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D7-4CA0-81CC-8393E2C80D75}"/>
            </c:ext>
          </c:extLst>
        </c:ser>
        <c:ser>
          <c:idx val="1"/>
          <c:order val="1"/>
          <c:tx>
            <c:strRef>
              <c:f>'300cb'!$AI$2</c:f>
              <c:strCache>
                <c:ptCount val="1"/>
                <c:pt idx="0">
                  <c:v>Sionna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'300cb'!$AG$37:$AG$39</c:f>
              <c:numCache>
                <c:formatCode>General</c:formatCode>
                <c:ptCount val="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</c:numCache>
            </c:numRef>
          </c:cat>
          <c:val>
            <c:numRef>
              <c:f>'300cb'!$AI$37:$AI$39</c:f>
              <c:numCache>
                <c:formatCode>0.00E+00</c:formatCode>
                <c:ptCount val="3"/>
                <c:pt idx="0">
                  <c:v>3.8888871669769202E-4</c:v>
                </c:pt>
                <c:pt idx="1">
                  <c:v>1.1111100514729799E-4</c:v>
                </c:pt>
                <c:pt idx="2">
                  <c:v>8.33332538604736E-5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D7-4CA0-81CC-8393E2C80D75}"/>
            </c:ext>
          </c:extLst>
        </c:ser>
        <c:ser>
          <c:idx val="2"/>
          <c:order val="2"/>
          <c:tx>
            <c:strRef>
              <c:f>'300cb'!$AJ$2</c:f>
              <c:strCache>
                <c:ptCount val="1"/>
                <c:pt idx="0">
                  <c:v>Transformer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'300cb'!$AG$37:$AG$39</c:f>
              <c:numCache>
                <c:formatCode>General</c:formatCode>
                <c:ptCount val="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</c:numCache>
            </c:numRef>
          </c:cat>
          <c:val>
            <c:numRef>
              <c:f>'300cb'!$AJ$37:$AJ$39</c:f>
              <c:numCache>
                <c:formatCode>0.00E+00</c:formatCode>
                <c:ptCount val="3"/>
                <c:pt idx="0">
                  <c:v>6.6666642824808695E-4</c:v>
                </c:pt>
                <c:pt idx="1">
                  <c:v>1.3888875643412201E-4</c:v>
                </c:pt>
                <c:pt idx="2">
                  <c:v>1.11111203829447E-4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D7-4CA0-81CC-8393E2C80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0773391"/>
        <c:axId val="632476959"/>
      </c:lineChart>
      <c:catAx>
        <c:axId val="1050773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476959"/>
        <c:crosses val="autoZero"/>
        <c:auto val="1"/>
        <c:lblAlgn val="ctr"/>
        <c:lblOffset val="100"/>
        <c:noMultiLvlLbl val="0"/>
      </c:catAx>
      <c:valAx>
        <c:axId val="632476959"/>
        <c:scaling>
          <c:logBase val="10"/>
          <c:orientation val="minMax"/>
          <c:max val="1.0000000000000002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773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3000CB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0773391"/>
        <c:axId val="63247695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'300cb'!$AH$1</c15:sqref>
                        </c15:formulaRef>
                      </c:ext>
                    </c:extLst>
                    <c:strCache>
                      <c:ptCount val="1"/>
                      <c:pt idx="0">
                        <c:v>ViterbiNet@300CB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percentage"/>
                  <c:noEndCap val="0"/>
                  <c:val val="5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numRef>
                    <c:extLst>
                      <c:ext uri="{02D57815-91ED-43cb-92C2-25804820EDAC}">
                        <c15:formulaRef>
                          <c15:sqref>'300cb'!$AG$3:$AG$5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12</c:v>
                      </c:pt>
                      <c:pt idx="1">
                        <c:v>13</c:v>
                      </c:pt>
                      <c:pt idx="2">
                        <c:v>14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'300cb'!$AH$3:$AH$5</c15:sqref>
                        </c15:formulaRef>
                      </c:ext>
                    </c:extLst>
                    <c:numCache>
                      <c:formatCode>0.00E+00</c:formatCode>
                      <c:ptCount val="3"/>
                      <c:pt idx="0">
                        <c:v>4.1388861338297501E-4</c:v>
                      </c:pt>
                      <c:pt idx="1">
                        <c:v>1.3541658719380665E-4</c:v>
                      </c:pt>
                      <c:pt idx="2">
                        <c:v>5.5555502573648997E-5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CB1-4543-85DF-4C6FA864FBA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'300cb'!$AI$1</c15:sqref>
                        </c15:formulaRef>
                      </c:ext>
                    </c:extLst>
                    <c:strCache>
                      <c:ptCount val="1"/>
                      <c:pt idx="0">
                        <c:v>Sionna@300CB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percentage"/>
                  <c:noEndCap val="0"/>
                  <c:val val="5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'300cb'!$AG$3:$AG$5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12</c:v>
                      </c:pt>
                      <c:pt idx="1">
                        <c:v>13</c:v>
                      </c:pt>
                      <c:pt idx="2">
                        <c:v>14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'300cb'!$AI$3:$AI$5</c15:sqref>
                        </c15:formulaRef>
                      </c:ext>
                    </c:extLst>
                    <c:numCache>
                      <c:formatCode>0.00E+00</c:formatCode>
                      <c:ptCount val="3"/>
                      <c:pt idx="0">
                        <c:v>8.0555500586827517E-4</c:v>
                      </c:pt>
                      <c:pt idx="1">
                        <c:v>2.4999993818777523E-4</c:v>
                      </c:pt>
                      <c:pt idx="2">
                        <c:v>2.5833314657211254E-4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CB1-4543-85DF-4C6FA864FBA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'300cb'!$AJ$1</c15:sqref>
                        </c15:formulaRef>
                      </c:ext>
                    </c:extLst>
                    <c:strCache>
                      <c:ptCount val="1"/>
                      <c:pt idx="0">
                        <c:v>Transformer@300CB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percentage"/>
                  <c:noEndCap val="0"/>
                  <c:val val="5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'300cb'!$AG$3:$AG$5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12</c:v>
                      </c:pt>
                      <c:pt idx="1">
                        <c:v>13</c:v>
                      </c:pt>
                      <c:pt idx="2">
                        <c:v>14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'300cb'!$AJ$3:$AJ$5</c15:sqref>
                        </c15:formulaRef>
                      </c:ext>
                    </c:extLst>
                    <c:numCache>
                      <c:formatCode>0.00E+00</c:formatCode>
                      <c:ptCount val="3"/>
                      <c:pt idx="0">
                        <c:v>8.6111118396123114E-4</c:v>
                      </c:pt>
                      <c:pt idx="1">
                        <c:v>3.765432481412529E-4</c:v>
                      </c:pt>
                      <c:pt idx="2">
                        <c:v>1.8055554893281703E-4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CB1-4543-85DF-4C6FA864FBAB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3"/>
          <c:order val="3"/>
          <c:tx>
            <c:strRef>
              <c:f>'300cb'!$AL$1</c:f>
              <c:strCache>
                <c:ptCount val="1"/>
                <c:pt idx="0">
                  <c:v>ViterbiNet@3000CB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'300cb'!$AG$3:$AG$5</c:f>
              <c:numCache>
                <c:formatCode>General</c:formatCode>
                <c:ptCount val="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</c:numCache>
            </c:numRef>
          </c:cat>
          <c:val>
            <c:numRef>
              <c:f>'300cb'!$AL$3:$AL$5</c:f>
              <c:numCache>
                <c:formatCode>General</c:formatCode>
                <c:ptCount val="3"/>
                <c:pt idx="0" formatCode="0.00E+00">
                  <c:v>4.5824065804481477E-3</c:v>
                </c:pt>
                <c:pt idx="1">
                  <c:v>3.9259241686926907E-4</c:v>
                </c:pt>
                <c:pt idx="2">
                  <c:v>4.7222205003102599E-4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B1-4543-85DF-4C6FA864FBAB}"/>
            </c:ext>
          </c:extLst>
        </c:ser>
        <c:ser>
          <c:idx val="4"/>
          <c:order val="4"/>
          <c:tx>
            <c:strRef>
              <c:f>'300cb'!$AM$1</c:f>
              <c:strCache>
                <c:ptCount val="1"/>
                <c:pt idx="0">
                  <c:v>Sionna@3000CB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'300cb'!$AG$3:$AG$5</c:f>
              <c:numCache>
                <c:formatCode>General</c:formatCode>
                <c:ptCount val="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</c:numCache>
            </c:numRef>
          </c:cat>
          <c:val>
            <c:numRef>
              <c:f>'300cb'!$AM$3:$AM$5</c:f>
              <c:numCache>
                <c:formatCode>General</c:formatCode>
                <c:ptCount val="3"/>
                <c:pt idx="0">
                  <c:v>8.4444428152508164E-4</c:v>
                </c:pt>
                <c:pt idx="1">
                  <c:v>2.05555571450127E-4</c:v>
                </c:pt>
                <c:pt idx="2">
                  <c:v>1.041666368643441E-4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CB1-4543-85DF-4C6FA864FBAB}"/>
            </c:ext>
          </c:extLst>
        </c:ser>
        <c:ser>
          <c:idx val="5"/>
          <c:order val="5"/>
          <c:tx>
            <c:strRef>
              <c:f>'300cb'!$AN$1</c:f>
              <c:strCache>
                <c:ptCount val="1"/>
                <c:pt idx="0">
                  <c:v>Transformer@3000CB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'300cb'!$AG$3:$AG$5</c:f>
              <c:numCache>
                <c:formatCode>General</c:formatCode>
                <c:ptCount val="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</c:numCache>
            </c:numRef>
          </c:cat>
          <c:val>
            <c:numRef>
              <c:f>'300cb'!$AN$3:$AN$5</c:f>
              <c:numCache>
                <c:formatCode>General</c:formatCode>
                <c:ptCount val="3"/>
                <c:pt idx="0">
                  <c:v>1.5277773671679967E-3</c:v>
                </c:pt>
                <c:pt idx="1">
                  <c:v>1.0740736921628303E-3</c:v>
                </c:pt>
                <c:pt idx="2">
                  <c:v>7.1944419542948343E-4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CB1-4543-85DF-4C6FA864F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2840271"/>
        <c:axId val="1402831631"/>
      </c:lineChart>
      <c:catAx>
        <c:axId val="1050773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476959"/>
        <c:crosses val="autoZero"/>
        <c:auto val="1"/>
        <c:lblAlgn val="ctr"/>
        <c:lblOffset val="100"/>
        <c:noMultiLvlLbl val="0"/>
      </c:catAx>
      <c:valAx>
        <c:axId val="632476959"/>
        <c:scaling>
          <c:logBase val="10"/>
          <c:orientation val="minMax"/>
          <c:max val="1.0000000000000002E-3"/>
          <c:min val="1.0000000000000004E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773391"/>
        <c:crosses val="autoZero"/>
        <c:crossBetween val="between"/>
      </c:valAx>
      <c:valAx>
        <c:axId val="1402831631"/>
        <c:scaling>
          <c:logBase val="10"/>
          <c:orientation val="minMax"/>
        </c:scaling>
        <c:delete val="0"/>
        <c:axPos val="r"/>
        <c:numFmt formatCode="0.00E+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840271"/>
        <c:crosses val="max"/>
        <c:crossBetween val="between"/>
      </c:valAx>
      <c:catAx>
        <c:axId val="14028402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0283163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SNR=12dB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'300cb'!$W$1</c:f>
              <c:strCache>
                <c:ptCount val="1"/>
                <c:pt idx="0">
                  <c:v>ViterbiNet@12dB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dash"/>
            </a:ln>
            <a:effectLst/>
          </c:spPr>
          <c:invertIfNegative val="0"/>
          <c:val>
            <c:numRef>
              <c:f>'300cb'!$W$3:$W$11</c:f>
              <c:numCache>
                <c:formatCode>General</c:formatCode>
                <c:ptCount val="9"/>
                <c:pt idx="0">
                  <c:v>2.7777791023254298E-4</c:v>
                </c:pt>
                <c:pt idx="1">
                  <c:v>4.16666269302368E-4</c:v>
                </c:pt>
                <c:pt idx="2">
                  <c:v>3.0555526415506999E-4</c:v>
                </c:pt>
                <c:pt idx="3">
                  <c:v>3.6111076672871902E-4</c:v>
                </c:pt>
                <c:pt idx="4">
                  <c:v>6.1111072699228895E-4</c:v>
                </c:pt>
                <c:pt idx="5">
                  <c:v>5.2777747313181498E-4</c:v>
                </c:pt>
                <c:pt idx="6">
                  <c:v>2.4999976158141999E-4</c:v>
                </c:pt>
                <c:pt idx="7">
                  <c:v>3.3333301544189402E-4</c:v>
                </c:pt>
                <c:pt idx="8">
                  <c:v>4.16666269302368E-4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C8-4AF3-ADDF-379DA6E002A8}"/>
            </c:ext>
          </c:extLst>
        </c:ser>
        <c:ser>
          <c:idx val="1"/>
          <c:order val="1"/>
          <c:tx>
            <c:strRef>
              <c:f>'300cb'!$X$1</c:f>
              <c:strCache>
                <c:ptCount val="1"/>
                <c:pt idx="0">
                  <c:v>Sionna@12dB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dash"/>
            </a:ln>
            <a:effectLst/>
          </c:spPr>
          <c:invertIfNegative val="0"/>
          <c:val>
            <c:numRef>
              <c:f>'300cb'!$X$3:$X$11</c:f>
              <c:numCache>
                <c:formatCode>General</c:formatCode>
                <c:ptCount val="9"/>
                <c:pt idx="0">
                  <c:v>8.6111068725585899E-4</c:v>
                </c:pt>
                <c:pt idx="1">
                  <c:v>6.1111072699228895E-4</c:v>
                </c:pt>
                <c:pt idx="2">
                  <c:v>9.1666579246520998E-4</c:v>
                </c:pt>
                <c:pt idx="3">
                  <c:v>9.4444394111633297E-4</c:v>
                </c:pt>
                <c:pt idx="4">
                  <c:v>3.8888871669769202E-4</c:v>
                </c:pt>
                <c:pt idx="5">
                  <c:v>6.1111072699228895E-4</c:v>
                </c:pt>
                <c:pt idx="6">
                  <c:v>9.1666579246520998E-4</c:v>
                </c:pt>
                <c:pt idx="7">
                  <c:v>8.05554986000061E-4</c:v>
                </c:pt>
                <c:pt idx="8">
                  <c:v>1.02777739365895E-3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C8-4AF3-ADDF-379DA6E002A8}"/>
            </c:ext>
          </c:extLst>
        </c:ser>
        <c:ser>
          <c:idx val="2"/>
          <c:order val="2"/>
          <c:tx>
            <c:strRef>
              <c:f>'300cb'!$Y$1</c:f>
              <c:strCache>
                <c:ptCount val="1"/>
                <c:pt idx="0">
                  <c:v>Transformer@12dB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dash"/>
            </a:ln>
            <a:effectLst/>
          </c:spPr>
          <c:invertIfNegative val="0"/>
          <c:val>
            <c:numRef>
              <c:f>'300cb'!$Y$3:$Y$11</c:f>
              <c:numCache>
                <c:formatCode>General</c:formatCode>
                <c:ptCount val="9"/>
                <c:pt idx="0">
                  <c:v>7.7777783075968403E-4</c:v>
                </c:pt>
                <c:pt idx="1">
                  <c:v>6.6666642824808695E-4</c:v>
                </c:pt>
                <c:pt idx="2">
                  <c:v>7.2222212950388495E-4</c:v>
                </c:pt>
                <c:pt idx="3">
                  <c:v>8.6111108462015703E-4</c:v>
                </c:pt>
                <c:pt idx="4">
                  <c:v>8.6111108462015703E-4</c:v>
                </c:pt>
                <c:pt idx="5">
                  <c:v>9.1666658719380596E-4</c:v>
                </c:pt>
                <c:pt idx="6">
                  <c:v>7.7777783075968403E-4</c:v>
                </c:pt>
                <c:pt idx="7">
                  <c:v>1.19444509347279E-3</c:v>
                </c:pt>
                <c:pt idx="8">
                  <c:v>9.7222248713175401E-4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C8-4AF3-ADDF-379DA6E002A8}"/>
            </c:ext>
          </c:extLst>
        </c:ser>
        <c:ser>
          <c:idx val="3"/>
          <c:order val="3"/>
          <c:tx>
            <c:strRef>
              <c:f>'300cb'!$Z$1</c:f>
              <c:strCache>
                <c:ptCount val="1"/>
                <c:pt idx="0">
                  <c:v>ViterbiNet@13dB</c:v>
                </c:pt>
              </c:strCache>
            </c:strRef>
          </c:tx>
          <c:spPr>
            <a:solidFill>
              <a:schemeClr val="accent4"/>
            </a:solidFill>
            <a:ln cmpd="dbl">
              <a:noFill/>
            </a:ln>
            <a:effectLst/>
          </c:spPr>
          <c:invertIfNegative val="0"/>
          <c:val>
            <c:numRef>
              <c:f>'300cb'!$Z$3:$Z$11</c:f>
              <c:numCache>
                <c:formatCode>General</c:formatCode>
                <c:ptCount val="9"/>
                <c:pt idx="0">
                  <c:v>1.66666706403096E-4</c:v>
                </c:pt>
                <c:pt idx="1">
                  <c:v>1.6666650772094701E-4</c:v>
                </c:pt>
                <c:pt idx="2">
                  <c:v>1.3888875643412201E-4</c:v>
                </c:pt>
                <c:pt idx="3">
                  <c:v>8.33332538604736E-5</c:v>
                </c:pt>
                <c:pt idx="4">
                  <c:v>2.7777771155039401E-4</c:v>
                </c:pt>
                <c:pt idx="5">
                  <c:v>1.1111100514729799E-4</c:v>
                </c:pt>
                <c:pt idx="6">
                  <c:v>5.5555502573648997E-5</c:v>
                </c:pt>
                <c:pt idx="7">
                  <c:v>8.33332538604736E-5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C8-4AF3-ADDF-379DA6E002A8}"/>
            </c:ext>
          </c:extLst>
        </c:ser>
        <c:ser>
          <c:idx val="4"/>
          <c:order val="4"/>
          <c:tx>
            <c:strRef>
              <c:f>'300cb'!$AA$1</c:f>
              <c:strCache>
                <c:ptCount val="1"/>
                <c:pt idx="0">
                  <c:v>Sionna@13dB</c:v>
                </c:pt>
              </c:strCache>
            </c:strRef>
          </c:tx>
          <c:spPr>
            <a:solidFill>
              <a:schemeClr val="accent5"/>
            </a:solidFill>
            <a:ln cmpd="dbl">
              <a:noFill/>
            </a:ln>
            <a:effectLst/>
          </c:spPr>
          <c:invertIfNegative val="0"/>
          <c:val>
            <c:numRef>
              <c:f>'300cb'!$AA$3:$AA$11</c:f>
              <c:numCache>
                <c:formatCode>General</c:formatCode>
                <c:ptCount val="9"/>
                <c:pt idx="0">
                  <c:v>3.3333321412404299E-4</c:v>
                </c:pt>
                <c:pt idx="1">
                  <c:v>1.1111100514729799E-4</c:v>
                </c:pt>
                <c:pt idx="2">
                  <c:v>1.66666706403096E-4</c:v>
                </c:pt>
                <c:pt idx="3">
                  <c:v>2.4999996026356998E-4</c:v>
                </c:pt>
                <c:pt idx="4">
                  <c:v>3.6111096541086799E-4</c:v>
                </c:pt>
                <c:pt idx="5">
                  <c:v>1.3888875643412201E-4</c:v>
                </c:pt>
                <c:pt idx="6">
                  <c:v>2.7777791023254298E-4</c:v>
                </c:pt>
                <c:pt idx="7">
                  <c:v>3.3333321412404299E-4</c:v>
                </c:pt>
                <c:pt idx="8">
                  <c:v>2.7777771155039401E-4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C8-4AF3-ADDF-379DA6E002A8}"/>
            </c:ext>
          </c:extLst>
        </c:ser>
        <c:ser>
          <c:idx val="5"/>
          <c:order val="5"/>
          <c:tx>
            <c:strRef>
              <c:f>'300cb'!$AB$1</c:f>
              <c:strCache>
                <c:ptCount val="1"/>
                <c:pt idx="0">
                  <c:v>Transformer@13dB</c:v>
                </c:pt>
              </c:strCache>
            </c:strRef>
          </c:tx>
          <c:spPr>
            <a:solidFill>
              <a:schemeClr val="accent6"/>
            </a:solidFill>
            <a:ln cmpd="dbl">
              <a:noFill/>
            </a:ln>
            <a:effectLst/>
          </c:spPr>
          <c:invertIfNegative val="0"/>
          <c:val>
            <c:numRef>
              <c:f>'300cb'!$AB$3:$AB$11</c:f>
              <c:numCache>
                <c:formatCode>General</c:formatCode>
                <c:ptCount val="9"/>
                <c:pt idx="0">
                  <c:v>5.2777767181396405E-4</c:v>
                </c:pt>
                <c:pt idx="1">
                  <c:v>3.0555566151936798E-4</c:v>
                </c:pt>
                <c:pt idx="2">
                  <c:v>3.6111096541086799E-4</c:v>
                </c:pt>
                <c:pt idx="3">
                  <c:v>4.7222216924031502E-4</c:v>
                </c:pt>
                <c:pt idx="4">
                  <c:v>3.3333361148834201E-4</c:v>
                </c:pt>
                <c:pt idx="5">
                  <c:v>3.3333341280619298E-4</c:v>
                </c:pt>
                <c:pt idx="6">
                  <c:v>3.6111116409301701E-4</c:v>
                </c:pt>
                <c:pt idx="7">
                  <c:v>1.3888875643412201E-4</c:v>
                </c:pt>
                <c:pt idx="8">
                  <c:v>5.5555582046508704E-4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9C8-4AF3-ADDF-379DA6E002A8}"/>
            </c:ext>
          </c:extLst>
        </c:ser>
        <c:ser>
          <c:idx val="6"/>
          <c:order val="6"/>
          <c:tx>
            <c:strRef>
              <c:f>'300cb'!$AC$1</c:f>
              <c:strCache>
                <c:ptCount val="1"/>
                <c:pt idx="0">
                  <c:v>ViterbiNet@14dB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'300cb'!$AC$3:$AC$11</c:f>
              <c:numCache>
                <c:formatCode>General</c:formatCode>
                <c:ptCount val="9"/>
                <c:pt idx="0">
                  <c:v>5.5555502573648997E-5</c:v>
                </c:pt>
                <c:pt idx="1">
                  <c:v>5.5555502573648997E-5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8-4AF3-ADDF-379DA6E002A8}"/>
            </c:ext>
          </c:extLst>
        </c:ser>
        <c:ser>
          <c:idx val="7"/>
          <c:order val="7"/>
          <c:tx>
            <c:strRef>
              <c:f>'300cb'!$AD$1</c:f>
              <c:strCache>
                <c:ptCount val="1"/>
                <c:pt idx="0">
                  <c:v>Sionna@14dB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'300cb'!$AD$3:$AD$11</c:f>
              <c:numCache>
                <c:formatCode>General</c:formatCode>
                <c:ptCount val="9"/>
                <c:pt idx="0">
                  <c:v>1.3888875643412201E-4</c:v>
                </c:pt>
                <c:pt idx="1">
                  <c:v>1.3888875643412201E-4</c:v>
                </c:pt>
                <c:pt idx="2">
                  <c:v>2.7777751286824499E-4</c:v>
                </c:pt>
                <c:pt idx="3">
                  <c:v>4.44444219271341E-4</c:v>
                </c:pt>
                <c:pt idx="4">
                  <c:v>4.72221970558166E-4</c:v>
                </c:pt>
                <c:pt idx="5">
                  <c:v>2.7777751286824499E-4</c:v>
                </c:pt>
                <c:pt idx="6">
                  <c:v>8.33332538604736E-5</c:v>
                </c:pt>
                <c:pt idx="7">
                  <c:v>2.2222201029459599E-4</c:v>
                </c:pt>
                <c:pt idx="8">
                  <c:v>1.6666650772094701E-4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9C8-4AF3-ADDF-379DA6E002A8}"/>
            </c:ext>
          </c:extLst>
        </c:ser>
        <c:ser>
          <c:idx val="8"/>
          <c:order val="8"/>
          <c:tx>
            <c:strRef>
              <c:f>'300cb'!$AE$1</c:f>
              <c:strCache>
                <c:ptCount val="1"/>
                <c:pt idx="0">
                  <c:v>Transformer@14dB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'300cb'!$AE$3:$AE$11</c:f>
              <c:numCache>
                <c:formatCode>General</c:formatCode>
                <c:ptCount val="9"/>
                <c:pt idx="0">
                  <c:v>1.9444445768992101E-4</c:v>
                </c:pt>
                <c:pt idx="1">
                  <c:v>2.2222220897674501E-4</c:v>
                </c:pt>
                <c:pt idx="2">
                  <c:v>1.9444445768992101E-4</c:v>
                </c:pt>
                <c:pt idx="3">
                  <c:v>1.11111203829447E-4</c:v>
                </c:pt>
                <c:pt idx="4">
                  <c:v>1.9444445768992101E-4</c:v>
                </c:pt>
                <c:pt idx="5">
                  <c:v>1.6666650772094701E-4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9C8-4AF3-ADDF-379DA6E00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50773391"/>
        <c:axId val="632476959"/>
      </c:barChart>
      <c:catAx>
        <c:axId val="10507733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476959"/>
        <c:crosses val="autoZero"/>
        <c:auto val="1"/>
        <c:lblAlgn val="ctr"/>
        <c:lblOffset val="100"/>
        <c:noMultiLvlLbl val="0"/>
      </c:catAx>
      <c:valAx>
        <c:axId val="63247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773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'300cb (2)'!$AH$1</c:f>
              <c:strCache>
                <c:ptCount val="1"/>
                <c:pt idx="0">
                  <c:v>Transformer@300CB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'300cb (2)'!$AG$3:$AG$5</c:f>
              <c:numCache>
                <c:formatCode>General</c:formatCode>
                <c:ptCount val="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</c:numCache>
            </c:numRef>
          </c:cat>
          <c:val>
            <c:numRef>
              <c:f>'300cb (2)'!$AH$3:$AH$5</c:f>
              <c:numCache>
                <c:formatCode>0.00E+00</c:formatCode>
                <c:ptCount val="3"/>
                <c:pt idx="0">
                  <c:v>9.4444453716277998E-4</c:v>
                </c:pt>
                <c:pt idx="1">
                  <c:v>3.3333341280619298E-4</c:v>
                </c:pt>
                <c:pt idx="2">
                  <c:v>2.7777791023254298E-4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80-489B-A09A-6AC850DDA090}"/>
            </c:ext>
          </c:extLst>
        </c:ser>
        <c:ser>
          <c:idx val="1"/>
          <c:order val="1"/>
          <c:tx>
            <c:strRef>
              <c:f>'300cb (2)'!$AI$1</c:f>
              <c:strCache>
                <c:ptCount val="1"/>
                <c:pt idx="0">
                  <c:v>ViterbiNet@300CB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'300cb (2)'!$AG$3:$AG$5</c:f>
              <c:numCache>
                <c:formatCode>General</c:formatCode>
                <c:ptCount val="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</c:numCache>
            </c:numRef>
          </c:cat>
          <c:val>
            <c:numRef>
              <c:f>'300cb (2)'!$AI$3:$AI$5</c:f>
              <c:numCache>
                <c:formatCode>0.00E+00</c:formatCode>
                <c:ptCount val="3"/>
                <c:pt idx="0">
                  <c:v>3.6111096541086799E-4</c:v>
                </c:pt>
                <c:pt idx="1">
                  <c:v>1.3888875643412201E-4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80-489B-A09A-6AC850DDA090}"/>
            </c:ext>
          </c:extLst>
        </c:ser>
        <c:ser>
          <c:idx val="2"/>
          <c:order val="2"/>
          <c:tx>
            <c:strRef>
              <c:f>'300cb (2)'!$AJ$1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'300cb (2)'!$AG$3:$AG$5</c:f>
              <c:numCache>
                <c:formatCode>General</c:formatCode>
                <c:ptCount val="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</c:numCache>
            </c:numRef>
          </c:cat>
          <c:val>
            <c:numRef>
              <c:f>'300cb (2)'!$AJ$3:$AJ$5</c:f>
              <c:numCache>
                <c:formatCode>0.00E+00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80-489B-A09A-6AC850DDA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0773391"/>
        <c:axId val="632476959"/>
      </c:lineChart>
      <c:lineChart>
        <c:grouping val="standard"/>
        <c:varyColors val="0"/>
        <c:ser>
          <c:idx val="3"/>
          <c:order val="3"/>
          <c:tx>
            <c:strRef>
              <c:f>'300cb (2)'!$AL$1</c:f>
              <c:strCache>
                <c:ptCount val="1"/>
                <c:pt idx="0">
                  <c:v>Transformer@3000CB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'300cb (2)'!$AG$3:$AG$5</c:f>
              <c:numCache>
                <c:formatCode>General</c:formatCode>
                <c:ptCount val="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</c:numCache>
            </c:numRef>
          </c:cat>
          <c:val>
            <c:numRef>
              <c:f>'300cb (2)'!$AL$3:$AL$5</c:f>
              <c:numCache>
                <c:formatCode>General</c:formatCode>
                <c:ptCount val="3"/>
                <c:pt idx="0" formatCode="0.00E+00">
                  <c:v>4.5824065804481477E-3</c:v>
                </c:pt>
                <c:pt idx="1">
                  <c:v>3.9259241686926907E-4</c:v>
                </c:pt>
                <c:pt idx="2">
                  <c:v>4.7222205003102599E-4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80-489B-A09A-6AC850DDA090}"/>
            </c:ext>
          </c:extLst>
        </c:ser>
        <c:ser>
          <c:idx val="4"/>
          <c:order val="4"/>
          <c:tx>
            <c:strRef>
              <c:f>'300cb (2)'!$AM$1</c:f>
              <c:strCache>
                <c:ptCount val="1"/>
                <c:pt idx="0">
                  <c:v>ViterbiNet@3000CB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'300cb (2)'!$AG$3:$AG$5</c:f>
              <c:numCache>
                <c:formatCode>General</c:formatCode>
                <c:ptCount val="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</c:numCache>
            </c:numRef>
          </c:cat>
          <c:val>
            <c:numRef>
              <c:f>'300cb (2)'!$AM$3:$AM$5</c:f>
              <c:numCache>
                <c:formatCode>General</c:formatCode>
                <c:ptCount val="3"/>
                <c:pt idx="0">
                  <c:v>8.4444428152508164E-4</c:v>
                </c:pt>
                <c:pt idx="1">
                  <c:v>2.05555571450127E-4</c:v>
                </c:pt>
                <c:pt idx="2">
                  <c:v>1.041666368643441E-4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80-489B-A09A-6AC850DDA090}"/>
            </c:ext>
          </c:extLst>
        </c:ser>
        <c:ser>
          <c:idx val="5"/>
          <c:order val="5"/>
          <c:tx>
            <c:strRef>
              <c:f>'300cb (2)'!$AN$1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'300cb (2)'!$AG$3:$AG$5</c:f>
              <c:numCache>
                <c:formatCode>General</c:formatCode>
                <c:ptCount val="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</c:numCache>
            </c:numRef>
          </c:cat>
          <c:val>
            <c:numRef>
              <c:f>'300cb (2)'!$AN$3:$AN$5</c:f>
              <c:numCache>
                <c:formatCode>General</c:formatCode>
                <c:ptCount val="3"/>
                <c:pt idx="0">
                  <c:v>1.5277773671679967E-3</c:v>
                </c:pt>
                <c:pt idx="1">
                  <c:v>1.0740736921628303E-3</c:v>
                </c:pt>
                <c:pt idx="2">
                  <c:v>7.1944419542948343E-4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80-489B-A09A-6AC850DDA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2840271"/>
        <c:axId val="1402831631"/>
      </c:lineChart>
      <c:catAx>
        <c:axId val="1050773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476959"/>
        <c:crosses val="autoZero"/>
        <c:auto val="1"/>
        <c:lblAlgn val="ctr"/>
        <c:lblOffset val="100"/>
        <c:noMultiLvlLbl val="0"/>
      </c:catAx>
      <c:valAx>
        <c:axId val="632476959"/>
        <c:scaling>
          <c:logBase val="10"/>
          <c:orientation val="minMax"/>
          <c:max val="1.0000000000000002E-2"/>
          <c:min val="1.0000000000000004E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773391"/>
        <c:crosses val="autoZero"/>
        <c:crossBetween val="between"/>
      </c:valAx>
      <c:valAx>
        <c:axId val="1402831631"/>
        <c:scaling>
          <c:logBase val="10"/>
          <c:orientation val="minMax"/>
        </c:scaling>
        <c:delete val="0"/>
        <c:axPos val="r"/>
        <c:numFmt formatCode="0.00E+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840271"/>
        <c:crosses val="max"/>
        <c:crossBetween val="between"/>
      </c:valAx>
      <c:catAx>
        <c:axId val="14028402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0283163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'300cb (2)'!$AH$2</c:f>
              <c:strCache>
                <c:ptCount val="1"/>
                <c:pt idx="0">
                  <c:v>Transformer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'300cb (2)'!$AG$37:$AG$39</c:f>
              <c:numCache>
                <c:formatCode>General</c:formatCode>
                <c:ptCount val="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</c:numCache>
            </c:numRef>
          </c:cat>
          <c:val>
            <c:numRef>
              <c:f>'300cb (2)'!$AH$37:$AH$39</c:f>
              <c:numCache>
                <c:formatCode>0.00E+00</c:formatCode>
                <c:ptCount val="3"/>
                <c:pt idx="0">
                  <c:v>9.4444453716277998E-4</c:v>
                </c:pt>
                <c:pt idx="1">
                  <c:v>3.3333341280619298E-4</c:v>
                </c:pt>
                <c:pt idx="2">
                  <c:v>2.7777791023254298E-4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29-49A6-B010-525381F6F965}"/>
            </c:ext>
          </c:extLst>
        </c:ser>
        <c:ser>
          <c:idx val="1"/>
          <c:order val="1"/>
          <c:tx>
            <c:strRef>
              <c:f>'300cb (2)'!$AI$2</c:f>
              <c:strCache>
                <c:ptCount val="1"/>
                <c:pt idx="0">
                  <c:v>ViterbiNet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'300cb (2)'!$AG$37:$AG$39</c:f>
              <c:numCache>
                <c:formatCode>General</c:formatCode>
                <c:ptCount val="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</c:numCache>
            </c:numRef>
          </c:cat>
          <c:val>
            <c:numRef>
              <c:f>'300cb (2)'!$AI$37:$AI$39</c:f>
              <c:numCache>
                <c:formatCode>0.00E+00</c:formatCode>
                <c:ptCount val="3"/>
                <c:pt idx="0">
                  <c:v>3.6111096541086799E-4</c:v>
                </c:pt>
                <c:pt idx="1">
                  <c:v>1.3888875643412201E-4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29-49A6-B010-525381F6F965}"/>
            </c:ext>
          </c:extLst>
        </c:ser>
        <c:ser>
          <c:idx val="2"/>
          <c:order val="2"/>
          <c:tx>
            <c:strRef>
              <c:f>'300cb (2)'!$AJ$2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'300cb (2)'!$AG$37:$AG$39</c:f>
              <c:numCache>
                <c:formatCode>General</c:formatCode>
                <c:ptCount val="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</c:numCache>
            </c:numRef>
          </c:cat>
          <c:val>
            <c:numRef>
              <c:f>'300cb (2)'!$AJ$37:$AJ$39</c:f>
              <c:numCache>
                <c:formatCode>0.00E+00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29-49A6-B010-525381F6F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0773391"/>
        <c:axId val="632476959"/>
      </c:lineChart>
      <c:catAx>
        <c:axId val="1050773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476959"/>
        <c:crosses val="autoZero"/>
        <c:auto val="1"/>
        <c:lblAlgn val="ctr"/>
        <c:lblOffset val="100"/>
        <c:noMultiLvlLbl val="0"/>
      </c:catAx>
      <c:valAx>
        <c:axId val="632476959"/>
        <c:scaling>
          <c:logBase val="10"/>
          <c:orientation val="minMax"/>
          <c:max val="1.0000000000000002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773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Sheet8!$K$1</c:f>
              <c:strCache>
                <c:ptCount val="1"/>
                <c:pt idx="0">
                  <c:v>ViterbiNet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Sheet8!$J$2:$J$4</c:f>
              <c:numCache>
                <c:formatCode>General</c:formatCode>
                <c:ptCount val="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</c:numCache>
            </c:numRef>
          </c:cat>
          <c:val>
            <c:numRef>
              <c:f>Sheet8!$K$2:$K$4</c:f>
              <c:numCache>
                <c:formatCode>0.00E+00</c:formatCode>
                <c:ptCount val="3"/>
                <c:pt idx="0">
                  <c:v>1.5999058816168002E-3</c:v>
                </c:pt>
                <c:pt idx="1">
                  <c:v>6.301845841937589E-4</c:v>
                </c:pt>
                <c:pt idx="2">
                  <c:v>3.6171261800659965E-4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D5-48EE-819C-91100A1FB2F4}"/>
            </c:ext>
          </c:extLst>
        </c:ser>
        <c:ser>
          <c:idx val="1"/>
          <c:order val="1"/>
          <c:tx>
            <c:strRef>
              <c:f>Sheet8!$L$1</c:f>
              <c:strCache>
                <c:ptCount val="1"/>
                <c:pt idx="0">
                  <c:v>Sionna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Sheet8!$J$2:$J$4</c:f>
              <c:numCache>
                <c:formatCode>General</c:formatCode>
                <c:ptCount val="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</c:numCache>
            </c:numRef>
          </c:cat>
          <c:val>
            <c:numRef>
              <c:f>Sheet8!$L$2:$L$4</c:f>
              <c:numCache>
                <c:formatCode>0.00E+00</c:formatCode>
                <c:ptCount val="3"/>
                <c:pt idx="0">
                  <c:v>2.0843035678068749E-3</c:v>
                </c:pt>
                <c:pt idx="1">
                  <c:v>1.1716655492782567E-3</c:v>
                </c:pt>
                <c:pt idx="2">
                  <c:v>6.9449007842275763E-4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D5-48EE-819C-91100A1FB2F4}"/>
            </c:ext>
          </c:extLst>
        </c:ser>
        <c:ser>
          <c:idx val="2"/>
          <c:order val="2"/>
          <c:tx>
            <c:strRef>
              <c:f>Sheet8!$M$1</c:f>
              <c:strCache>
                <c:ptCount val="1"/>
                <c:pt idx="0">
                  <c:v>Mamba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Sheet8!$J$2:$J$4</c:f>
              <c:numCache>
                <c:formatCode>General</c:formatCode>
                <c:ptCount val="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</c:numCache>
            </c:numRef>
          </c:cat>
          <c:val>
            <c:numRef>
              <c:f>Sheet8!$M$2:$M$4</c:f>
              <c:numCache>
                <c:formatCode>0.00E+00</c:formatCode>
                <c:ptCount val="3"/>
                <c:pt idx="0">
                  <c:v>4.8594861063692282E-3</c:v>
                </c:pt>
                <c:pt idx="1">
                  <c:v>4.1299960613250686E-3</c:v>
                </c:pt>
                <c:pt idx="2">
                  <c:v>2.1066183613406239E-3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D5-48EE-819C-91100A1FB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7603104"/>
        <c:axId val="257606944"/>
      </c:lineChart>
      <c:catAx>
        <c:axId val="25760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606944"/>
        <c:crosses val="autoZero"/>
        <c:auto val="1"/>
        <c:lblAlgn val="ctr"/>
        <c:lblOffset val="100"/>
        <c:noMultiLvlLbl val="0"/>
      </c:catAx>
      <c:valAx>
        <c:axId val="257606944"/>
        <c:scaling>
          <c:logBase val="10"/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E+00" sourceLinked="0"/>
        <c:majorTickMark val="out"/>
        <c:minorTickMark val="out"/>
        <c:tickLblPos val="low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60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online_training!$AC$1</c:f>
              <c:strCache>
                <c:ptCount val="1"/>
                <c:pt idx="0">
                  <c:v>ViterbiNet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online_training!$AB$2:$AB$4</c:f>
              <c:strCache>
                <c:ptCount val="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</c:strCache>
            </c:strRef>
          </c:cat>
          <c:val>
            <c:numRef>
              <c:f>online_training!$AC$2:$AC$4</c:f>
              <c:numCache>
                <c:formatCode>0.00E+00</c:formatCode>
                <c:ptCount val="3"/>
                <c:pt idx="0">
                  <c:v>7.129628128475598E-4</c:v>
                </c:pt>
                <c:pt idx="1">
                  <c:v>3.2098754688545452E-4</c:v>
                </c:pt>
                <c:pt idx="2">
                  <c:v>1.4518517719374737E-3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EF-4B24-8C23-D71E2F093F96}"/>
            </c:ext>
          </c:extLst>
        </c:ser>
        <c:ser>
          <c:idx val="1"/>
          <c:order val="1"/>
          <c:tx>
            <c:strRef>
              <c:f>online_training!$AD$1</c:f>
              <c:strCache>
                <c:ptCount val="1"/>
                <c:pt idx="0">
                  <c:v>Transformer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online_training!$AB$2:$AB$4</c:f>
              <c:strCache>
                <c:ptCount val="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</c:strCache>
            </c:strRef>
          </c:cat>
          <c:val>
            <c:numRef>
              <c:f>online_training!$AD$2:$AD$4</c:f>
              <c:numCache>
                <c:formatCode>0.00E+00</c:formatCode>
                <c:ptCount val="3"/>
                <c:pt idx="0">
                  <c:v>8.7037043439017279E-4</c:v>
                </c:pt>
                <c:pt idx="1">
                  <c:v>2.9166666445908665E-4</c:v>
                </c:pt>
                <c:pt idx="2">
                  <c:v>1.1666667461395232E-4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EF-4B24-8C23-D71E2F093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6130176"/>
        <c:axId val="1026131136"/>
      </c:lineChart>
      <c:catAx>
        <c:axId val="102613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131136"/>
        <c:crosses val="autoZero"/>
        <c:auto val="1"/>
        <c:lblAlgn val="ctr"/>
        <c:lblOffset val="100"/>
        <c:noMultiLvlLbl val="0"/>
      </c:catAx>
      <c:valAx>
        <c:axId val="102613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13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online_training_results!$M$2</c:f>
          <c:strCache>
            <c:ptCount val="1"/>
            <c:pt idx="0">
              <c:v>12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online_training_results!$N$1</c:f>
              <c:strCache>
                <c:ptCount val="1"/>
                <c:pt idx="0">
                  <c:v>ViterbiNet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online_training_results!$L$2:$L$7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online_training_results!$N$2:$N$7</c:f>
              <c:numCache>
                <c:formatCode>General</c:formatCode>
                <c:ptCount val="6"/>
                <c:pt idx="0" formatCode="0.00E+00">
                  <c:v>2.7222222089767398E-3</c:v>
                </c:pt>
                <c:pt idx="1">
                  <c:v>4.72221970558166E-4</c:v>
                </c:pt>
                <c:pt idx="2">
                  <c:v>1.3888875643412201E-4</c:v>
                </c:pt>
                <c:pt idx="3">
                  <c:v>1.3888875643412201E-4</c:v>
                </c:pt>
                <c:pt idx="4">
                  <c:v>3.6111116409301701E-4</c:v>
                </c:pt>
                <c:pt idx="5">
                  <c:v>4.4444402058919197E-4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FC-47C6-B3C2-1109B0221E52}"/>
            </c:ext>
          </c:extLst>
        </c:ser>
        <c:ser>
          <c:idx val="1"/>
          <c:order val="1"/>
          <c:tx>
            <c:strRef>
              <c:f>online_training_results!$O$1</c:f>
              <c:strCache>
                <c:ptCount val="1"/>
                <c:pt idx="0">
                  <c:v>Transformer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online_training_results!$L$2:$L$7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online_training_results!$O$2:$O$7</c:f>
              <c:numCache>
                <c:formatCode>0.00E+00</c:formatCode>
                <c:ptCount val="6"/>
                <c:pt idx="0">
                  <c:v>6.1111132303873596E-4</c:v>
                </c:pt>
                <c:pt idx="1">
                  <c:v>7.7777783075968403E-4</c:v>
                </c:pt>
                <c:pt idx="2">
                  <c:v>9.7222228844960504E-4</c:v>
                </c:pt>
                <c:pt idx="3" formatCode="General">
                  <c:v>1.1388887961705501E-3</c:v>
                </c:pt>
                <c:pt idx="4" formatCode="General">
                  <c:v>6.9444417953491201E-4</c:v>
                </c:pt>
                <c:pt idx="5" formatCode="General">
                  <c:v>1.0277781883875499E-3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FC-47C6-B3C2-1109B0221E52}"/>
            </c:ext>
          </c:extLst>
        </c:ser>
        <c:ser>
          <c:idx val="2"/>
          <c:order val="2"/>
          <c:tx>
            <c:strRef>
              <c:f>online_training_results!$P$1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online_training_results!$L$2:$L$7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online_training_results!$P$2:$P$4</c:f>
              <c:numCache>
                <c:formatCode>0.00E+00</c:formatCode>
                <c:ptCount val="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FC-47C6-B3C2-1109B0221E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7603104"/>
        <c:axId val="257606944"/>
      </c:lineChart>
      <c:catAx>
        <c:axId val="25760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606944"/>
        <c:crosses val="autoZero"/>
        <c:auto val="1"/>
        <c:lblAlgn val="ctr"/>
        <c:lblOffset val="100"/>
        <c:noMultiLvlLbl val="0"/>
      </c:catAx>
      <c:valAx>
        <c:axId val="257606944"/>
        <c:scaling>
          <c:logBase val="10"/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E+00" sourceLinked="0"/>
        <c:majorTickMark val="out"/>
        <c:minorTickMark val="out"/>
        <c:tickLblPos val="low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60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online_training_results!$M$3</c:f>
          <c:strCache>
            <c:ptCount val="1"/>
            <c:pt idx="0">
              <c:v>13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online_training_results!$R$1</c:f>
              <c:strCache>
                <c:ptCount val="1"/>
                <c:pt idx="0">
                  <c:v>ViterbiNet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online_training_results!$L$2:$L$7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online_training_results!$R$2:$R$7</c:f>
              <c:numCache>
                <c:formatCode>0.00E+00</c:formatCode>
                <c:ptCount val="6"/>
                <c:pt idx="0">
                  <c:v>2.4074070983462801E-4</c:v>
                </c:pt>
                <c:pt idx="1">
                  <c:v>2.6851846112145301E-4</c:v>
                </c:pt>
                <c:pt idx="2" formatCode="General">
                  <c:v>3.5185178120930902E-4</c:v>
                </c:pt>
                <c:pt idx="3" formatCode="General">
                  <c:v>2.9629621240827699E-4</c:v>
                </c:pt>
                <c:pt idx="4" formatCode="General">
                  <c:v>3.4259239832560201E-4</c:v>
                </c:pt>
                <c:pt idx="5" formatCode="General">
                  <c:v>4.2592571841345802E-4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E0-4CCB-A9D8-DAFDF47600DC}"/>
            </c:ext>
          </c:extLst>
        </c:ser>
        <c:ser>
          <c:idx val="1"/>
          <c:order val="1"/>
          <c:tx>
            <c:strRef>
              <c:f>online_training_results!$S$1</c:f>
              <c:strCache>
                <c:ptCount val="1"/>
                <c:pt idx="0">
                  <c:v>Transformer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online_training_results!$L$2:$L$7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online_training_results!$S$2:$S$7</c:f>
              <c:numCache>
                <c:formatCode>General</c:formatCode>
                <c:ptCount val="6"/>
                <c:pt idx="0" formatCode="0.00E+00">
                  <c:v>1.7592602305942101E-4</c:v>
                </c:pt>
                <c:pt idx="1">
                  <c:v>1.7592582437727099E-4</c:v>
                </c:pt>
                <c:pt idx="2">
                  <c:v>2.9629627863565999E-4</c:v>
                </c:pt>
                <c:pt idx="3">
                  <c:v>2.4074077606201099E-4</c:v>
                </c:pt>
                <c:pt idx="4">
                  <c:v>5.5555562178293797E-4</c:v>
                </c:pt>
                <c:pt idx="5">
                  <c:v>3.0555546283721901E-4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E0-4CCB-A9D8-DAFDF47600DC}"/>
            </c:ext>
          </c:extLst>
        </c:ser>
        <c:ser>
          <c:idx val="2"/>
          <c:order val="2"/>
          <c:tx>
            <c:strRef>
              <c:f>online_training_results!$P$1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online_training_results!$L$2:$L$7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online_training_results!$P$2:$P$4</c:f>
              <c:numCache>
                <c:formatCode>0.00E+00</c:formatCode>
                <c:ptCount val="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E0-4CCB-A9D8-DAFDF4760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7603104"/>
        <c:axId val="257606944"/>
      </c:lineChart>
      <c:catAx>
        <c:axId val="25760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606944"/>
        <c:crosses val="autoZero"/>
        <c:auto val="1"/>
        <c:lblAlgn val="ctr"/>
        <c:lblOffset val="100"/>
        <c:noMultiLvlLbl val="0"/>
      </c:catAx>
      <c:valAx>
        <c:axId val="257606944"/>
        <c:scaling>
          <c:logBase val="10"/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E+00" sourceLinked="0"/>
        <c:majorTickMark val="out"/>
        <c:minorTickMark val="out"/>
        <c:tickLblPos val="low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60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online_training_results!$V$1</c:f>
              <c:strCache>
                <c:ptCount val="1"/>
                <c:pt idx="0">
                  <c:v>ViterbiNet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online_training_results!$L$2:$L$7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online_training_results!$V$2:$V$7</c:f>
              <c:numCache>
                <c:formatCode>General</c:formatCode>
                <c:ptCount val="6"/>
                <c:pt idx="0" formatCode="0.00E+00">
                  <c:v>5.2500001986821396E-3</c:v>
                </c:pt>
                <c:pt idx="1">
                  <c:v>4.4999988873799598E-4</c:v>
                </c:pt>
                <c:pt idx="2">
                  <c:v>1.2777769565582199E-4</c:v>
                </c:pt>
                <c:pt idx="3">
                  <c:v>4.7777764002482099E-4</c:v>
                </c:pt>
                <c:pt idx="4">
                  <c:v>5.7222195466359398E-4</c:v>
                </c:pt>
                <c:pt idx="5">
                  <c:v>1.8333332538604699E-3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F3-4E6A-899F-66EFE5E728BF}"/>
            </c:ext>
          </c:extLst>
        </c:ser>
        <c:ser>
          <c:idx val="1"/>
          <c:order val="1"/>
          <c:tx>
            <c:strRef>
              <c:f>online_training_results!$W$1</c:f>
              <c:strCache>
                <c:ptCount val="1"/>
                <c:pt idx="0">
                  <c:v>Transformer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online_training_results!$L$2:$L$7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online_training_results!$W$2:$W$7</c:f>
              <c:numCache>
                <c:formatCode>General</c:formatCode>
                <c:ptCount val="6"/>
                <c:pt idx="0" formatCode="0.00E+00">
                  <c:v>7.7777822812398196E-5</c:v>
                </c:pt>
                <c:pt idx="1">
                  <c:v>2.0000000794728501E-4</c:v>
                </c:pt>
                <c:pt idx="2">
                  <c:v>9.4444433848063099E-5</c:v>
                </c:pt>
                <c:pt idx="3">
                  <c:v>8.3333333333333303E-5</c:v>
                </c:pt>
                <c:pt idx="4">
                  <c:v>1.27777775128682E-4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F3-4E6A-899F-66EFE5E728BF}"/>
            </c:ext>
          </c:extLst>
        </c:ser>
        <c:ser>
          <c:idx val="2"/>
          <c:order val="2"/>
          <c:tx>
            <c:strRef>
              <c:f>online_training_results!$P$1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online_training_results!$L$2:$L$7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online_training_results!$P$2:$P$4</c:f>
              <c:numCache>
                <c:formatCode>0.00E+00</c:formatCode>
                <c:ptCount val="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F3-4E6A-899F-66EFE5E72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7603104"/>
        <c:axId val="257606944"/>
      </c:lineChart>
      <c:catAx>
        <c:axId val="25760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606944"/>
        <c:crosses val="autoZero"/>
        <c:auto val="1"/>
        <c:lblAlgn val="ctr"/>
        <c:lblOffset val="100"/>
        <c:noMultiLvlLbl val="0"/>
      </c:catAx>
      <c:valAx>
        <c:axId val="257606944"/>
        <c:scaling>
          <c:logBase val="10"/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E+00" sourceLinked="0"/>
        <c:majorTickMark val="out"/>
        <c:minorTickMark val="out"/>
        <c:tickLblPos val="low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60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online_training_results!$M$2</c:f>
          <c:strCache>
            <c:ptCount val="1"/>
            <c:pt idx="0">
              <c:v>12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online_training_results!$I$1</c:f>
              <c:strCache>
                <c:ptCount val="1"/>
                <c:pt idx="0">
                  <c:v>ViterbiNet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online_training_results!$H$2:$H$4</c:f>
              <c:strCache>
                <c:ptCount val="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</c:strCache>
            </c:strRef>
          </c:cat>
          <c:val>
            <c:numRef>
              <c:f>online_training_results!$I$2:$I$4</c:f>
              <c:numCache>
                <c:formatCode>General</c:formatCode>
                <c:ptCount val="3"/>
                <c:pt idx="0">
                  <c:v>7.129628128475598E-4</c:v>
                </c:pt>
                <c:pt idx="1">
                  <c:v>3.2098754688545452E-4</c:v>
                </c:pt>
                <c:pt idx="2">
                  <c:v>1.4518517719374737E-3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EE-4D9E-93D5-943F3A31D897}"/>
            </c:ext>
          </c:extLst>
        </c:ser>
        <c:ser>
          <c:idx val="1"/>
          <c:order val="1"/>
          <c:tx>
            <c:strRef>
              <c:f>online_training_results!$J$1</c:f>
              <c:strCache>
                <c:ptCount val="1"/>
                <c:pt idx="0">
                  <c:v>Transformer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online_training_results!$H$2:$H$4</c:f>
              <c:strCache>
                <c:ptCount val="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</c:strCache>
            </c:strRef>
          </c:cat>
          <c:val>
            <c:numRef>
              <c:f>online_training_results!$J$2:$J$4</c:f>
              <c:numCache>
                <c:formatCode>General</c:formatCode>
                <c:ptCount val="3"/>
                <c:pt idx="0">
                  <c:v>8.7037043439017279E-4</c:v>
                </c:pt>
                <c:pt idx="1">
                  <c:v>2.9166666445908665E-4</c:v>
                </c:pt>
                <c:pt idx="2">
                  <c:v>1.1666667461395232E-4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EE-4D9E-93D5-943F3A31D897}"/>
            </c:ext>
          </c:extLst>
        </c:ser>
        <c:ser>
          <c:idx val="2"/>
          <c:order val="2"/>
          <c:tx>
            <c:strRef>
              <c:f>online_training_results!$P$1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online_training_results!$H$2:$H$4</c:f>
              <c:strCache>
                <c:ptCount val="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</c:strCache>
            </c:strRef>
          </c:cat>
          <c:val>
            <c:numRef>
              <c:f>online_training_results!$P$2:$P$4</c:f>
              <c:numCache>
                <c:formatCode>0.00E+00</c:formatCode>
                <c:ptCount val="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EE-4D9E-93D5-943F3A31D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7603104"/>
        <c:axId val="257606944"/>
      </c:lineChart>
      <c:catAx>
        <c:axId val="25760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606944"/>
        <c:crosses val="autoZero"/>
        <c:auto val="1"/>
        <c:lblAlgn val="ctr"/>
        <c:lblOffset val="100"/>
        <c:noMultiLvlLbl val="0"/>
      </c:catAx>
      <c:valAx>
        <c:axId val="257606944"/>
        <c:scaling>
          <c:logBase val="10"/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E+00" sourceLinked="0"/>
        <c:majorTickMark val="out"/>
        <c:minorTickMark val="out"/>
        <c:tickLblPos val="low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60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online_training_results!$M$2</c:f>
          <c:strCache>
            <c:ptCount val="1"/>
            <c:pt idx="0">
              <c:v>12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Sheet9!$N$1</c:f>
              <c:strCache>
                <c:ptCount val="1"/>
                <c:pt idx="0">
                  <c:v>ViterbiNet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online_training_results!$L$2:$L$7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Sheet9!$N$2:$N$7</c:f>
              <c:numCache>
                <c:formatCode>General</c:formatCode>
                <c:ptCount val="6"/>
                <c:pt idx="0" formatCode="0.00E+00">
                  <c:v>4.1666646798451702E-4</c:v>
                </c:pt>
                <c:pt idx="1">
                  <c:v>5.8333317438761395E-4</c:v>
                </c:pt>
                <c:pt idx="2">
                  <c:v>6.6666622956593799E-4</c:v>
                </c:pt>
                <c:pt idx="3">
                  <c:v>4.99999721844991E-4</c:v>
                </c:pt>
                <c:pt idx="4">
                  <c:v>6.1111072699228895E-4</c:v>
                </c:pt>
                <c:pt idx="5">
                  <c:v>5.8333297570546401E-4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19-4680-9A9C-84A51DEEEA3F}"/>
            </c:ext>
          </c:extLst>
        </c:ser>
        <c:ser>
          <c:idx val="1"/>
          <c:order val="1"/>
          <c:tx>
            <c:strRef>
              <c:f>Sheet9!$O$1</c:f>
              <c:strCache>
                <c:ptCount val="1"/>
                <c:pt idx="0">
                  <c:v>Transformer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online_training_results!$L$2:$L$7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Sheet9!$O$2:$O$7</c:f>
              <c:numCache>
                <c:formatCode>0.00E+00</c:formatCode>
                <c:ptCount val="6"/>
                <c:pt idx="0">
                  <c:v>1.2499996026356999E-3</c:v>
                </c:pt>
                <c:pt idx="1">
                  <c:v>1.5555554628372101E-3</c:v>
                </c:pt>
                <c:pt idx="2">
                  <c:v>1.16666654745737E-3</c:v>
                </c:pt>
                <c:pt idx="3" formatCode="General">
                  <c:v>8.8888863722483302E-4</c:v>
                </c:pt>
                <c:pt idx="4" formatCode="General">
                  <c:v>1.1388885974883999E-3</c:v>
                </c:pt>
                <c:pt idx="5" formatCode="General">
                  <c:v>9.9999984105427994E-4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19-4680-9A9C-84A51DEEEA3F}"/>
            </c:ext>
          </c:extLst>
        </c:ser>
        <c:ser>
          <c:idx val="2"/>
          <c:order val="2"/>
          <c:tx>
            <c:strRef>
              <c:f>online_training_results!$P$1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online_training_results!$L$2:$L$7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online_training_results!$P$2:$P$4</c:f>
              <c:numCache>
                <c:formatCode>0.00E+00</c:formatCode>
                <c:ptCount val="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19-4680-9A9C-84A51DEEE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7603104"/>
        <c:axId val="257606944"/>
      </c:lineChart>
      <c:catAx>
        <c:axId val="25760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606944"/>
        <c:crosses val="autoZero"/>
        <c:auto val="1"/>
        <c:lblAlgn val="ctr"/>
        <c:lblOffset val="100"/>
        <c:noMultiLvlLbl val="0"/>
      </c:catAx>
      <c:valAx>
        <c:axId val="257606944"/>
        <c:scaling>
          <c:logBase val="10"/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E+00" sourceLinked="0"/>
        <c:majorTickMark val="out"/>
        <c:minorTickMark val="out"/>
        <c:tickLblPos val="low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60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online_training_results!$M$3</c:f>
          <c:strCache>
            <c:ptCount val="1"/>
            <c:pt idx="0">
              <c:v>13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Sheet9!$R$1</c:f>
              <c:strCache>
                <c:ptCount val="1"/>
                <c:pt idx="0">
                  <c:v>ViterbiNet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online_training_results!$L$2:$L$7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Sheet9!$R$2:$R$7</c:f>
              <c:numCache>
                <c:formatCode>0.00E+00</c:formatCode>
                <c:ptCount val="6"/>
                <c:pt idx="0">
                  <c:v>1.8518507480621299E-4</c:v>
                </c:pt>
                <c:pt idx="1">
                  <c:v>7.0370349619123596E-4</c:v>
                </c:pt>
                <c:pt idx="2" formatCode="General">
                  <c:v>6.2962922785017204E-4</c:v>
                </c:pt>
                <c:pt idx="3" formatCode="General">
                  <c:v>2.22222142749362E-4</c:v>
                </c:pt>
                <c:pt idx="4" formatCode="General">
                  <c:v>3.4629627731111298E-3</c:v>
                </c:pt>
                <c:pt idx="5" formatCode="General">
                  <c:v>3.9814809958140001E-4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CF-41E7-AC17-CD33E7C23E92}"/>
            </c:ext>
          </c:extLst>
        </c:ser>
        <c:ser>
          <c:idx val="1"/>
          <c:order val="1"/>
          <c:tx>
            <c:strRef>
              <c:f>Sheet9!$S$1</c:f>
              <c:strCache>
                <c:ptCount val="1"/>
                <c:pt idx="0">
                  <c:v>Transformer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online_training_results!$L$2:$L$7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Sheet9!$S$2:$S$7</c:f>
              <c:numCache>
                <c:formatCode>General</c:formatCode>
                <c:ptCount val="6"/>
                <c:pt idx="0" formatCode="0.00E+00">
                  <c:v>4.8148135344187399E-4</c:v>
                </c:pt>
                <c:pt idx="1">
                  <c:v>2.12962892320421E-4</c:v>
                </c:pt>
                <c:pt idx="2">
                  <c:v>3.61111031638251E-4</c:v>
                </c:pt>
                <c:pt idx="3">
                  <c:v>2.9629627863565999E-4</c:v>
                </c:pt>
                <c:pt idx="4">
                  <c:v>2.7777777777777702E-4</c:v>
                </c:pt>
                <c:pt idx="5">
                  <c:v>2.9629627863565999E-4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CF-41E7-AC17-CD33E7C23E92}"/>
            </c:ext>
          </c:extLst>
        </c:ser>
        <c:ser>
          <c:idx val="2"/>
          <c:order val="2"/>
          <c:tx>
            <c:strRef>
              <c:f>online_training_results!$P$1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online_training_results!$L$2:$L$7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online_training_results!$P$2:$P$4</c:f>
              <c:numCache>
                <c:formatCode>0.00E+00</c:formatCode>
                <c:ptCount val="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CF-41E7-AC17-CD33E7C23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7603104"/>
        <c:axId val="257606944"/>
      </c:lineChart>
      <c:catAx>
        <c:axId val="25760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606944"/>
        <c:crosses val="autoZero"/>
        <c:auto val="1"/>
        <c:lblAlgn val="ctr"/>
        <c:lblOffset val="100"/>
        <c:noMultiLvlLbl val="0"/>
      </c:catAx>
      <c:valAx>
        <c:axId val="257606944"/>
        <c:scaling>
          <c:logBase val="10"/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E+00" sourceLinked="0"/>
        <c:majorTickMark val="out"/>
        <c:minorTickMark val="out"/>
        <c:tickLblPos val="low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60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Sheet9!$V$1</c:f>
              <c:strCache>
                <c:ptCount val="1"/>
                <c:pt idx="0">
                  <c:v>ViterbiNet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online_training_results!$L$2:$L$7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Sheet9!$V$2:$V$7</c:f>
              <c:numCache>
                <c:formatCode>General</c:formatCode>
                <c:ptCount val="6"/>
                <c:pt idx="0" formatCode="0.00E+00">
                  <c:v>5.2222212155659902E-4</c:v>
                </c:pt>
                <c:pt idx="1">
                  <c:v>7.1666653951009103E-4</c:v>
                </c:pt>
                <c:pt idx="2">
                  <c:v>7.3888874053954997E-4</c:v>
                </c:pt>
                <c:pt idx="3">
                  <c:v>6.55555446942647E-4</c:v>
                </c:pt>
                <c:pt idx="4">
                  <c:v>2.6555554072062101E-3</c:v>
                </c:pt>
                <c:pt idx="5">
                  <c:v>7.6666657129923496E-4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4A-4B3F-B39D-D290887DF13C}"/>
            </c:ext>
          </c:extLst>
        </c:ser>
        <c:ser>
          <c:idx val="1"/>
          <c:order val="1"/>
          <c:tx>
            <c:strRef>
              <c:f>online_training_results!$W$1</c:f>
              <c:strCache>
                <c:ptCount val="1"/>
                <c:pt idx="0">
                  <c:v>Transformer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online_training_results!$L$2:$L$7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online_training_results!$W$2:$W$7</c:f>
              <c:numCache>
                <c:formatCode>General</c:formatCode>
                <c:ptCount val="6"/>
                <c:pt idx="0" formatCode="0.00E+00">
                  <c:v>7.7777822812398196E-5</c:v>
                </c:pt>
                <c:pt idx="1">
                  <c:v>2.0000000794728501E-4</c:v>
                </c:pt>
                <c:pt idx="2">
                  <c:v>9.4444433848063099E-5</c:v>
                </c:pt>
                <c:pt idx="3">
                  <c:v>8.3333333333333303E-5</c:v>
                </c:pt>
                <c:pt idx="4">
                  <c:v>1.27777775128682E-4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4A-4B3F-B39D-D290887DF13C}"/>
            </c:ext>
          </c:extLst>
        </c:ser>
        <c:ser>
          <c:idx val="2"/>
          <c:order val="2"/>
          <c:tx>
            <c:strRef>
              <c:f>online_training_results!$P$1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online_training_results!$L$2:$L$7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online_training_results!$P$2:$P$4</c:f>
              <c:numCache>
                <c:formatCode>0.00E+00</c:formatCode>
                <c:ptCount val="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4A-4B3F-B39D-D290887DF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7603104"/>
        <c:axId val="257606944"/>
      </c:lineChart>
      <c:catAx>
        <c:axId val="25760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606944"/>
        <c:crosses val="autoZero"/>
        <c:auto val="1"/>
        <c:lblAlgn val="ctr"/>
        <c:lblOffset val="100"/>
        <c:noMultiLvlLbl val="0"/>
      </c:catAx>
      <c:valAx>
        <c:axId val="257606944"/>
        <c:scaling>
          <c:logBase val="10"/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E+00" sourceLinked="0"/>
        <c:majorTickMark val="out"/>
        <c:minorTickMark val="out"/>
        <c:tickLblPos val="low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60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Viterbi Vs Transformer</a:t>
            </a:r>
            <a:r>
              <a:rPr lang="en-US" baseline="0"/>
              <a:t> [</a:t>
            </a:r>
            <a:r>
              <a:rPr lang="en-US"/>
              <a:t>Average ]</a:t>
            </a:r>
          </a:p>
        </c:rich>
      </c:tx>
      <c:layout>
        <c:manualLayout>
          <c:xMode val="edge"/>
          <c:yMode val="edge"/>
          <c:x val="0.49431529019645559"/>
          <c:y val="1.47993051085336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Sheet9!$I$1</c:f>
              <c:strCache>
                <c:ptCount val="1"/>
                <c:pt idx="0">
                  <c:v>ViterbiNet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online_training_results!$H$2:$H$4</c:f>
              <c:strCache>
                <c:ptCount val="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</c:strCache>
            </c:strRef>
          </c:cat>
          <c:val>
            <c:numRef>
              <c:f>Sheet9!$I$2:$I$4</c:f>
              <c:numCache>
                <c:formatCode>General</c:formatCode>
                <c:ptCount val="3"/>
                <c:pt idx="0">
                  <c:v>7.6388850808143413E-4</c:v>
                </c:pt>
                <c:pt idx="1">
                  <c:v>7.5347208314471706E-4</c:v>
                </c:pt>
                <c:pt idx="2">
                  <c:v>1.4618054578701637E-3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12-48AA-8E2B-97CBBBA05CC5}"/>
            </c:ext>
          </c:extLst>
        </c:ser>
        <c:ser>
          <c:idx val="1"/>
          <c:order val="1"/>
          <c:tx>
            <c:strRef>
              <c:f>Sheet9!$J$1</c:f>
              <c:strCache>
                <c:ptCount val="1"/>
                <c:pt idx="0">
                  <c:v>Transformer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online_training_results!$H$2:$H$4</c:f>
              <c:strCache>
                <c:ptCount val="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</c:strCache>
            </c:strRef>
          </c:cat>
          <c:val>
            <c:numRef>
              <c:f>Sheet9!$J$2:$J$4</c:f>
              <c:numCache>
                <c:formatCode>General</c:formatCode>
                <c:ptCount val="3"/>
                <c:pt idx="0">
                  <c:v>1.2152775377035105E-3</c:v>
                </c:pt>
                <c:pt idx="1">
                  <c:v>3.2142851087782075E-4</c:v>
                </c:pt>
                <c:pt idx="2">
                  <c:v>9.0476172310965361E-5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12-48AA-8E2B-97CBBBA05CC5}"/>
            </c:ext>
          </c:extLst>
        </c:ser>
        <c:ser>
          <c:idx val="2"/>
          <c:order val="2"/>
          <c:tx>
            <c:strRef>
              <c:f>online_training_results!$P$1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online_training_results!$H$2:$H$4</c:f>
              <c:strCache>
                <c:ptCount val="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</c:strCache>
            </c:strRef>
          </c:cat>
          <c:val>
            <c:numRef>
              <c:f>online_training_results!$P$2:$P$4</c:f>
              <c:numCache>
                <c:formatCode>0.00E+00</c:formatCode>
                <c:ptCount val="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12-48AA-8E2B-97CBBBA05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7603104"/>
        <c:axId val="257606944"/>
      </c:lineChart>
      <c:catAx>
        <c:axId val="25760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606944"/>
        <c:crosses val="autoZero"/>
        <c:auto val="1"/>
        <c:lblAlgn val="ctr"/>
        <c:lblOffset val="100"/>
        <c:noMultiLvlLbl val="0"/>
      </c:catAx>
      <c:valAx>
        <c:axId val="257606944"/>
        <c:scaling>
          <c:logBase val="10"/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E+00" sourceLinked="0"/>
        <c:majorTickMark val="out"/>
        <c:minorTickMark val="out"/>
        <c:tickLblPos val="low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60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Viterbi Vs Transformer</a:t>
            </a:r>
            <a:r>
              <a:rPr lang="en-US" baseline="0"/>
              <a:t> [</a:t>
            </a:r>
            <a:r>
              <a:rPr lang="en-US"/>
              <a:t>min ]</a:t>
            </a:r>
          </a:p>
        </c:rich>
      </c:tx>
      <c:layout>
        <c:manualLayout>
          <c:xMode val="edge"/>
          <c:yMode val="edge"/>
          <c:x val="0.30980311722163467"/>
          <c:y val="2.66387491953606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Sheet9!$I$1</c:f>
              <c:strCache>
                <c:ptCount val="1"/>
                <c:pt idx="0">
                  <c:v>ViterbiNet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online_training_results!$H$2:$H$4</c:f>
              <c:strCache>
                <c:ptCount val="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</c:strCache>
            </c:strRef>
          </c:cat>
          <c:val>
            <c:numRef>
              <c:f>Sheet9!$K$2:$K$4</c:f>
              <c:numCache>
                <c:formatCode>General</c:formatCode>
                <c:ptCount val="3"/>
                <c:pt idx="0">
                  <c:v>4.1666646798451702E-4</c:v>
                </c:pt>
                <c:pt idx="1">
                  <c:v>1.8518507480621299E-4</c:v>
                </c:pt>
                <c:pt idx="2">
                  <c:v>1.33333245913187E-4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9F-4489-9D03-F987E1CF65CD}"/>
            </c:ext>
          </c:extLst>
        </c:ser>
        <c:ser>
          <c:idx val="1"/>
          <c:order val="1"/>
          <c:tx>
            <c:strRef>
              <c:f>Sheet9!$J$1</c:f>
              <c:strCache>
                <c:ptCount val="1"/>
                <c:pt idx="0">
                  <c:v>Transformer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online_training_results!$H$2:$H$4</c:f>
              <c:strCache>
                <c:ptCount val="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</c:strCache>
            </c:strRef>
          </c:cat>
          <c:val>
            <c:numRef>
              <c:f>Sheet9!$L$2:$L$4</c:f>
              <c:numCache>
                <c:formatCode>General</c:formatCode>
                <c:ptCount val="3"/>
                <c:pt idx="0">
                  <c:v>8.8888863722483302E-4</c:v>
                </c:pt>
                <c:pt idx="1">
                  <c:v>2.12962892320421E-4</c:v>
                </c:pt>
                <c:pt idx="2">
                  <c:v>6.11110925674438E-5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9F-4489-9D03-F987E1CF65CD}"/>
            </c:ext>
          </c:extLst>
        </c:ser>
        <c:ser>
          <c:idx val="2"/>
          <c:order val="2"/>
          <c:tx>
            <c:strRef>
              <c:f>online_training_results!$P$1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online_training_results!$H$2:$H$4</c:f>
              <c:strCache>
                <c:ptCount val="3"/>
                <c:pt idx="0">
                  <c:v>12</c:v>
                </c:pt>
                <c:pt idx="1">
                  <c:v>13</c:v>
                </c:pt>
                <c:pt idx="2">
                  <c:v>14</c:v>
                </c:pt>
              </c:strCache>
            </c:strRef>
          </c:cat>
          <c:val>
            <c:numRef>
              <c:f>online_training_results!$P$2:$P$4</c:f>
              <c:numCache>
                <c:formatCode>0.00E+00</c:formatCode>
                <c:ptCount val="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9F-4489-9D03-F987E1CF6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7603104"/>
        <c:axId val="257606944"/>
      </c:lineChart>
      <c:catAx>
        <c:axId val="25760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606944"/>
        <c:crosses val="autoZero"/>
        <c:auto val="1"/>
        <c:lblAlgn val="ctr"/>
        <c:lblOffset val="100"/>
        <c:noMultiLvlLbl val="0"/>
      </c:catAx>
      <c:valAx>
        <c:axId val="257606944"/>
        <c:scaling>
          <c:logBase val="10"/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E+00" sourceLinked="0"/>
        <c:majorTickMark val="out"/>
        <c:minorTickMark val="out"/>
        <c:tickLblPos val="low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60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02559055118111"/>
          <c:y val="0.27298665791776028"/>
          <c:w val="0.8254188538932633"/>
          <c:h val="0.6153546952464275"/>
        </c:manualLayout>
      </c:layout>
      <c:lineChart>
        <c:grouping val="standard"/>
        <c:varyColors val="0"/>
        <c:ser>
          <c:idx val="0"/>
          <c:order val="0"/>
          <c:tx>
            <c:strRef>
              <c:f>viterbillm!$A$13</c:f>
              <c:strCache>
                <c:ptCount val="1"/>
                <c:pt idx="0">
                  <c:v>Viterbi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viterbillm!$B$12:$O$12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viterbillm!$B$13:$O$13</c:f>
              <c:numCache>
                <c:formatCode>0.00E+00</c:formatCode>
                <c:ptCount val="14"/>
                <c:pt idx="0">
                  <c:v>0.16420000000000001</c:v>
                </c:pt>
                <c:pt idx="1">
                  <c:v>0.13300000000000001</c:v>
                </c:pt>
                <c:pt idx="2">
                  <c:v>0.10199999999999999</c:v>
                </c:pt>
                <c:pt idx="3">
                  <c:v>8.0500000000000002E-2</c:v>
                </c:pt>
                <c:pt idx="4">
                  <c:v>5.9400000000000001E-2</c:v>
                </c:pt>
                <c:pt idx="5">
                  <c:v>4.1500000000000002E-2</c:v>
                </c:pt>
                <c:pt idx="6">
                  <c:v>0.02</c:v>
                </c:pt>
                <c:pt idx="7">
                  <c:v>1.1299999999999999E-2</c:v>
                </c:pt>
                <c:pt idx="8">
                  <c:v>6.7999999999999996E-3</c:v>
                </c:pt>
                <c:pt idx="9">
                  <c:v>3.0999999999999999E-3</c:v>
                </c:pt>
                <c:pt idx="10">
                  <c:v>5.0000000000000001E-4</c:v>
                </c:pt>
                <c:pt idx="11">
                  <c:v>1E-4</c:v>
                </c:pt>
                <c:pt idx="12" formatCode="General">
                  <c:v>2.9E-5</c:v>
                </c:pt>
                <c:pt idx="13" formatCode="General">
                  <c:v>3.9999999999999998E-6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09-4468-8ED2-02CB5BA34A87}"/>
            </c:ext>
          </c:extLst>
        </c:ser>
        <c:ser>
          <c:idx val="1"/>
          <c:order val="1"/>
          <c:tx>
            <c:strRef>
              <c:f>viterbillm!$A$14</c:f>
              <c:strCache>
                <c:ptCount val="1"/>
                <c:pt idx="0">
                  <c:v>MLP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viterbillm!$B$12:$O$12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viterbillm!$B$14:$O$14</c:f>
              <c:numCache>
                <c:formatCode>0.00E+00</c:formatCode>
                <c:ptCount val="14"/>
                <c:pt idx="0">
                  <c:v>0.16539999999999999</c:v>
                </c:pt>
                <c:pt idx="1">
                  <c:v>0.1328</c:v>
                </c:pt>
                <c:pt idx="2">
                  <c:v>0.1014</c:v>
                </c:pt>
                <c:pt idx="3">
                  <c:v>8.0100000000000005E-2</c:v>
                </c:pt>
                <c:pt idx="4">
                  <c:v>5.9200000000000003E-2</c:v>
                </c:pt>
                <c:pt idx="5">
                  <c:v>4.0800000000000003E-2</c:v>
                </c:pt>
                <c:pt idx="6">
                  <c:v>2.0400000000000001E-2</c:v>
                </c:pt>
                <c:pt idx="7">
                  <c:v>1.1299999999999999E-2</c:v>
                </c:pt>
                <c:pt idx="8">
                  <c:v>6.4999999999999997E-3</c:v>
                </c:pt>
                <c:pt idx="9">
                  <c:v>3.0999999999999999E-3</c:v>
                </c:pt>
                <c:pt idx="10">
                  <c:v>6.9999999999999999E-4</c:v>
                </c:pt>
                <c:pt idx="11">
                  <c:v>1E-4</c:v>
                </c:pt>
                <c:pt idx="12" formatCode="General">
                  <c:v>3.0000000000000001E-5</c:v>
                </c:pt>
                <c:pt idx="13" formatCode="General">
                  <c:v>3.6999999999999998E-5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09-4468-8ED2-02CB5BA34A87}"/>
            </c:ext>
          </c:extLst>
        </c:ser>
        <c:ser>
          <c:idx val="2"/>
          <c:order val="2"/>
          <c:tx>
            <c:strRef>
              <c:f>viterbillm!$A$15</c:f>
              <c:strCache>
                <c:ptCount val="1"/>
                <c:pt idx="0">
                  <c:v>CNN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viterbillm!$B$12:$O$12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viterbillm!$B$15:$O$15</c:f>
              <c:numCache>
                <c:formatCode>0.00E+00</c:formatCode>
                <c:ptCount val="14"/>
                <c:pt idx="0">
                  <c:v>0.1653</c:v>
                </c:pt>
                <c:pt idx="1">
                  <c:v>0.13519999999999999</c:v>
                </c:pt>
                <c:pt idx="2">
                  <c:v>0.10349999999999999</c:v>
                </c:pt>
                <c:pt idx="3">
                  <c:v>8.0500000000000002E-2</c:v>
                </c:pt>
                <c:pt idx="4">
                  <c:v>6.13E-2</c:v>
                </c:pt>
                <c:pt idx="5">
                  <c:v>4.2500000000000003E-2</c:v>
                </c:pt>
                <c:pt idx="6">
                  <c:v>2.01E-2</c:v>
                </c:pt>
                <c:pt idx="7">
                  <c:v>1.29E-2</c:v>
                </c:pt>
                <c:pt idx="8">
                  <c:v>6.4000000000000003E-3</c:v>
                </c:pt>
                <c:pt idx="9">
                  <c:v>3.7000000000000002E-3</c:v>
                </c:pt>
                <c:pt idx="10">
                  <c:v>5.0000000000000001E-4</c:v>
                </c:pt>
                <c:pt idx="11">
                  <c:v>1E-4</c:v>
                </c:pt>
                <c:pt idx="12" formatCode="General">
                  <c:v>8.0000000000000007E-5</c:v>
                </c:pt>
                <c:pt idx="13" formatCode="General">
                  <c:v>7.9999999999999996E-6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09-4468-8ED2-02CB5BA34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5952895"/>
        <c:axId val="1905946175"/>
      </c:lineChart>
      <c:catAx>
        <c:axId val="1905952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946175"/>
        <c:crosses val="autoZero"/>
        <c:auto val="1"/>
        <c:lblAlgn val="ctr"/>
        <c:lblOffset val="100"/>
        <c:noMultiLvlLbl val="0"/>
      </c:catAx>
      <c:valAx>
        <c:axId val="190594617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95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02559055118111"/>
          <c:y val="0.27298665791776028"/>
          <c:w val="0.8254188538932633"/>
          <c:h val="0.6153546952464275"/>
        </c:manualLayout>
      </c:layout>
      <c:lineChart>
        <c:grouping val="standard"/>
        <c:varyColors val="0"/>
        <c:ser>
          <c:idx val="0"/>
          <c:order val="0"/>
          <c:tx>
            <c:strRef>
              <c:f>viterbillm!$A$13</c:f>
              <c:strCache>
                <c:ptCount val="1"/>
                <c:pt idx="0">
                  <c:v>Viterbi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viterbillm!$I$12:$J$12</c:f>
              <c:numCache>
                <c:formatCode>General</c:formatCode>
                <c:ptCount val="2"/>
                <c:pt idx="0">
                  <c:v>8</c:v>
                </c:pt>
                <c:pt idx="1">
                  <c:v>9</c:v>
                </c:pt>
              </c:numCache>
            </c:numRef>
          </c:cat>
          <c:val>
            <c:numRef>
              <c:f>viterbillm!$I$13:$J$13</c:f>
              <c:numCache>
                <c:formatCode>0.00E+00</c:formatCode>
                <c:ptCount val="2"/>
                <c:pt idx="0">
                  <c:v>1.1299999999999999E-2</c:v>
                </c:pt>
                <c:pt idx="1">
                  <c:v>6.7999999999999996E-3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4B-4780-BCDB-F02C3A6477B9}"/>
            </c:ext>
          </c:extLst>
        </c:ser>
        <c:ser>
          <c:idx val="1"/>
          <c:order val="1"/>
          <c:tx>
            <c:strRef>
              <c:f>viterbillm!$A$14</c:f>
              <c:strCache>
                <c:ptCount val="1"/>
                <c:pt idx="0">
                  <c:v>MLP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viterbillm!$I$12:$J$12</c:f>
              <c:numCache>
                <c:formatCode>General</c:formatCode>
                <c:ptCount val="2"/>
                <c:pt idx="0">
                  <c:v>8</c:v>
                </c:pt>
                <c:pt idx="1">
                  <c:v>9</c:v>
                </c:pt>
              </c:numCache>
            </c:numRef>
          </c:cat>
          <c:val>
            <c:numRef>
              <c:f>viterbillm!$I$14:$J$14</c:f>
              <c:numCache>
                <c:formatCode>0.00E+00</c:formatCode>
                <c:ptCount val="2"/>
                <c:pt idx="0">
                  <c:v>1.1299999999999999E-2</c:v>
                </c:pt>
                <c:pt idx="1">
                  <c:v>6.4999999999999997E-3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4B-4780-BCDB-F02C3A6477B9}"/>
            </c:ext>
          </c:extLst>
        </c:ser>
        <c:ser>
          <c:idx val="2"/>
          <c:order val="2"/>
          <c:tx>
            <c:strRef>
              <c:f>viterbillm!$A$15</c:f>
              <c:strCache>
                <c:ptCount val="1"/>
                <c:pt idx="0">
                  <c:v>CNN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viterbillm!$I$12:$J$12</c:f>
              <c:numCache>
                <c:formatCode>General</c:formatCode>
                <c:ptCount val="2"/>
                <c:pt idx="0">
                  <c:v>8</c:v>
                </c:pt>
                <c:pt idx="1">
                  <c:v>9</c:v>
                </c:pt>
              </c:numCache>
            </c:numRef>
          </c:cat>
          <c:val>
            <c:numRef>
              <c:f>viterbillm!$I$15:$J$15</c:f>
              <c:numCache>
                <c:formatCode>0.00E+00</c:formatCode>
                <c:ptCount val="2"/>
                <c:pt idx="0">
                  <c:v>1.29E-2</c:v>
                </c:pt>
                <c:pt idx="1">
                  <c:v>6.4000000000000003E-3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4B-4780-BCDB-F02C3A647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5952895"/>
        <c:axId val="1905946175"/>
      </c:lineChart>
      <c:catAx>
        <c:axId val="1905952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946175"/>
        <c:crosses val="autoZero"/>
        <c:auto val="1"/>
        <c:lblAlgn val="ctr"/>
        <c:lblOffset val="100"/>
        <c:noMultiLvlLbl val="0"/>
      </c:catAx>
      <c:valAx>
        <c:axId val="190594617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95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</cx:chartData>
  <cx:chart>
    <cx:title pos="t" align="ctr" overlay="0">
      <cx:tx>
        <cx:txData>
          <cx:v>Chart Title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Aptos Narrow" panose="02110004020202020204"/>
            </a:rPr>
            <a:t>Chart Title</a:t>
          </a:r>
        </a:p>
      </cx:txPr>
    </cx:title>
    <cx:plotArea>
      <cx:plotAreaRegion>
        <cx:series layoutId="boxWhisker" uniqueId="{777C01A7-4A53-4761-A15A-65084D8D40BD}">
          <cx:tx>
            <cx:txData>
              <cx:f>_xlchart.v1.1</cx:f>
              <cx:v>Sionna</cx:v>
            </cx:txData>
          </cx:tx>
          <cx:spPr>
            <a:ln>
              <a:solidFill>
                <a:schemeClr val="bg2"/>
              </a:solidFill>
            </a:ln>
          </cx:spPr>
          <cx:dataId val="0"/>
          <cx:layoutPr>
            <cx:statistics quartileMethod="exclusive"/>
          </cx:layoutPr>
        </cx:series>
        <cx:series layoutId="boxWhisker" uniqueId="{279A977E-99CF-4E21-AC9D-51877CDF5633}">
          <cx:tx>
            <cx:txData>
              <cx:f>_xlchart.v1.3</cx:f>
              <cx:v>Transformer</cx:v>
            </cx:txData>
          </cx:tx>
          <cx:spPr>
            <a:ln>
              <a:solidFill>
                <a:schemeClr val="accent2"/>
              </a:solidFill>
            </a:ln>
          </cx:spPr>
          <cx:dataId val="1"/>
          <cx:layoutPr>
            <cx:statistics quartileMethod="exclusive"/>
          </cx:layoutPr>
        </cx:series>
        <cx:series layoutId="boxWhisker" uniqueId="{D5BAE8B0-9D0C-45FD-8940-C9F93A8DE6D5}">
          <cx:tx>
            <cx:txData>
              <cx:f>_xlchart.v1.5</cx:f>
              <cx:v>ViterbiNet</cx:v>
            </cx:txData>
          </cx:tx>
          <cx:spPr>
            <a:ln>
              <a:solidFill>
                <a:schemeClr val="bg2"/>
              </a:solidFill>
            </a:ln>
          </cx:spPr>
          <cx:dataId val="2"/>
          <cx:layoutPr>
            <cx:statistics quartileMethod="exclusive"/>
          </cx:layoutPr>
        </cx:series>
      </cx:plotAreaRegion>
      <cx:axis id="0">
        <cx:catScaling/>
        <cx:majorGridlines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kern="1200" baseline="0">
            <a:solidFill>
              <a:sysClr val="windowText" lastClr="000000">
                <a:lumMod val="65000"/>
                <a:lumOff val="35000"/>
              </a:sysClr>
            </a:solidFill>
            <a:latin typeface="Aptos Narrow" panose="0211000402020202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microsoft.com/office/2014/relationships/chartEx" Target="../charts/chartEx1.xml"/><Relationship Id="rId1" Type="http://schemas.openxmlformats.org/officeDocument/2006/relationships/chart" Target="../charts/chart4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4" Type="http://schemas.openxmlformats.org/officeDocument/2006/relationships/chart" Target="../charts/chart23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5" Type="http://schemas.openxmlformats.org/officeDocument/2006/relationships/chart" Target="../charts/chart28.xml"/><Relationship Id="rId4" Type="http://schemas.openxmlformats.org/officeDocument/2006/relationships/chart" Target="../charts/chart27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323850</xdr:colOff>
      <xdr:row>18</xdr:row>
      <xdr:rowOff>109537</xdr:rowOff>
    </xdr:from>
    <xdr:to>
      <xdr:col>24</xdr:col>
      <xdr:colOff>514350</xdr:colOff>
      <xdr:row>43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30AE49-C3C5-2C1F-BB83-304473BF50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395287</xdr:colOff>
      <xdr:row>31</xdr:row>
      <xdr:rowOff>4762</xdr:rowOff>
    </xdr:from>
    <xdr:to>
      <xdr:col>9</xdr:col>
      <xdr:colOff>509587</xdr:colOff>
      <xdr:row>45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BB18193-104F-0BC8-1804-F9C35A9F1B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309561</xdr:colOff>
      <xdr:row>0</xdr:row>
      <xdr:rowOff>33336</xdr:rowOff>
    </xdr:from>
    <xdr:to>
      <xdr:col>23</xdr:col>
      <xdr:colOff>428625</xdr:colOff>
      <xdr:row>178</xdr:row>
      <xdr:rowOff>95249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DAFF3F-15A6-22BE-2361-FEB0123C35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595312</xdr:colOff>
      <xdr:row>18</xdr:row>
      <xdr:rowOff>42862</xdr:rowOff>
    </xdr:from>
    <xdr:to>
      <xdr:col>28</xdr:col>
      <xdr:colOff>290512</xdr:colOff>
      <xdr:row>32</xdr:row>
      <xdr:rowOff>119062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A3591D0-CC88-B9C2-1531-956C50EA78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400050</xdr:colOff>
      <xdr:row>33</xdr:row>
      <xdr:rowOff>180975</xdr:rowOff>
    </xdr:from>
    <xdr:to>
      <xdr:col>28</xdr:col>
      <xdr:colOff>95250</xdr:colOff>
      <xdr:row>48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BA215C7A-3F81-4751-B768-94180E610DC5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982700" y="64693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28</xdr:col>
      <xdr:colOff>571500</xdr:colOff>
      <xdr:row>17</xdr:row>
      <xdr:rowOff>168088</xdr:rowOff>
    </xdr:from>
    <xdr:to>
      <xdr:col>36</xdr:col>
      <xdr:colOff>271183</xdr:colOff>
      <xdr:row>32</xdr:row>
      <xdr:rowOff>53788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53F6D1E-E312-43C6-9EC6-110D483CD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0</xdr:colOff>
      <xdr:row>34</xdr:row>
      <xdr:rowOff>0</xdr:rowOff>
    </xdr:from>
    <xdr:to>
      <xdr:col>36</xdr:col>
      <xdr:colOff>304800</xdr:colOff>
      <xdr:row>48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147018F-65B4-463D-8E8B-794004B01C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0</xdr:colOff>
      <xdr:row>50</xdr:row>
      <xdr:rowOff>0</xdr:rowOff>
    </xdr:from>
    <xdr:to>
      <xdr:col>36</xdr:col>
      <xdr:colOff>304800</xdr:colOff>
      <xdr:row>64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8942E96-C0CE-4F97-A00B-58E6574F0A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0</xdr:colOff>
      <xdr:row>66</xdr:row>
      <xdr:rowOff>0</xdr:rowOff>
    </xdr:from>
    <xdr:to>
      <xdr:col>36</xdr:col>
      <xdr:colOff>304800</xdr:colOff>
      <xdr:row>80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FB4173E-EA92-4F91-B0AA-D222BEF27E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504825</xdr:colOff>
      <xdr:row>35</xdr:row>
      <xdr:rowOff>133350</xdr:rowOff>
    </xdr:from>
    <xdr:to>
      <xdr:col>29</xdr:col>
      <xdr:colOff>42863</xdr:colOff>
      <xdr:row>56</xdr:row>
      <xdr:rowOff>157163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6996EC-F8E1-4747-832C-12A17171AE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58</xdr:row>
      <xdr:rowOff>0</xdr:rowOff>
    </xdr:from>
    <xdr:to>
      <xdr:col>29</xdr:col>
      <xdr:colOff>147638</xdr:colOff>
      <xdr:row>79</xdr:row>
      <xdr:rowOff>23813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34C7A9-93B9-428F-AD0C-9CCB0C5A7F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19050</xdr:colOff>
      <xdr:row>16</xdr:row>
      <xdr:rowOff>38100</xdr:rowOff>
    </xdr:from>
    <xdr:to>
      <xdr:col>29</xdr:col>
      <xdr:colOff>166688</xdr:colOff>
      <xdr:row>37</xdr:row>
      <xdr:rowOff>61913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15F6D33-8BD9-4687-85B6-04580AC498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152400</xdr:colOff>
      <xdr:row>13</xdr:row>
      <xdr:rowOff>9525</xdr:rowOff>
    </xdr:from>
    <xdr:to>
      <xdr:col>39</xdr:col>
      <xdr:colOff>471488</xdr:colOff>
      <xdr:row>34</xdr:row>
      <xdr:rowOff>33338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B9274A7-F6E8-4441-89F6-AE60EABC3B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485775</xdr:colOff>
      <xdr:row>43</xdr:row>
      <xdr:rowOff>38100</xdr:rowOff>
    </xdr:from>
    <xdr:to>
      <xdr:col>40</xdr:col>
      <xdr:colOff>195263</xdr:colOff>
      <xdr:row>64</xdr:row>
      <xdr:rowOff>61913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D9B6D9-2B17-47F8-8ECF-8F25C6E46C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41</xdr:col>
      <xdr:colOff>0</xdr:colOff>
      <xdr:row>13</xdr:row>
      <xdr:rowOff>0</xdr:rowOff>
    </xdr:from>
    <xdr:to>
      <xdr:col>49</xdr:col>
      <xdr:colOff>509588</xdr:colOff>
      <xdr:row>34</xdr:row>
      <xdr:rowOff>23813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9F28CDC-40E1-474A-A816-6FA379A637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200024</xdr:colOff>
      <xdr:row>56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5A0BA6-B0F5-482E-9DB2-77DC27D549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152400</xdr:colOff>
      <xdr:row>13</xdr:row>
      <xdr:rowOff>9525</xdr:rowOff>
    </xdr:from>
    <xdr:to>
      <xdr:col>39</xdr:col>
      <xdr:colOff>471488</xdr:colOff>
      <xdr:row>34</xdr:row>
      <xdr:rowOff>33338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083469-00EA-472C-AF10-FAE1A7CAEB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485775</xdr:colOff>
      <xdr:row>43</xdr:row>
      <xdr:rowOff>38100</xdr:rowOff>
    </xdr:from>
    <xdr:to>
      <xdr:col>40</xdr:col>
      <xdr:colOff>195263</xdr:colOff>
      <xdr:row>64</xdr:row>
      <xdr:rowOff>61913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F490730-FB75-4F93-B02A-D9BDB77319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395286</xdr:colOff>
      <xdr:row>11</xdr:row>
      <xdr:rowOff>52387</xdr:rowOff>
    </xdr:from>
    <xdr:to>
      <xdr:col>19</xdr:col>
      <xdr:colOff>457199</xdr:colOff>
      <xdr:row>33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4E423F-B001-C665-63E1-67ECDC98B7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460282</xdr:colOff>
      <xdr:row>16</xdr:row>
      <xdr:rowOff>92449</xdr:rowOff>
    </xdr:from>
    <xdr:to>
      <xdr:col>34</xdr:col>
      <xdr:colOff>159964</xdr:colOff>
      <xdr:row>30</xdr:row>
      <xdr:rowOff>168649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C66E61-0BAC-0F0A-9339-63642D01C5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31604</xdr:colOff>
      <xdr:row>1</xdr:row>
      <xdr:rowOff>35069</xdr:rowOff>
    </xdr:from>
    <xdr:to>
      <xdr:col>39</xdr:col>
      <xdr:colOff>318654</xdr:colOff>
      <xdr:row>23</xdr:row>
      <xdr:rowOff>125557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DC2DFC-87B9-4228-A8DE-6FA7440388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145472</xdr:colOff>
      <xdr:row>24</xdr:row>
      <xdr:rowOff>29441</xdr:rowOff>
    </xdr:from>
    <xdr:to>
      <xdr:col>39</xdr:col>
      <xdr:colOff>432522</xdr:colOff>
      <xdr:row>46</xdr:row>
      <xdr:rowOff>119929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F10D0A-3076-490A-A146-4F9F38D43A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201757</xdr:colOff>
      <xdr:row>47</xdr:row>
      <xdr:rowOff>102178</xdr:rowOff>
    </xdr:from>
    <xdr:to>
      <xdr:col>39</xdr:col>
      <xdr:colOff>479281</xdr:colOff>
      <xdr:row>70</xdr:row>
      <xdr:rowOff>2166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1F8C33-4FCF-4E1C-ABED-78CE717A3D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-1</xdr:colOff>
      <xdr:row>10</xdr:row>
      <xdr:rowOff>155864</xdr:rowOff>
    </xdr:from>
    <xdr:to>
      <xdr:col>18</xdr:col>
      <xdr:colOff>61913</xdr:colOff>
      <xdr:row>33</xdr:row>
      <xdr:rowOff>55852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D1F6A30-2625-42D6-BFCC-40B610C34C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167676</xdr:colOff>
      <xdr:row>33</xdr:row>
      <xdr:rowOff>75891</xdr:rowOff>
    </xdr:from>
    <xdr:to>
      <xdr:col>23</xdr:col>
      <xdr:colOff>128153</xdr:colOff>
      <xdr:row>55</xdr:row>
      <xdr:rowOff>166379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DF3DE9-9B81-4FEE-8EF9-76EA5BC31E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33867</xdr:colOff>
      <xdr:row>56</xdr:row>
      <xdr:rowOff>43048</xdr:rowOff>
    </xdr:from>
    <xdr:to>
      <xdr:col>22</xdr:col>
      <xdr:colOff>541379</xdr:colOff>
      <xdr:row>78</xdr:row>
      <xdr:rowOff>133536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4C6AC4-46A0-4BB1-965C-9738540D5F4F}"/>
            </a:ext>
            <a:ext uri="{147F2762-F138-4A5C-976F-8EAC2B608ADB}">
              <a16:predDERef xmlns:a16="http://schemas.microsoft.com/office/drawing/2014/main" pred="{68DF3DE9-9B81-4FEE-8EF9-76EA5BC31E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405865</xdr:colOff>
      <xdr:row>79</xdr:row>
      <xdr:rowOff>74963</xdr:rowOff>
    </xdr:from>
    <xdr:to>
      <xdr:col>23</xdr:col>
      <xdr:colOff>356816</xdr:colOff>
      <xdr:row>101</xdr:row>
      <xdr:rowOff>165451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B07F864-2C3A-4C03-BDDB-9E89B07295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406727</xdr:colOff>
      <xdr:row>9</xdr:row>
      <xdr:rowOff>150914</xdr:rowOff>
    </xdr:from>
    <xdr:to>
      <xdr:col>17</xdr:col>
      <xdr:colOff>474355</xdr:colOff>
      <xdr:row>32</xdr:row>
      <xdr:rowOff>60156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79F41E4-B1DB-40EE-A06C-2DD7E6C5BB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0</xdr:colOff>
      <xdr:row>10</xdr:row>
      <xdr:rowOff>0</xdr:rowOff>
    </xdr:from>
    <xdr:to>
      <xdr:col>28</xdr:col>
      <xdr:colOff>394200</xdr:colOff>
      <xdr:row>32</xdr:row>
      <xdr:rowOff>99742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4C2DD26-9C2E-4874-950D-8F1376E479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189889</xdr:colOff>
      <xdr:row>16</xdr:row>
      <xdr:rowOff>133472</xdr:rowOff>
    </xdr:from>
    <xdr:to>
      <xdr:col>14</xdr:col>
      <xdr:colOff>573942</xdr:colOff>
      <xdr:row>37</xdr:row>
      <xdr:rowOff>134327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FD66D9-2F93-6930-430A-3F4C031ADE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16</xdr:row>
      <xdr:rowOff>189278</xdr:rowOff>
    </xdr:from>
    <xdr:to>
      <xdr:col>27</xdr:col>
      <xdr:colOff>384053</xdr:colOff>
      <xdr:row>38</xdr:row>
      <xdr:rowOff>854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FD7EC7-F253-4A1C-8BB4-964257243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E88E-B2F3-4D28-9C15-BA158504FB6C}">
  <sheetPr codeName="Sheet1"/>
  <dimension ref="A1:P23"/>
  <sheetViews>
    <sheetView topLeftCell="A13" workbookViewId="0">
      <selection activeCell="B16" sqref="B16"/>
    </sheetView>
  </sheetViews>
  <sheetFormatPr defaultRowHeight="15" x14ac:dyDescent="0.25"/>
  <cols>
    <col min="2" max="10" width="11.140625" style="3" customWidth="1"/>
  </cols>
  <sheetData>
    <row r="1" spans="1:16" x14ac:dyDescent="0.25">
      <c r="B1" s="3" t="s">
        <v>9</v>
      </c>
      <c r="C1" s="3">
        <v>300</v>
      </c>
    </row>
    <row r="2" spans="1:16" x14ac:dyDescent="0.25">
      <c r="B2" s="3" t="s">
        <v>10</v>
      </c>
      <c r="C2" s="3">
        <v>136</v>
      </c>
    </row>
    <row r="3" spans="1:16" x14ac:dyDescent="0.25">
      <c r="B3" s="3" t="s">
        <v>11</v>
      </c>
      <c r="C3" s="3">
        <v>120</v>
      </c>
    </row>
    <row r="4" spans="1:16" x14ac:dyDescent="0.25">
      <c r="B4" s="3" t="s">
        <v>13</v>
      </c>
      <c r="C4" s="3">
        <v>25</v>
      </c>
    </row>
    <row r="5" spans="1:16" x14ac:dyDescent="0.25">
      <c r="B5" s="3" t="s">
        <v>12</v>
      </c>
      <c r="C5" s="3">
        <f>C4*C2*C1</f>
        <v>1020000</v>
      </c>
    </row>
    <row r="7" spans="1:16" x14ac:dyDescent="0.25">
      <c r="A7" s="2"/>
      <c r="B7" s="3" t="s">
        <v>7</v>
      </c>
      <c r="G7" s="3" t="s">
        <v>8</v>
      </c>
      <c r="M7" t="str" cm="1">
        <f t="array" ref="M7:P8">B7:E8</f>
        <v>SNR BER</v>
      </c>
      <c r="N7">
        <v>0</v>
      </c>
      <c r="O7">
        <v>0</v>
      </c>
      <c r="P7">
        <v>0</v>
      </c>
    </row>
    <row r="8" spans="1:16" x14ac:dyDescent="0.25">
      <c r="A8" s="2"/>
      <c r="B8" s="3" t="s">
        <v>2</v>
      </c>
      <c r="C8" s="3" t="s">
        <v>5</v>
      </c>
      <c r="D8" s="3" t="s">
        <v>3</v>
      </c>
      <c r="E8" s="3" t="s">
        <v>4</v>
      </c>
      <c r="G8" s="4" t="str" cm="1">
        <f t="array" ref="G8:J8">B8:E8</f>
        <v>Sionna</v>
      </c>
      <c r="H8" s="4" t="str">
        <v>Tranformer</v>
      </c>
      <c r="I8" s="4" t="str">
        <v>ViterbiNet</v>
      </c>
      <c r="J8" s="4" t="str">
        <v>MambaLM</v>
      </c>
      <c r="M8" t="str">
        <v>Sionna</v>
      </c>
      <c r="N8" t="str">
        <v>Tranformer</v>
      </c>
      <c r="O8" t="str">
        <v>ViterbiNet</v>
      </c>
      <c r="P8" t="str">
        <v>MambaLM</v>
      </c>
    </row>
    <row r="9" spans="1:16" x14ac:dyDescent="0.25">
      <c r="A9" s="2" t="s">
        <v>1</v>
      </c>
    </row>
    <row r="10" spans="1:16" x14ac:dyDescent="0.25">
      <c r="A10" s="2">
        <v>12</v>
      </c>
      <c r="B10" s="5">
        <v>5.5500000000000005E-4</v>
      </c>
      <c r="C10" s="5">
        <v>4.44E-4</v>
      </c>
      <c r="D10" s="5">
        <v>1.94E-4</v>
      </c>
      <c r="E10" s="5">
        <v>5.3880000000000004E-3</v>
      </c>
      <c r="G10" s="3">
        <f>ROUNDUP($C$5*B10,0)</f>
        <v>567</v>
      </c>
      <c r="H10" s="3">
        <f t="shared" ref="H10:J12" si="0">ROUNDUP($C$5*C10,0)</f>
        <v>453</v>
      </c>
      <c r="I10" s="3">
        <f t="shared" si="0"/>
        <v>198</v>
      </c>
      <c r="J10" s="3">
        <f t="shared" si="0"/>
        <v>5496</v>
      </c>
      <c r="M10" s="8">
        <f>G10/$C$5</f>
        <v>5.5588235294117645E-4</v>
      </c>
      <c r="N10" s="8">
        <f t="shared" ref="N10:P12" si="1">H10/$C$5</f>
        <v>4.4411764705882352E-4</v>
      </c>
      <c r="O10" s="8">
        <f t="shared" si="1"/>
        <v>1.9411764705882354E-4</v>
      </c>
      <c r="P10" s="8">
        <f t="shared" si="1"/>
        <v>5.3882352941176468E-3</v>
      </c>
    </row>
    <row r="11" spans="1:16" x14ac:dyDescent="0.25">
      <c r="A11" s="2">
        <v>13</v>
      </c>
      <c r="B11" s="5">
        <v>1.3899999999999999E-4</v>
      </c>
      <c r="C11" s="5">
        <v>1.3899999999999999E-4</v>
      </c>
      <c r="D11" s="5" t="str">
        <f>Sheet2!C56</f>
        <v>from</v>
      </c>
      <c r="E11" s="5">
        <v>1.4989999999999999E-3</v>
      </c>
      <c r="G11" s="3">
        <f t="shared" ref="G11:G12" si="2">ROUNDUP($C$5*B11,0)</f>
        <v>142</v>
      </c>
      <c r="H11" s="3">
        <f t="shared" si="0"/>
        <v>142</v>
      </c>
      <c r="I11" s="3" t="e">
        <f t="shared" si="0"/>
        <v>#VALUE!</v>
      </c>
      <c r="J11" s="3">
        <f t="shared" si="0"/>
        <v>1529</v>
      </c>
      <c r="M11" s="8">
        <f t="shared" ref="M11:M12" si="3">G11/$C$5</f>
        <v>1.3921568627450981E-4</v>
      </c>
      <c r="N11" s="8">
        <f t="shared" si="1"/>
        <v>1.3921568627450981E-4</v>
      </c>
      <c r="O11" s="8" t="e">
        <f t="shared" si="1"/>
        <v>#VALUE!</v>
      </c>
      <c r="P11" s="8">
        <f t="shared" si="1"/>
        <v>1.4990196078431372E-3</v>
      </c>
    </row>
    <row r="12" spans="1:16" x14ac:dyDescent="0.25">
      <c r="A12" s="2">
        <v>14</v>
      </c>
      <c r="B12" s="5">
        <v>5.5999999999999999E-5</v>
      </c>
      <c r="C12" s="5">
        <v>8.3333333299999996E-5</v>
      </c>
      <c r="D12" s="5">
        <v>8.3333333330000005E-5</v>
      </c>
      <c r="E12" s="6">
        <f>B12*10</f>
        <v>5.5999999999999995E-4</v>
      </c>
      <c r="G12" s="3">
        <f t="shared" si="2"/>
        <v>58</v>
      </c>
      <c r="H12" s="3">
        <f t="shared" si="0"/>
        <v>85</v>
      </c>
      <c r="I12" s="3">
        <f t="shared" si="0"/>
        <v>85</v>
      </c>
      <c r="J12" s="3">
        <f t="shared" si="0"/>
        <v>572</v>
      </c>
      <c r="M12" s="8">
        <f t="shared" si="3"/>
        <v>5.6862745098039215E-5</v>
      </c>
      <c r="N12" s="8">
        <f t="shared" si="1"/>
        <v>8.3333333333333331E-5</v>
      </c>
      <c r="O12" s="8">
        <f t="shared" si="1"/>
        <v>8.3333333333333331E-5</v>
      </c>
      <c r="P12" s="8">
        <f t="shared" si="1"/>
        <v>5.6078431372549018E-4</v>
      </c>
    </row>
    <row r="13" spans="1:16" x14ac:dyDescent="0.25">
      <c r="A13" s="1"/>
      <c r="B13" s="3" t="s">
        <v>16</v>
      </c>
    </row>
    <row r="14" spans="1:16" x14ac:dyDescent="0.25">
      <c r="A14" s="2"/>
      <c r="B14" s="3" t="s">
        <v>6</v>
      </c>
      <c r="D14" s="3" t="s">
        <v>5</v>
      </c>
      <c r="F14" s="3" t="s">
        <v>3</v>
      </c>
      <c r="H14" s="3" t="s">
        <v>4</v>
      </c>
    </row>
    <row r="15" spans="1:16" x14ac:dyDescent="0.25">
      <c r="A15" s="2" t="s">
        <v>1</v>
      </c>
      <c r="B15" s="3" t="s">
        <v>14</v>
      </c>
      <c r="C15" s="3" t="s">
        <v>15</v>
      </c>
      <c r="D15" s="3" t="s">
        <v>14</v>
      </c>
      <c r="E15" s="3" t="s">
        <v>15</v>
      </c>
      <c r="F15" s="3" t="s">
        <v>14</v>
      </c>
      <c r="G15" s="3" t="s">
        <v>15</v>
      </c>
      <c r="H15" s="3" t="s">
        <v>14</v>
      </c>
      <c r="I15" s="3" t="s">
        <v>15</v>
      </c>
    </row>
    <row r="16" spans="1:16" x14ac:dyDescent="0.25">
      <c r="A16" s="2">
        <v>12</v>
      </c>
      <c r="B16" s="3">
        <v>5</v>
      </c>
      <c r="C16" s="3">
        <v>21</v>
      </c>
      <c r="D16" s="3">
        <v>9</v>
      </c>
      <c r="E16" s="3">
        <v>43</v>
      </c>
      <c r="F16" s="3">
        <v>3</v>
      </c>
      <c r="G16" s="3">
        <v>22</v>
      </c>
      <c r="H16" s="3">
        <v>28</v>
      </c>
      <c r="I16" s="3">
        <v>19</v>
      </c>
    </row>
    <row r="17" spans="1:9" x14ac:dyDescent="0.25">
      <c r="A17" s="2">
        <v>13</v>
      </c>
      <c r="B17" s="3">
        <v>5</v>
      </c>
      <c r="C17" s="3">
        <v>41</v>
      </c>
      <c r="D17" s="3">
        <v>10</v>
      </c>
      <c r="E17" s="3">
        <v>19</v>
      </c>
      <c r="F17" s="3">
        <v>3</v>
      </c>
      <c r="G17" s="3">
        <v>34</v>
      </c>
      <c r="H17" s="3">
        <v>31</v>
      </c>
      <c r="I17" s="3">
        <v>2</v>
      </c>
    </row>
    <row r="18" spans="1:9" x14ac:dyDescent="0.25">
      <c r="A18" s="2">
        <v>14</v>
      </c>
      <c r="B18" s="3">
        <v>5</v>
      </c>
      <c r="C18" s="3">
        <v>49</v>
      </c>
      <c r="D18" s="3">
        <v>10</v>
      </c>
      <c r="E18" s="3">
        <v>10</v>
      </c>
      <c r="F18" s="3">
        <v>3</v>
      </c>
      <c r="G18" s="3">
        <v>26</v>
      </c>
    </row>
    <row r="19" spans="1:9" x14ac:dyDescent="0.25">
      <c r="B19" s="3" t="str">
        <f>B14</f>
        <v>sionna</v>
      </c>
      <c r="C19" s="3" t="str">
        <f>D14</f>
        <v>Tranformer</v>
      </c>
      <c r="D19" s="3" t="str">
        <f>F14</f>
        <v>ViterbiNet</v>
      </c>
      <c r="E19" s="3" t="s">
        <v>4</v>
      </c>
    </row>
    <row r="20" spans="1:9" x14ac:dyDescent="0.25">
      <c r="A20">
        <f>A16</f>
        <v>12</v>
      </c>
      <c r="B20" s="3">
        <f>B16*60+C16</f>
        <v>321</v>
      </c>
      <c r="C20" s="3">
        <f>D16*60+E16</f>
        <v>583</v>
      </c>
      <c r="D20" s="3">
        <f>F16*60+G16</f>
        <v>202</v>
      </c>
      <c r="E20" s="3">
        <f>H16*60+I16</f>
        <v>1699</v>
      </c>
    </row>
    <row r="21" spans="1:9" x14ac:dyDescent="0.25">
      <c r="A21">
        <f>A17</f>
        <v>13</v>
      </c>
      <c r="B21" s="3">
        <f>B17*60+C17</f>
        <v>341</v>
      </c>
      <c r="C21" s="3">
        <f>D17*60+E17</f>
        <v>619</v>
      </c>
      <c r="D21" s="3">
        <f>F17*60+G17</f>
        <v>214</v>
      </c>
      <c r="E21" s="3">
        <f t="shared" ref="E21:E22" si="4">H17*60+I17</f>
        <v>1862</v>
      </c>
    </row>
    <row r="22" spans="1:9" x14ac:dyDescent="0.25">
      <c r="A22">
        <f>A18</f>
        <v>14</v>
      </c>
      <c r="B22" s="3">
        <f>B18*60+C18</f>
        <v>349</v>
      </c>
      <c r="C22" s="3">
        <f>D18*60+E18</f>
        <v>610</v>
      </c>
      <c r="D22" s="3">
        <f>F18*60+G18</f>
        <v>206</v>
      </c>
      <c r="E22" s="3">
        <f t="shared" si="4"/>
        <v>0</v>
      </c>
    </row>
    <row r="23" spans="1:9" x14ac:dyDescent="0.25">
      <c r="A23" t="s">
        <v>2971</v>
      </c>
      <c r="B23" s="3">
        <f>AVERAGE(B20:B22)</f>
        <v>337</v>
      </c>
      <c r="C23" s="3">
        <f>AVERAGE(C20:C22)</f>
        <v>604</v>
      </c>
      <c r="D23" s="3">
        <f>AVERAGE(D20:D22)</f>
        <v>207.33333333333334</v>
      </c>
      <c r="E23" s="3">
        <f>AVERAGE(E20:E21)</f>
        <v>1780.5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6C93-6AA6-47B7-A151-7C6D9C0FD14E}">
  <sheetPr codeName="Sheet2"/>
  <dimension ref="A1:AF628"/>
  <sheetViews>
    <sheetView topLeftCell="A439" zoomScale="85" zoomScaleNormal="85" workbookViewId="0">
      <selection activeCell="B439" sqref="B439"/>
    </sheetView>
  </sheetViews>
  <sheetFormatPr defaultRowHeight="15" x14ac:dyDescent="0.25"/>
  <cols>
    <col min="1" max="1" width="95" bestFit="1" customWidth="1"/>
    <col min="7" max="7" width="14.28515625" customWidth="1"/>
    <col min="8" max="8" width="13.5703125" customWidth="1"/>
    <col min="25" max="25" width="12.42578125" bestFit="1" customWidth="1"/>
    <col min="26" max="26" width="11.85546875" bestFit="1" customWidth="1"/>
  </cols>
  <sheetData>
    <row r="1" spans="1:32" x14ac:dyDescent="0.25">
      <c r="A1" t="s">
        <v>17</v>
      </c>
      <c r="B1" t="s">
        <v>18</v>
      </c>
      <c r="Y1" t="str" cm="1">
        <f t="array" ref="Y1:AF27">SUBSTITUTE(_xlfn._xlws.SORT(_xlfn._xlws.FILTER($A$1:$H$817,ISNUMBER(SEARCH("Final",E1:E817)),""),{2;4},1),",","")</f>
        <v>model:</v>
      </c>
      <c r="Z1" t="str">
        <v>Sionna</v>
      </c>
      <c r="AA1" t="str">
        <v>SNR:</v>
      </c>
      <c r="AB1" t="str">
        <v>12</v>
      </c>
      <c r="AC1" t="str">
        <v>Final</v>
      </c>
      <c r="AD1" t="str">
        <v>SER:</v>
      </c>
      <c r="AE1" t="str">
        <v>0.000305555462837219</v>
      </c>
      <c r="AF1" t="str">
        <v/>
      </c>
    </row>
    <row r="2" spans="1:32" x14ac:dyDescent="0.25">
      <c r="A2" t="s">
        <v>19</v>
      </c>
      <c r="Y2" t="str">
        <v>model:</v>
      </c>
      <c r="Z2" t="str">
        <v>Sionna</v>
      </c>
      <c r="AA2" t="str">
        <v>SNR:</v>
      </c>
      <c r="AB2" t="str">
        <v>12</v>
      </c>
      <c r="AC2" t="str">
        <v>Final</v>
      </c>
      <c r="AD2" t="str">
        <v>SER:</v>
      </c>
      <c r="AE2" t="str">
        <v>0.000694443980852762</v>
      </c>
      <c r="AF2" t="str">
        <v/>
      </c>
    </row>
    <row r="3" spans="1:32" x14ac:dyDescent="0.25">
      <c r="A3" t="s">
        <v>20</v>
      </c>
      <c r="B3" t="s">
        <v>63</v>
      </c>
      <c r="C3" t="s">
        <v>22</v>
      </c>
      <c r="D3" t="s">
        <v>23</v>
      </c>
      <c r="E3" t="s">
        <v>64</v>
      </c>
      <c r="Y3" t="str">
        <v>model:</v>
      </c>
      <c r="Z3" t="str">
        <v>Sionna</v>
      </c>
      <c r="AA3" t="str">
        <v>SNR:</v>
      </c>
      <c r="AB3" t="str">
        <v>12</v>
      </c>
      <c r="AC3" t="str">
        <v>Final</v>
      </c>
      <c r="AD3" t="str">
        <v>SER:</v>
      </c>
      <c r="AE3" t="str">
        <v>0.000277777711550394</v>
      </c>
      <c r="AF3" t="str">
        <v/>
      </c>
    </row>
    <row r="4" spans="1:32" x14ac:dyDescent="0.25">
      <c r="A4" t="s">
        <v>20</v>
      </c>
      <c r="B4" t="s">
        <v>63</v>
      </c>
      <c r="C4" t="s">
        <v>22</v>
      </c>
      <c r="D4" t="s">
        <v>23</v>
      </c>
      <c r="E4" t="s">
        <v>65</v>
      </c>
      <c r="Y4" t="str">
        <v>model:</v>
      </c>
      <c r="Z4" t="str">
        <v>Sionna</v>
      </c>
      <c r="AA4" t="str">
        <v>SNR:</v>
      </c>
      <c r="AB4" t="str">
        <v>13</v>
      </c>
      <c r="AC4" t="str">
        <v>Final</v>
      </c>
      <c r="AD4" t="str">
        <v>SER:</v>
      </c>
      <c r="AE4" t="str">
        <v>0.000222222208976745</v>
      </c>
      <c r="AF4" t="str">
        <v/>
      </c>
    </row>
    <row r="5" spans="1:32" x14ac:dyDescent="0.25">
      <c r="A5" t="s">
        <v>20</v>
      </c>
      <c r="B5" t="s">
        <v>21</v>
      </c>
      <c r="C5" t="s">
        <v>22</v>
      </c>
      <c r="D5" t="s">
        <v>23</v>
      </c>
      <c r="E5" t="s">
        <v>64</v>
      </c>
      <c r="Y5" t="str">
        <v>model:</v>
      </c>
      <c r="Z5" t="str">
        <v>Sionna</v>
      </c>
      <c r="AA5" t="str">
        <v>SNR:</v>
      </c>
      <c r="AB5" t="str">
        <v>13</v>
      </c>
      <c r="AC5" t="str">
        <v>Final</v>
      </c>
      <c r="AD5" t="str">
        <v>SER:</v>
      </c>
      <c r="AE5" t="str">
        <v>0.000361110965410868</v>
      </c>
      <c r="AF5" t="str">
        <v/>
      </c>
    </row>
    <row r="6" spans="1:32" x14ac:dyDescent="0.25">
      <c r="A6" t="s">
        <v>20</v>
      </c>
      <c r="B6" t="s">
        <v>21</v>
      </c>
      <c r="C6" t="s">
        <v>22</v>
      </c>
      <c r="D6" t="s">
        <v>23</v>
      </c>
      <c r="E6" t="s">
        <v>65</v>
      </c>
      <c r="Y6" t="str">
        <v>model:</v>
      </c>
      <c r="Z6" t="str">
        <v>Sionna</v>
      </c>
      <c r="AA6" t="str">
        <v>SNR:</v>
      </c>
      <c r="AB6" t="str">
        <v>13</v>
      </c>
      <c r="AC6" t="str">
        <v>Final</v>
      </c>
      <c r="AD6" t="str">
        <v>SER:</v>
      </c>
      <c r="AE6" t="str">
        <v>0.000055555502573649</v>
      </c>
      <c r="AF6" t="str">
        <v/>
      </c>
    </row>
    <row r="7" spans="1:32" x14ac:dyDescent="0.25">
      <c r="A7" t="s">
        <v>20</v>
      </c>
      <c r="B7" t="s">
        <v>66</v>
      </c>
      <c r="C7" t="s">
        <v>22</v>
      </c>
      <c r="D7" t="s">
        <v>23</v>
      </c>
      <c r="E7" t="s">
        <v>64</v>
      </c>
      <c r="Y7" t="str">
        <v>model:</v>
      </c>
      <c r="Z7" t="str">
        <v>Sionna</v>
      </c>
      <c r="AA7" t="str">
        <v>SNR:</v>
      </c>
      <c r="AB7" t="str">
        <v>14</v>
      </c>
      <c r="AC7" t="str">
        <v>Final</v>
      </c>
      <c r="AD7" t="str">
        <v>SER:</v>
      </c>
      <c r="AE7" t="str">
        <v>8.33332538604736E-05</v>
      </c>
      <c r="AF7" t="str">
        <v/>
      </c>
    </row>
    <row r="8" spans="1:32" x14ac:dyDescent="0.25">
      <c r="A8" t="s">
        <v>20</v>
      </c>
      <c r="B8" t="s">
        <v>66</v>
      </c>
      <c r="C8" t="s">
        <v>22</v>
      </c>
      <c r="D8" t="s">
        <v>23</v>
      </c>
      <c r="E8" t="s">
        <v>65</v>
      </c>
      <c r="Y8" t="str">
        <v>model:</v>
      </c>
      <c r="Z8" t="str">
        <v>Sionna</v>
      </c>
      <c r="AA8" t="str">
        <v>SNR:</v>
      </c>
      <c r="AB8" t="str">
        <v>14</v>
      </c>
      <c r="AC8" t="str">
        <v>Final</v>
      </c>
      <c r="AD8" t="str">
        <v>SER:</v>
      </c>
      <c r="AE8" t="str">
        <v>0</v>
      </c>
      <c r="AF8" t="str">
        <v/>
      </c>
    </row>
    <row r="9" spans="1:32" x14ac:dyDescent="0.25">
      <c r="A9" t="s">
        <v>19</v>
      </c>
      <c r="Y9" t="str">
        <v>model:</v>
      </c>
      <c r="Z9" t="str">
        <v>Sionna</v>
      </c>
      <c r="AA9" t="str">
        <v>SNR:</v>
      </c>
      <c r="AB9" t="str">
        <v>14</v>
      </c>
      <c r="AC9" t="str">
        <v>Final</v>
      </c>
      <c r="AD9" t="str">
        <v>SER:</v>
      </c>
      <c r="AE9" t="str">
        <v>0.000138888756434122</v>
      </c>
      <c r="AF9" t="str">
        <v/>
      </c>
    </row>
    <row r="10" spans="1:32" x14ac:dyDescent="0.25">
      <c r="A10" t="s">
        <v>19</v>
      </c>
      <c r="Y10" t="str">
        <v>model:</v>
      </c>
      <c r="Z10" t="str">
        <v>Transformer</v>
      </c>
      <c r="AA10" t="str">
        <v>SNR:</v>
      </c>
      <c r="AB10" t="str">
        <v>12</v>
      </c>
      <c r="AC10" t="str">
        <v>Final</v>
      </c>
      <c r="AD10" t="str">
        <v>SER:</v>
      </c>
      <c r="AE10" t="str">
        <v>0.000527777671813964</v>
      </c>
      <c r="AF10" t="str">
        <v/>
      </c>
    </row>
    <row r="11" spans="1:32" x14ac:dyDescent="0.25">
      <c r="A11" t="s">
        <v>19</v>
      </c>
      <c r="Y11" t="str">
        <v>model:</v>
      </c>
      <c r="Z11" t="str">
        <v>Transformer</v>
      </c>
      <c r="AA11" t="str">
        <v>SNR:</v>
      </c>
      <c r="AB11" t="str">
        <v>12</v>
      </c>
      <c r="AC11" t="str">
        <v>Final</v>
      </c>
      <c r="AD11" t="str">
        <v>SER:</v>
      </c>
      <c r="AE11" t="str">
        <v>0.00099999984105428</v>
      </c>
      <c r="AF11" t="str">
        <v/>
      </c>
    </row>
    <row r="12" spans="1:32" x14ac:dyDescent="0.25">
      <c r="A12" t="s">
        <v>19</v>
      </c>
      <c r="Y12" t="str">
        <v>model:</v>
      </c>
      <c r="Z12" t="str">
        <v>Transformer</v>
      </c>
      <c r="AA12" t="str">
        <v>SNR:</v>
      </c>
      <c r="AB12" t="str">
        <v>12</v>
      </c>
      <c r="AC12" t="str">
        <v>Final</v>
      </c>
      <c r="AD12" t="str">
        <v>SER:</v>
      </c>
      <c r="AE12" t="str">
        <v>0.00191666662693023</v>
      </c>
      <c r="AF12" t="str">
        <v/>
      </c>
    </row>
    <row r="13" spans="1:32" x14ac:dyDescent="0.25">
      <c r="A13" t="s">
        <v>19</v>
      </c>
      <c r="Y13" t="str">
        <v>model:</v>
      </c>
      <c r="Z13" t="str">
        <v>Transformer</v>
      </c>
      <c r="AA13" t="str">
        <v>SNR:</v>
      </c>
      <c r="AB13" t="str">
        <v>13</v>
      </c>
      <c r="AC13" t="str">
        <v>Final</v>
      </c>
      <c r="AD13" t="str">
        <v>SER:</v>
      </c>
      <c r="AE13" t="str">
        <v>0.000194444457689921</v>
      </c>
      <c r="AF13" t="str">
        <v/>
      </c>
    </row>
    <row r="14" spans="1:32" x14ac:dyDescent="0.25">
      <c r="A14" t="s">
        <v>67</v>
      </c>
      <c r="B14" t="s">
        <v>24</v>
      </c>
      <c r="C14" t="s">
        <v>25</v>
      </c>
      <c r="D14">
        <v>7010</v>
      </c>
      <c r="Y14" t="str">
        <v>model:</v>
      </c>
      <c r="Z14" t="str">
        <v>Transformer</v>
      </c>
      <c r="AA14" t="str">
        <v>SNR:</v>
      </c>
      <c r="AB14" t="str">
        <v>13</v>
      </c>
      <c r="AC14" t="str">
        <v>Final</v>
      </c>
      <c r="AD14" t="str">
        <v>SER:</v>
      </c>
      <c r="AE14" t="str">
        <v>0.000194444457689921</v>
      </c>
      <c r="AF14" t="str">
        <v/>
      </c>
    </row>
    <row r="15" spans="1:32" x14ac:dyDescent="0.25">
      <c r="A15" t="s">
        <v>68</v>
      </c>
      <c r="Y15" t="str">
        <v>model:</v>
      </c>
      <c r="Z15" t="str">
        <v>Transformer</v>
      </c>
      <c r="AA15" t="str">
        <v>SNR:</v>
      </c>
      <c r="AB15" t="str">
        <v>13</v>
      </c>
      <c r="AC15" t="str">
        <v>Final</v>
      </c>
      <c r="AD15" t="str">
        <v>SER:</v>
      </c>
      <c r="AE15" t="str">
        <v>0.000138888955116271</v>
      </c>
      <c r="AF15" t="str">
        <v/>
      </c>
    </row>
    <row r="16" spans="1:32" x14ac:dyDescent="0.25">
      <c r="A16" t="s">
        <v>67</v>
      </c>
      <c r="B16" t="s">
        <v>24</v>
      </c>
      <c r="C16" t="s">
        <v>25</v>
      </c>
      <c r="D16">
        <v>7010</v>
      </c>
      <c r="Y16" t="str">
        <v>model:</v>
      </c>
      <c r="Z16" t="str">
        <v>Transformer</v>
      </c>
      <c r="AA16" t="str">
        <v>SNR:</v>
      </c>
      <c r="AB16" t="str">
        <v>14</v>
      </c>
      <c r="AC16" t="str">
        <v>Final</v>
      </c>
      <c r="AD16" t="str">
        <v>SER:</v>
      </c>
      <c r="AE16" t="str">
        <v>0</v>
      </c>
      <c r="AF16" t="str">
        <v/>
      </c>
    </row>
    <row r="17" spans="1:32" x14ac:dyDescent="0.25">
      <c r="A17" t="s">
        <v>68</v>
      </c>
      <c r="Y17" t="str">
        <v>model:</v>
      </c>
      <c r="Z17" t="str">
        <v>Transformer</v>
      </c>
      <c r="AA17" t="str">
        <v>SNR:</v>
      </c>
      <c r="AB17" t="str">
        <v>14</v>
      </c>
      <c r="AC17" t="str">
        <v>Final</v>
      </c>
      <c r="AD17" t="str">
        <v>SER:</v>
      </c>
      <c r="AE17" t="str">
        <v>0</v>
      </c>
      <c r="AF17" t="str">
        <v/>
      </c>
    </row>
    <row r="18" spans="1:32" x14ac:dyDescent="0.25">
      <c r="A18" t="s">
        <v>69</v>
      </c>
      <c r="B18" t="s">
        <v>70</v>
      </c>
      <c r="C18" t="s">
        <v>27</v>
      </c>
      <c r="D18" t="s">
        <v>28</v>
      </c>
      <c r="E18" t="s">
        <v>29</v>
      </c>
      <c r="F18" t="s">
        <v>30</v>
      </c>
      <c r="G18" t="s">
        <v>31</v>
      </c>
      <c r="H18" t="s">
        <v>32</v>
      </c>
      <c r="I18" t="s">
        <v>33</v>
      </c>
      <c r="J18" t="s">
        <v>34</v>
      </c>
      <c r="K18">
        <v>25</v>
      </c>
      <c r="Y18" t="str">
        <v>model:</v>
      </c>
      <c r="Z18" t="str">
        <v>Transformer</v>
      </c>
      <c r="AA18" t="str">
        <v>SNR:</v>
      </c>
      <c r="AB18" t="str">
        <v>14</v>
      </c>
      <c r="AC18" t="str">
        <v>Final</v>
      </c>
      <c r="AD18" t="str">
        <v>SER:</v>
      </c>
      <c r="AE18" t="str">
        <v>0</v>
      </c>
      <c r="AF18" t="str">
        <v/>
      </c>
    </row>
    <row r="19" spans="1:32" x14ac:dyDescent="0.25">
      <c r="A19" t="s">
        <v>71</v>
      </c>
      <c r="Y19" t="str">
        <v>model</v>
      </c>
      <c r="Z19" t="str">
        <v>ViterbiNet</v>
      </c>
      <c r="AA19" t="str">
        <v xml:space="preserve"> SNR</v>
      </c>
      <c r="AB19" t="str">
        <v>12</v>
      </c>
      <c r="AC19" t="str">
        <v xml:space="preserve"> Final SER</v>
      </c>
      <c r="AD19" t="str">
        <v/>
      </c>
      <c r="AE19" t="str">
        <v>0.000138888756434122</v>
      </c>
      <c r="AF19" t="str">
        <v/>
      </c>
    </row>
    <row r="20" spans="1:32" x14ac:dyDescent="0.25">
      <c r="A20" t="s">
        <v>72</v>
      </c>
      <c r="Y20" t="str">
        <v>model</v>
      </c>
      <c r="Z20" t="str">
        <v>ViterbiNet</v>
      </c>
      <c r="AA20" t="str">
        <v xml:space="preserve"> SNR</v>
      </c>
      <c r="AB20" t="str">
        <v>12</v>
      </c>
      <c r="AC20" t="str">
        <v xml:space="preserve"> Final SER</v>
      </c>
      <c r="AD20" t="str">
        <v/>
      </c>
      <c r="AE20" t="str">
        <v>0.000444444219271341</v>
      </c>
      <c r="AF20" t="str">
        <v/>
      </c>
    </row>
    <row r="21" spans="1:32" x14ac:dyDescent="0.25">
      <c r="A21" t="s">
        <v>37</v>
      </c>
      <c r="B21" t="s">
        <v>38</v>
      </c>
      <c r="Y21" t="str">
        <v>model</v>
      </c>
      <c r="Z21" t="str">
        <v>ViterbiNet</v>
      </c>
      <c r="AA21" t="str">
        <v xml:space="preserve"> SNR</v>
      </c>
      <c r="AB21" t="str">
        <v>12</v>
      </c>
      <c r="AC21" t="str">
        <v xml:space="preserve"> Final SER</v>
      </c>
      <c r="AD21" t="str">
        <v/>
      </c>
      <c r="AE21" t="str">
        <v>0.000583332975705464</v>
      </c>
      <c r="AF21" t="str">
        <v/>
      </c>
    </row>
    <row r="22" spans="1:32" x14ac:dyDescent="0.25">
      <c r="A22" t="s">
        <v>39</v>
      </c>
      <c r="B22" t="s">
        <v>40</v>
      </c>
      <c r="C22" t="s">
        <v>41</v>
      </c>
      <c r="D22" t="s">
        <v>1</v>
      </c>
      <c r="E22">
        <v>14</v>
      </c>
      <c r="F22" t="s">
        <v>42</v>
      </c>
      <c r="G22" t="s">
        <v>43</v>
      </c>
      <c r="H22">
        <v>0.2</v>
      </c>
      <c r="Y22" t="str">
        <v>model</v>
      </c>
      <c r="Z22" t="str">
        <v>ViterbiNet</v>
      </c>
      <c r="AA22" t="str">
        <v xml:space="preserve"> SNR</v>
      </c>
      <c r="AB22" t="str">
        <v>13</v>
      </c>
      <c r="AC22" t="str">
        <v xml:space="preserve"> Final SER</v>
      </c>
      <c r="AD22" t="str">
        <v/>
      </c>
      <c r="AE22" t="str">
        <v>0.00024999996026357</v>
      </c>
      <c r="AF22" t="str">
        <v/>
      </c>
    </row>
    <row r="23" spans="1:32" x14ac:dyDescent="0.25">
      <c r="A23" t="s">
        <v>69</v>
      </c>
      <c r="B23" t="s">
        <v>73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>
        <v>25</v>
      </c>
      <c r="Y23" t="str">
        <v>model</v>
      </c>
      <c r="Z23" t="str">
        <v>ViterbiNet</v>
      </c>
      <c r="AA23" t="str">
        <v xml:space="preserve"> SNR</v>
      </c>
      <c r="AB23" t="str">
        <v>13</v>
      </c>
      <c r="AC23" t="str">
        <v xml:space="preserve"> Final SER</v>
      </c>
      <c r="AD23" t="str">
        <v/>
      </c>
      <c r="AE23" t="str">
        <v>0.000055555502573649</v>
      </c>
      <c r="AF23" t="str">
        <v/>
      </c>
    </row>
    <row r="24" spans="1:32" x14ac:dyDescent="0.25">
      <c r="A24" t="s">
        <v>74</v>
      </c>
      <c r="Y24" t="str">
        <v>model</v>
      </c>
      <c r="Z24" t="str">
        <v>ViterbiNet</v>
      </c>
      <c r="AA24" t="str">
        <v xml:space="preserve"> SNR</v>
      </c>
      <c r="AB24" t="str">
        <v>13</v>
      </c>
      <c r="AC24" t="str">
        <v xml:space="preserve"> Final SER</v>
      </c>
      <c r="AD24" t="str">
        <v/>
      </c>
      <c r="AE24" t="str">
        <v>8.33332538604736E-05</v>
      </c>
      <c r="AF24" t="str">
        <v/>
      </c>
    </row>
    <row r="25" spans="1:32" x14ac:dyDescent="0.25">
      <c r="A25" t="s">
        <v>75</v>
      </c>
      <c r="Y25" t="str">
        <v>model</v>
      </c>
      <c r="Z25" t="str">
        <v>ViterbiNet</v>
      </c>
      <c r="AA25" t="str">
        <v xml:space="preserve"> SNR</v>
      </c>
      <c r="AB25" t="str">
        <v>14</v>
      </c>
      <c r="AC25" t="str">
        <v xml:space="preserve"> Final SER</v>
      </c>
      <c r="AD25" t="str">
        <v/>
      </c>
      <c r="AE25" t="str">
        <v>0.000138888955116271</v>
      </c>
      <c r="AF25" t="str">
        <v/>
      </c>
    </row>
    <row r="26" spans="1:32" x14ac:dyDescent="0.25">
      <c r="A26" t="s">
        <v>37</v>
      </c>
      <c r="B26" t="s">
        <v>38</v>
      </c>
      <c r="Y26" t="str">
        <v>model</v>
      </c>
      <c r="Z26" t="str">
        <v>ViterbiNet</v>
      </c>
      <c r="AA26" t="str">
        <v xml:space="preserve"> SNR</v>
      </c>
      <c r="AB26" t="str">
        <v>14</v>
      </c>
      <c r="AC26" t="str">
        <v xml:space="preserve"> Final SER</v>
      </c>
      <c r="AD26" t="str">
        <v/>
      </c>
      <c r="AE26" t="str">
        <v>0.000055555502573649</v>
      </c>
      <c r="AF26" t="str">
        <v/>
      </c>
    </row>
    <row r="27" spans="1:32" x14ac:dyDescent="0.25">
      <c r="A27" t="s">
        <v>39</v>
      </c>
      <c r="B27" t="s">
        <v>40</v>
      </c>
      <c r="C27" t="s">
        <v>41</v>
      </c>
      <c r="D27" t="s">
        <v>1</v>
      </c>
      <c r="E27">
        <v>12</v>
      </c>
      <c r="F27" t="s">
        <v>42</v>
      </c>
      <c r="G27" t="s">
        <v>43</v>
      </c>
      <c r="H27">
        <v>0.2</v>
      </c>
      <c r="Y27" t="str">
        <v>model</v>
      </c>
      <c r="Z27" t="str">
        <v>ViterbiNet</v>
      </c>
      <c r="AA27" t="str">
        <v xml:space="preserve"> SNR</v>
      </c>
      <c r="AB27" t="str">
        <v>14</v>
      </c>
      <c r="AC27" t="str">
        <v xml:space="preserve"> Final SER</v>
      </c>
      <c r="AD27" t="str">
        <v/>
      </c>
      <c r="AE27" t="str">
        <v>0</v>
      </c>
      <c r="AF27" t="str">
        <v/>
      </c>
    </row>
    <row r="28" spans="1:32" x14ac:dyDescent="0.25">
      <c r="A28" t="s">
        <v>67</v>
      </c>
      <c r="B28" t="s">
        <v>24</v>
      </c>
      <c r="C28" t="s">
        <v>25</v>
      </c>
      <c r="D28">
        <v>7010</v>
      </c>
    </row>
    <row r="29" spans="1:32" x14ac:dyDescent="0.25">
      <c r="A29" t="s">
        <v>68</v>
      </c>
    </row>
    <row r="30" spans="1:32" x14ac:dyDescent="0.25">
      <c r="A30" t="s">
        <v>19</v>
      </c>
    </row>
    <row r="31" spans="1:32" x14ac:dyDescent="0.25">
      <c r="A31" t="s">
        <v>69</v>
      </c>
      <c r="B31" t="s">
        <v>76</v>
      </c>
      <c r="C31" t="s">
        <v>27</v>
      </c>
      <c r="D31" t="s">
        <v>28</v>
      </c>
      <c r="E31" t="s">
        <v>29</v>
      </c>
      <c r="F31" t="s">
        <v>30</v>
      </c>
      <c r="G31" t="s">
        <v>31</v>
      </c>
      <c r="H31" t="s">
        <v>32</v>
      </c>
      <c r="I31" t="s">
        <v>33</v>
      </c>
      <c r="J31" t="s">
        <v>34</v>
      </c>
      <c r="K31">
        <v>25</v>
      </c>
    </row>
    <row r="32" spans="1:32" x14ac:dyDescent="0.25">
      <c r="A32" t="s">
        <v>77</v>
      </c>
    </row>
    <row r="33" spans="1:11" x14ac:dyDescent="0.25">
      <c r="A33" t="s">
        <v>78</v>
      </c>
    </row>
    <row r="34" spans="1:11" x14ac:dyDescent="0.25">
      <c r="A34" t="s">
        <v>37</v>
      </c>
      <c r="B34" t="s">
        <v>38</v>
      </c>
    </row>
    <row r="35" spans="1:11" x14ac:dyDescent="0.25">
      <c r="A35" t="s">
        <v>39</v>
      </c>
      <c r="B35" t="s">
        <v>40</v>
      </c>
      <c r="C35" t="s">
        <v>41</v>
      </c>
      <c r="D35" t="s">
        <v>1</v>
      </c>
      <c r="E35">
        <v>13</v>
      </c>
      <c r="F35" t="s">
        <v>42</v>
      </c>
      <c r="G35" t="s">
        <v>43</v>
      </c>
      <c r="H35">
        <v>0.2</v>
      </c>
    </row>
    <row r="36" spans="1:11" x14ac:dyDescent="0.25">
      <c r="A36" t="s">
        <v>79</v>
      </c>
      <c r="B36" t="s">
        <v>24</v>
      </c>
      <c r="C36" t="s">
        <v>25</v>
      </c>
      <c r="D36">
        <v>6960</v>
      </c>
    </row>
    <row r="37" spans="1:11" x14ac:dyDescent="0.25">
      <c r="A37" t="s">
        <v>80</v>
      </c>
    </row>
    <row r="38" spans="1:11" x14ac:dyDescent="0.25">
      <c r="A38" t="s">
        <v>81</v>
      </c>
      <c r="B38" t="s">
        <v>70</v>
      </c>
      <c r="C38" t="s">
        <v>27</v>
      </c>
      <c r="D38" t="s">
        <v>28</v>
      </c>
      <c r="E38" t="s">
        <v>29</v>
      </c>
      <c r="F38" t="s">
        <v>30</v>
      </c>
      <c r="G38" t="s">
        <v>31</v>
      </c>
      <c r="H38" t="s">
        <v>32</v>
      </c>
      <c r="I38" t="s">
        <v>33</v>
      </c>
      <c r="J38" t="s">
        <v>34</v>
      </c>
      <c r="K38">
        <v>25</v>
      </c>
    </row>
    <row r="39" spans="1:11" x14ac:dyDescent="0.25">
      <c r="A39" t="s">
        <v>82</v>
      </c>
    </row>
    <row r="40" spans="1:11" x14ac:dyDescent="0.25">
      <c r="A40" t="s">
        <v>83</v>
      </c>
    </row>
    <row r="41" spans="1:11" x14ac:dyDescent="0.25">
      <c r="A41" t="s">
        <v>37</v>
      </c>
      <c r="B41" t="s">
        <v>38</v>
      </c>
    </row>
    <row r="42" spans="1:11" x14ac:dyDescent="0.25">
      <c r="A42" t="s">
        <v>39</v>
      </c>
      <c r="B42" t="s">
        <v>40</v>
      </c>
      <c r="C42" t="s">
        <v>41</v>
      </c>
      <c r="D42" t="s">
        <v>1</v>
      </c>
      <c r="E42">
        <v>14</v>
      </c>
      <c r="F42" t="s">
        <v>42</v>
      </c>
      <c r="G42" t="s">
        <v>43</v>
      </c>
      <c r="H42">
        <v>0.2</v>
      </c>
    </row>
    <row r="43" spans="1:11" x14ac:dyDescent="0.25">
      <c r="A43" t="s">
        <v>79</v>
      </c>
      <c r="B43" t="s">
        <v>24</v>
      </c>
      <c r="C43" t="s">
        <v>25</v>
      </c>
      <c r="D43">
        <v>6960</v>
      </c>
    </row>
    <row r="44" spans="1:11" x14ac:dyDescent="0.25">
      <c r="A44" t="s">
        <v>80</v>
      </c>
    </row>
    <row r="45" spans="1:11" x14ac:dyDescent="0.25">
      <c r="A45" t="s">
        <v>81</v>
      </c>
      <c r="B45" t="s">
        <v>76</v>
      </c>
      <c r="C45" t="s">
        <v>27</v>
      </c>
      <c r="D45" t="s">
        <v>28</v>
      </c>
      <c r="E45" t="s">
        <v>29</v>
      </c>
      <c r="F45" t="s">
        <v>30</v>
      </c>
      <c r="G45" t="s">
        <v>31</v>
      </c>
      <c r="H45" t="s">
        <v>32</v>
      </c>
      <c r="I45" t="s">
        <v>33</v>
      </c>
      <c r="J45" t="s">
        <v>34</v>
      </c>
      <c r="K45">
        <v>25</v>
      </c>
    </row>
    <row r="46" spans="1:11" x14ac:dyDescent="0.25">
      <c r="A46" t="s">
        <v>84</v>
      </c>
    </row>
    <row r="47" spans="1:11" x14ac:dyDescent="0.25">
      <c r="A47" t="s">
        <v>85</v>
      </c>
    </row>
    <row r="48" spans="1:11" x14ac:dyDescent="0.25">
      <c r="A48" t="s">
        <v>37</v>
      </c>
      <c r="B48" t="s">
        <v>38</v>
      </c>
    </row>
    <row r="49" spans="1:16" x14ac:dyDescent="0.25">
      <c r="A49" t="s">
        <v>39</v>
      </c>
      <c r="B49" t="s">
        <v>40</v>
      </c>
      <c r="C49" t="s">
        <v>41</v>
      </c>
      <c r="D49" t="s">
        <v>1</v>
      </c>
      <c r="E49">
        <v>13</v>
      </c>
      <c r="F49" t="s">
        <v>42</v>
      </c>
      <c r="G49" t="s">
        <v>43</v>
      </c>
      <c r="H49">
        <v>0.2</v>
      </c>
    </row>
    <row r="50" spans="1:16" x14ac:dyDescent="0.25">
      <c r="A50" t="s">
        <v>79</v>
      </c>
      <c r="B50" t="s">
        <v>24</v>
      </c>
      <c r="C50" t="s">
        <v>25</v>
      </c>
      <c r="D50">
        <v>6960</v>
      </c>
    </row>
    <row r="51" spans="1:16" x14ac:dyDescent="0.25">
      <c r="A51" t="s">
        <v>80</v>
      </c>
    </row>
    <row r="52" spans="1:16" x14ac:dyDescent="0.25">
      <c r="A52" t="s">
        <v>81</v>
      </c>
      <c r="B52" t="s">
        <v>73</v>
      </c>
      <c r="C52" t="s">
        <v>27</v>
      </c>
      <c r="D52" t="s">
        <v>28</v>
      </c>
      <c r="E52" t="s">
        <v>29</v>
      </c>
      <c r="F52" t="s">
        <v>30</v>
      </c>
      <c r="G52" t="s">
        <v>31</v>
      </c>
      <c r="H52" t="s">
        <v>32</v>
      </c>
      <c r="I52" t="s">
        <v>33</v>
      </c>
      <c r="J52" t="s">
        <v>34</v>
      </c>
      <c r="K52">
        <v>25</v>
      </c>
    </row>
    <row r="53" spans="1:16" x14ac:dyDescent="0.25">
      <c r="A53" t="s">
        <v>86</v>
      </c>
    </row>
    <row r="54" spans="1:16" x14ac:dyDescent="0.25">
      <c r="A54" t="s">
        <v>87</v>
      </c>
    </row>
    <row r="55" spans="1:16" x14ac:dyDescent="0.25">
      <c r="A55" t="s">
        <v>37</v>
      </c>
      <c r="B55" t="s">
        <v>38</v>
      </c>
    </row>
    <row r="56" spans="1:16" x14ac:dyDescent="0.25">
      <c r="A56" t="s">
        <v>39</v>
      </c>
      <c r="B56" t="s">
        <v>40</v>
      </c>
      <c r="C56" t="s">
        <v>41</v>
      </c>
      <c r="D56" t="s">
        <v>1</v>
      </c>
      <c r="E56">
        <v>12</v>
      </c>
      <c r="F56" t="s">
        <v>42</v>
      </c>
      <c r="G56" t="s">
        <v>43</v>
      </c>
      <c r="H56">
        <v>0.2</v>
      </c>
    </row>
    <row r="57" spans="1:16" x14ac:dyDescent="0.25">
      <c r="A57" t="s">
        <v>69</v>
      </c>
      <c r="B57" t="s">
        <v>73</v>
      </c>
      <c r="C57" t="s">
        <v>44</v>
      </c>
      <c r="D57" t="s">
        <v>33</v>
      </c>
      <c r="E57" t="s">
        <v>40</v>
      </c>
      <c r="F57" t="s">
        <v>0</v>
      </c>
      <c r="G57" t="s">
        <v>88</v>
      </c>
      <c r="H57" t="s">
        <v>0</v>
      </c>
      <c r="I57" t="s">
        <v>89</v>
      </c>
      <c r="J57" t="s">
        <v>90</v>
      </c>
      <c r="K57" t="s">
        <v>0</v>
      </c>
      <c r="L57" t="s">
        <v>91</v>
      </c>
      <c r="M57" t="s">
        <v>92</v>
      </c>
      <c r="N57" t="s">
        <v>93</v>
      </c>
      <c r="O57" t="s">
        <v>0</v>
      </c>
      <c r="P57" t="s">
        <v>94</v>
      </c>
    </row>
    <row r="58" spans="1:16" x14ac:dyDescent="0.25">
      <c r="A58" t="s">
        <v>69</v>
      </c>
      <c r="B58" t="s">
        <v>76</v>
      </c>
      <c r="C58" t="s">
        <v>44</v>
      </c>
      <c r="D58" t="s">
        <v>33</v>
      </c>
      <c r="E58" t="s">
        <v>40</v>
      </c>
      <c r="F58" t="s">
        <v>0</v>
      </c>
      <c r="G58" t="s">
        <v>88</v>
      </c>
      <c r="H58" t="s">
        <v>0</v>
      </c>
      <c r="I58" t="s">
        <v>95</v>
      </c>
      <c r="J58" t="s">
        <v>90</v>
      </c>
      <c r="K58" t="s">
        <v>0</v>
      </c>
      <c r="L58" t="s">
        <v>91</v>
      </c>
      <c r="M58" t="s">
        <v>92</v>
      </c>
      <c r="N58" t="s">
        <v>93</v>
      </c>
      <c r="O58" t="s">
        <v>0</v>
      </c>
      <c r="P58" t="s">
        <v>94</v>
      </c>
    </row>
    <row r="59" spans="1:16" x14ac:dyDescent="0.25">
      <c r="A59" t="s">
        <v>69</v>
      </c>
      <c r="B59" t="s">
        <v>70</v>
      </c>
      <c r="C59" t="s">
        <v>44</v>
      </c>
      <c r="D59" t="s">
        <v>33</v>
      </c>
      <c r="E59" t="s">
        <v>40</v>
      </c>
      <c r="F59" t="s">
        <v>0</v>
      </c>
      <c r="G59" t="s">
        <v>88</v>
      </c>
      <c r="H59" t="s">
        <v>0</v>
      </c>
      <c r="I59" t="s">
        <v>96</v>
      </c>
      <c r="J59" t="s">
        <v>90</v>
      </c>
      <c r="K59" t="s">
        <v>0</v>
      </c>
      <c r="L59" t="s">
        <v>91</v>
      </c>
      <c r="M59" t="s">
        <v>92</v>
      </c>
      <c r="N59" t="s">
        <v>93</v>
      </c>
      <c r="O59" t="s">
        <v>0</v>
      </c>
      <c r="P59" t="s">
        <v>94</v>
      </c>
    </row>
    <row r="60" spans="1:16" x14ac:dyDescent="0.25">
      <c r="A60" t="s">
        <v>81</v>
      </c>
      <c r="B60" t="s">
        <v>70</v>
      </c>
      <c r="C60" t="s">
        <v>44</v>
      </c>
      <c r="D60" t="s">
        <v>33</v>
      </c>
      <c r="E60" t="s">
        <v>40</v>
      </c>
      <c r="F60" t="s">
        <v>0</v>
      </c>
      <c r="G60" t="s">
        <v>97</v>
      </c>
      <c r="H60" t="s">
        <v>0</v>
      </c>
      <c r="I60" t="s">
        <v>96</v>
      </c>
      <c r="J60" t="s">
        <v>90</v>
      </c>
      <c r="K60" t="s">
        <v>0</v>
      </c>
      <c r="L60" t="s">
        <v>91</v>
      </c>
      <c r="M60" t="s">
        <v>92</v>
      </c>
      <c r="N60" t="s">
        <v>93</v>
      </c>
      <c r="O60" t="s">
        <v>0</v>
      </c>
      <c r="P60" t="s">
        <v>94</v>
      </c>
    </row>
    <row r="61" spans="1:16" x14ac:dyDescent="0.25">
      <c r="A61" t="s">
        <v>81</v>
      </c>
      <c r="B61" t="s">
        <v>76</v>
      </c>
      <c r="C61" t="s">
        <v>44</v>
      </c>
      <c r="D61" t="s">
        <v>33</v>
      </c>
      <c r="E61" t="s">
        <v>40</v>
      </c>
      <c r="F61" t="s">
        <v>0</v>
      </c>
      <c r="G61" t="s">
        <v>97</v>
      </c>
      <c r="H61" t="s">
        <v>0</v>
      </c>
      <c r="I61" t="s">
        <v>95</v>
      </c>
      <c r="J61" t="s">
        <v>90</v>
      </c>
      <c r="K61" t="s">
        <v>0</v>
      </c>
      <c r="L61" t="s">
        <v>91</v>
      </c>
      <c r="M61" t="s">
        <v>92</v>
      </c>
      <c r="N61" t="s">
        <v>93</v>
      </c>
      <c r="O61" t="s">
        <v>0</v>
      </c>
      <c r="P61" t="s">
        <v>94</v>
      </c>
    </row>
    <row r="62" spans="1:16" x14ac:dyDescent="0.25">
      <c r="A62" t="s">
        <v>81</v>
      </c>
      <c r="B62" t="s">
        <v>73</v>
      </c>
      <c r="C62" t="s">
        <v>44</v>
      </c>
      <c r="D62" t="s">
        <v>33</v>
      </c>
      <c r="E62" t="s">
        <v>40</v>
      </c>
      <c r="F62" t="s">
        <v>0</v>
      </c>
      <c r="G62" t="s">
        <v>97</v>
      </c>
      <c r="H62" t="s">
        <v>0</v>
      </c>
      <c r="I62" t="s">
        <v>89</v>
      </c>
      <c r="J62" t="s">
        <v>90</v>
      </c>
      <c r="K62" t="s">
        <v>0</v>
      </c>
      <c r="L62" t="s">
        <v>91</v>
      </c>
      <c r="M62" t="s">
        <v>92</v>
      </c>
      <c r="N62" t="s">
        <v>93</v>
      </c>
      <c r="O62" t="s">
        <v>0</v>
      </c>
      <c r="P62" t="s">
        <v>94</v>
      </c>
    </row>
    <row r="63" spans="1:16" x14ac:dyDescent="0.25">
      <c r="A63" t="s">
        <v>98</v>
      </c>
      <c r="B63" t="s">
        <v>99</v>
      </c>
      <c r="C63" t="s">
        <v>50</v>
      </c>
      <c r="D63" t="s">
        <v>0</v>
      </c>
      <c r="E63">
        <v>7.0312619209289499E-3</v>
      </c>
      <c r="F63" t="s">
        <v>100</v>
      </c>
    </row>
    <row r="64" spans="1:16" x14ac:dyDescent="0.25">
      <c r="A64" t="s">
        <v>101</v>
      </c>
    </row>
    <row r="65" spans="1:8" x14ac:dyDescent="0.25">
      <c r="A65" t="s">
        <v>69</v>
      </c>
      <c r="B65" t="s">
        <v>102</v>
      </c>
      <c r="C65" t="s">
        <v>44</v>
      </c>
      <c r="D65" t="s">
        <v>45</v>
      </c>
      <c r="E65" t="s">
        <v>46</v>
      </c>
    </row>
    <row r="66" spans="1:8" x14ac:dyDescent="0.25">
      <c r="A66" t="s">
        <v>98</v>
      </c>
      <c r="B66" t="s">
        <v>99</v>
      </c>
      <c r="C66" t="s">
        <v>50</v>
      </c>
      <c r="D66" t="s">
        <v>0</v>
      </c>
      <c r="E66">
        <v>5.1504373550414996E-3</v>
      </c>
      <c r="F66" t="s">
        <v>100</v>
      </c>
    </row>
    <row r="67" spans="1:8" x14ac:dyDescent="0.25">
      <c r="A67" t="s">
        <v>101</v>
      </c>
    </row>
    <row r="68" spans="1:8" x14ac:dyDescent="0.25">
      <c r="A68" t="s">
        <v>69</v>
      </c>
      <c r="B68" t="s">
        <v>103</v>
      </c>
      <c r="C68" t="s">
        <v>44</v>
      </c>
      <c r="D68" t="s">
        <v>45</v>
      </c>
      <c r="E68" t="s">
        <v>46</v>
      </c>
    </row>
    <row r="69" spans="1:8" x14ac:dyDescent="0.25">
      <c r="A69" t="s">
        <v>98</v>
      </c>
      <c r="B69" t="s">
        <v>99</v>
      </c>
      <c r="C69" t="s">
        <v>50</v>
      </c>
      <c r="D69" t="s">
        <v>0</v>
      </c>
      <c r="E69">
        <v>6.9155097007751404E-3</v>
      </c>
      <c r="F69" t="s">
        <v>100</v>
      </c>
    </row>
    <row r="70" spans="1:8" x14ac:dyDescent="0.25">
      <c r="A70" t="s">
        <v>101</v>
      </c>
    </row>
    <row r="71" spans="1:8" x14ac:dyDescent="0.25">
      <c r="A71" t="s">
        <v>69</v>
      </c>
      <c r="B71" t="s">
        <v>104</v>
      </c>
      <c r="C71" t="s">
        <v>44</v>
      </c>
      <c r="D71" t="s">
        <v>45</v>
      </c>
      <c r="E71" t="s">
        <v>46</v>
      </c>
    </row>
    <row r="72" spans="1:8" x14ac:dyDescent="0.25">
      <c r="A72" t="s">
        <v>98</v>
      </c>
      <c r="B72" t="s">
        <v>99</v>
      </c>
      <c r="C72" t="s">
        <v>50</v>
      </c>
      <c r="D72" t="s">
        <v>0</v>
      </c>
      <c r="E72">
        <v>1.4178156852722101E-3</v>
      </c>
      <c r="F72" t="s">
        <v>100</v>
      </c>
    </row>
    <row r="73" spans="1:8" x14ac:dyDescent="0.25">
      <c r="A73" t="s">
        <v>101</v>
      </c>
    </row>
    <row r="74" spans="1:8" x14ac:dyDescent="0.25">
      <c r="A74" t="s">
        <v>81</v>
      </c>
      <c r="B74" t="s">
        <v>102</v>
      </c>
      <c r="C74" t="s">
        <v>44</v>
      </c>
      <c r="D74" t="s">
        <v>45</v>
      </c>
      <c r="E74" t="s">
        <v>46</v>
      </c>
    </row>
    <row r="75" spans="1:8" x14ac:dyDescent="0.25">
      <c r="A75" t="s">
        <v>69</v>
      </c>
      <c r="B75" t="s">
        <v>76</v>
      </c>
      <c r="C75" t="s">
        <v>105</v>
      </c>
      <c r="D75" t="s">
        <v>47</v>
      </c>
      <c r="E75" t="s">
        <v>48</v>
      </c>
      <c r="F75" t="s">
        <v>49</v>
      </c>
      <c r="G75" t="s">
        <v>50</v>
      </c>
      <c r="H75">
        <v>0</v>
      </c>
    </row>
    <row r="76" spans="1:8" x14ac:dyDescent="0.25">
      <c r="A76" t="s">
        <v>69</v>
      </c>
      <c r="B76" t="s">
        <v>70</v>
      </c>
      <c r="C76" t="s">
        <v>105</v>
      </c>
      <c r="D76" t="s">
        <v>47</v>
      </c>
      <c r="E76" t="s">
        <v>48</v>
      </c>
      <c r="F76" t="s">
        <v>49</v>
      </c>
      <c r="G76" t="s">
        <v>50</v>
      </c>
      <c r="H76">
        <v>0</v>
      </c>
    </row>
    <row r="77" spans="1:8" x14ac:dyDescent="0.25">
      <c r="A77" t="s">
        <v>69</v>
      </c>
      <c r="B77" t="s">
        <v>73</v>
      </c>
      <c r="C77" t="s">
        <v>105</v>
      </c>
      <c r="D77" t="s">
        <v>47</v>
      </c>
      <c r="E77" t="s">
        <v>48</v>
      </c>
      <c r="F77" t="s">
        <v>49</v>
      </c>
      <c r="G77" t="s">
        <v>50</v>
      </c>
      <c r="H77">
        <v>0</v>
      </c>
    </row>
    <row r="78" spans="1:8" x14ac:dyDescent="0.25">
      <c r="A78" t="s">
        <v>98</v>
      </c>
      <c r="B78" t="s">
        <v>99</v>
      </c>
      <c r="C78" t="s">
        <v>50</v>
      </c>
      <c r="D78" t="s">
        <v>0</v>
      </c>
      <c r="E78">
        <v>2.6041865348815901E-3</v>
      </c>
      <c r="F78" t="s">
        <v>100</v>
      </c>
    </row>
    <row r="79" spans="1:8" x14ac:dyDescent="0.25">
      <c r="A79" t="s">
        <v>101</v>
      </c>
    </row>
    <row r="80" spans="1:8" x14ac:dyDescent="0.25">
      <c r="A80" t="s">
        <v>81</v>
      </c>
      <c r="B80" t="s">
        <v>104</v>
      </c>
      <c r="C80" t="s">
        <v>44</v>
      </c>
      <c r="D80" t="s">
        <v>45</v>
      </c>
      <c r="E80" t="s">
        <v>46</v>
      </c>
    </row>
    <row r="81" spans="1:8" x14ac:dyDescent="0.25">
      <c r="A81" t="s">
        <v>98</v>
      </c>
      <c r="B81" t="s">
        <v>99</v>
      </c>
      <c r="C81" t="s">
        <v>50</v>
      </c>
      <c r="D81" t="s">
        <v>0</v>
      </c>
      <c r="E81">
        <v>2.31504440307617E-4</v>
      </c>
      <c r="F81" t="s">
        <v>100</v>
      </c>
    </row>
    <row r="82" spans="1:8" x14ac:dyDescent="0.25">
      <c r="A82" t="s">
        <v>101</v>
      </c>
    </row>
    <row r="83" spans="1:8" x14ac:dyDescent="0.25">
      <c r="A83" t="s">
        <v>81</v>
      </c>
      <c r="B83" t="s">
        <v>103</v>
      </c>
      <c r="C83" t="s">
        <v>44</v>
      </c>
      <c r="D83" t="s">
        <v>45</v>
      </c>
      <c r="E83" t="s">
        <v>46</v>
      </c>
    </row>
    <row r="84" spans="1:8" x14ac:dyDescent="0.25">
      <c r="A84" t="s">
        <v>69</v>
      </c>
      <c r="B84" t="s">
        <v>76</v>
      </c>
      <c r="C84" t="s">
        <v>105</v>
      </c>
      <c r="D84" t="s">
        <v>47</v>
      </c>
      <c r="E84" t="s">
        <v>51</v>
      </c>
      <c r="F84" t="s">
        <v>49</v>
      </c>
      <c r="G84" t="s">
        <v>50</v>
      </c>
      <c r="H84">
        <v>0</v>
      </c>
    </row>
    <row r="85" spans="1:8" x14ac:dyDescent="0.25">
      <c r="A85" t="s">
        <v>69</v>
      </c>
      <c r="B85" t="s">
        <v>70</v>
      </c>
      <c r="C85" t="s">
        <v>105</v>
      </c>
      <c r="D85" t="s">
        <v>47</v>
      </c>
      <c r="E85" t="s">
        <v>51</v>
      </c>
      <c r="F85" t="s">
        <v>49</v>
      </c>
      <c r="G85" t="s">
        <v>50</v>
      </c>
      <c r="H85">
        <v>0</v>
      </c>
    </row>
    <row r="86" spans="1:8" x14ac:dyDescent="0.25">
      <c r="A86" t="s">
        <v>69</v>
      </c>
      <c r="B86" t="s">
        <v>73</v>
      </c>
      <c r="C86" t="s">
        <v>105</v>
      </c>
      <c r="D86" t="s">
        <v>47</v>
      </c>
      <c r="E86" t="s">
        <v>51</v>
      </c>
      <c r="F86" t="s">
        <v>49</v>
      </c>
      <c r="G86" t="s">
        <v>50</v>
      </c>
      <c r="H86">
        <v>2.7777751286824499E-4</v>
      </c>
    </row>
    <row r="87" spans="1:8" x14ac:dyDescent="0.25">
      <c r="A87" t="s">
        <v>81</v>
      </c>
      <c r="B87" t="s">
        <v>76</v>
      </c>
      <c r="C87" t="s">
        <v>105</v>
      </c>
      <c r="D87" t="s">
        <v>47</v>
      </c>
      <c r="E87" t="s">
        <v>48</v>
      </c>
      <c r="F87" t="s">
        <v>49</v>
      </c>
      <c r="G87" t="s">
        <v>50</v>
      </c>
      <c r="H87">
        <v>0</v>
      </c>
    </row>
    <row r="88" spans="1:8" x14ac:dyDescent="0.25">
      <c r="A88" t="s">
        <v>81</v>
      </c>
      <c r="B88" t="s">
        <v>73</v>
      </c>
      <c r="C88" t="s">
        <v>105</v>
      </c>
      <c r="D88" t="s">
        <v>47</v>
      </c>
      <c r="E88" t="s">
        <v>48</v>
      </c>
      <c r="F88" t="s">
        <v>49</v>
      </c>
      <c r="G88" t="s">
        <v>50</v>
      </c>
      <c r="H88">
        <v>0</v>
      </c>
    </row>
    <row r="89" spans="1:8" x14ac:dyDescent="0.25">
      <c r="A89" t="s">
        <v>69</v>
      </c>
      <c r="B89" t="s">
        <v>76</v>
      </c>
      <c r="C89" t="s">
        <v>105</v>
      </c>
      <c r="D89" t="s">
        <v>47</v>
      </c>
      <c r="E89" t="s">
        <v>52</v>
      </c>
      <c r="F89" t="s">
        <v>49</v>
      </c>
      <c r="G89" t="s">
        <v>50</v>
      </c>
      <c r="H89">
        <v>0</v>
      </c>
    </row>
    <row r="90" spans="1:8" x14ac:dyDescent="0.25">
      <c r="A90" t="s">
        <v>81</v>
      </c>
      <c r="B90" t="s">
        <v>70</v>
      </c>
      <c r="C90" t="s">
        <v>105</v>
      </c>
      <c r="D90" t="s">
        <v>47</v>
      </c>
      <c r="E90" t="s">
        <v>48</v>
      </c>
      <c r="F90" t="s">
        <v>49</v>
      </c>
      <c r="G90" t="s">
        <v>50</v>
      </c>
      <c r="H90">
        <v>0</v>
      </c>
    </row>
    <row r="91" spans="1:8" x14ac:dyDescent="0.25">
      <c r="A91" t="s">
        <v>69</v>
      </c>
      <c r="B91" t="s">
        <v>70</v>
      </c>
      <c r="C91" t="s">
        <v>105</v>
      </c>
      <c r="D91" t="s">
        <v>47</v>
      </c>
      <c r="E91" t="s">
        <v>52</v>
      </c>
      <c r="F91" t="s">
        <v>49</v>
      </c>
      <c r="G91" t="s">
        <v>50</v>
      </c>
      <c r="H91">
        <v>0</v>
      </c>
    </row>
    <row r="92" spans="1:8" x14ac:dyDescent="0.25">
      <c r="A92" t="s">
        <v>69</v>
      </c>
      <c r="B92" t="s">
        <v>73</v>
      </c>
      <c r="C92" t="s">
        <v>105</v>
      </c>
      <c r="D92" t="s">
        <v>47</v>
      </c>
      <c r="E92" t="s">
        <v>52</v>
      </c>
      <c r="F92" t="s">
        <v>49</v>
      </c>
      <c r="G92" t="s">
        <v>50</v>
      </c>
      <c r="H92">
        <v>1.8518500857883001E-4</v>
      </c>
    </row>
    <row r="93" spans="1:8" x14ac:dyDescent="0.25">
      <c r="A93" t="s">
        <v>69</v>
      </c>
      <c r="B93" t="s">
        <v>76</v>
      </c>
      <c r="C93" t="s">
        <v>105</v>
      </c>
      <c r="D93" t="s">
        <v>47</v>
      </c>
      <c r="E93" t="s">
        <v>53</v>
      </c>
      <c r="F93" t="s">
        <v>49</v>
      </c>
      <c r="G93" t="s">
        <v>50</v>
      </c>
      <c r="H93" s="7">
        <v>6.9444378217061302E-5</v>
      </c>
    </row>
    <row r="94" spans="1:8" x14ac:dyDescent="0.25">
      <c r="A94" t="s">
        <v>69</v>
      </c>
      <c r="B94" t="s">
        <v>70</v>
      </c>
      <c r="C94" t="s">
        <v>105</v>
      </c>
      <c r="D94" t="s">
        <v>47</v>
      </c>
      <c r="E94" t="s">
        <v>53</v>
      </c>
      <c r="F94" t="s">
        <v>49</v>
      </c>
      <c r="G94" t="s">
        <v>50</v>
      </c>
      <c r="H94">
        <v>0</v>
      </c>
    </row>
    <row r="95" spans="1:8" x14ac:dyDescent="0.25">
      <c r="A95" t="s">
        <v>69</v>
      </c>
      <c r="B95" t="s">
        <v>73</v>
      </c>
      <c r="C95" t="s">
        <v>105</v>
      </c>
      <c r="D95" t="s">
        <v>47</v>
      </c>
      <c r="E95" t="s">
        <v>53</v>
      </c>
      <c r="F95" t="s">
        <v>49</v>
      </c>
      <c r="G95" t="s">
        <v>50</v>
      </c>
      <c r="H95">
        <v>1.3888875643412201E-4</v>
      </c>
    </row>
    <row r="96" spans="1:8" x14ac:dyDescent="0.25">
      <c r="A96" t="s">
        <v>81</v>
      </c>
      <c r="B96" t="s">
        <v>76</v>
      </c>
      <c r="C96" t="s">
        <v>105</v>
      </c>
      <c r="D96" t="s">
        <v>47</v>
      </c>
      <c r="E96" t="s">
        <v>51</v>
      </c>
      <c r="F96" t="s">
        <v>49</v>
      </c>
      <c r="G96" t="s">
        <v>50</v>
      </c>
      <c r="H96">
        <v>0</v>
      </c>
    </row>
    <row r="97" spans="1:8" x14ac:dyDescent="0.25">
      <c r="A97" t="s">
        <v>81</v>
      </c>
      <c r="B97" t="s">
        <v>73</v>
      </c>
      <c r="C97" t="s">
        <v>105</v>
      </c>
      <c r="D97" t="s">
        <v>47</v>
      </c>
      <c r="E97" t="s">
        <v>51</v>
      </c>
      <c r="F97" t="s">
        <v>49</v>
      </c>
      <c r="G97" t="s">
        <v>50</v>
      </c>
      <c r="H97">
        <v>8.3333353201548203E-4</v>
      </c>
    </row>
    <row r="98" spans="1:8" x14ac:dyDescent="0.25">
      <c r="A98" t="s">
        <v>81</v>
      </c>
      <c r="B98" t="s">
        <v>70</v>
      </c>
      <c r="C98" t="s">
        <v>105</v>
      </c>
      <c r="D98" t="s">
        <v>47</v>
      </c>
      <c r="E98" t="s">
        <v>51</v>
      </c>
      <c r="F98" t="s">
        <v>49</v>
      </c>
      <c r="G98" t="s">
        <v>50</v>
      </c>
      <c r="H98">
        <v>0</v>
      </c>
    </row>
    <row r="99" spans="1:8" x14ac:dyDescent="0.25">
      <c r="A99" t="s">
        <v>69</v>
      </c>
      <c r="B99" t="s">
        <v>76</v>
      </c>
      <c r="C99" t="s">
        <v>105</v>
      </c>
      <c r="D99" t="s">
        <v>47</v>
      </c>
      <c r="E99" t="s">
        <v>54</v>
      </c>
      <c r="F99" t="s">
        <v>49</v>
      </c>
      <c r="G99" t="s">
        <v>50</v>
      </c>
      <c r="H99" s="7">
        <v>5.5555502573648997E-5</v>
      </c>
    </row>
    <row r="100" spans="1:8" x14ac:dyDescent="0.25">
      <c r="A100" t="s">
        <v>69</v>
      </c>
      <c r="B100" t="s">
        <v>70</v>
      </c>
      <c r="C100" t="s">
        <v>105</v>
      </c>
      <c r="D100" t="s">
        <v>47</v>
      </c>
      <c r="E100" t="s">
        <v>54</v>
      </c>
      <c r="F100" t="s">
        <v>49</v>
      </c>
      <c r="G100" t="s">
        <v>50</v>
      </c>
      <c r="H100">
        <v>0</v>
      </c>
    </row>
    <row r="101" spans="1:8" x14ac:dyDescent="0.25">
      <c r="A101" t="s">
        <v>69</v>
      </c>
      <c r="B101" t="s">
        <v>73</v>
      </c>
      <c r="C101" t="s">
        <v>105</v>
      </c>
      <c r="D101" t="s">
        <v>47</v>
      </c>
      <c r="E101" t="s">
        <v>54</v>
      </c>
      <c r="F101" t="s">
        <v>49</v>
      </c>
      <c r="G101" t="s">
        <v>50</v>
      </c>
      <c r="H101">
        <v>1.1111100514729799E-4</v>
      </c>
    </row>
    <row r="102" spans="1:8" x14ac:dyDescent="0.25">
      <c r="A102" t="s">
        <v>69</v>
      </c>
      <c r="B102" t="s">
        <v>76</v>
      </c>
      <c r="C102" t="s">
        <v>105</v>
      </c>
      <c r="D102" t="s">
        <v>47</v>
      </c>
      <c r="E102" t="s">
        <v>55</v>
      </c>
      <c r="F102" t="s">
        <v>49</v>
      </c>
      <c r="G102" t="s">
        <v>50</v>
      </c>
      <c r="H102">
        <v>1.8518500857883001E-4</v>
      </c>
    </row>
    <row r="103" spans="1:8" x14ac:dyDescent="0.25">
      <c r="A103" t="s">
        <v>69</v>
      </c>
      <c r="B103" t="s">
        <v>70</v>
      </c>
      <c r="C103" t="s">
        <v>105</v>
      </c>
      <c r="D103" t="s">
        <v>47</v>
      </c>
      <c r="E103" t="s">
        <v>55</v>
      </c>
      <c r="F103" t="s">
        <v>49</v>
      </c>
      <c r="G103" t="s">
        <v>50</v>
      </c>
      <c r="H103">
        <v>1.3888875643412201E-4</v>
      </c>
    </row>
    <row r="104" spans="1:8" x14ac:dyDescent="0.25">
      <c r="A104" t="s">
        <v>81</v>
      </c>
      <c r="B104" t="s">
        <v>76</v>
      </c>
      <c r="C104" t="s">
        <v>105</v>
      </c>
      <c r="D104" t="s">
        <v>47</v>
      </c>
      <c r="E104" t="s">
        <v>52</v>
      </c>
      <c r="F104" t="s">
        <v>49</v>
      </c>
      <c r="G104" t="s">
        <v>50</v>
      </c>
      <c r="H104">
        <v>0</v>
      </c>
    </row>
    <row r="105" spans="1:8" x14ac:dyDescent="0.25">
      <c r="A105" t="s">
        <v>69</v>
      </c>
      <c r="B105" t="s">
        <v>73</v>
      </c>
      <c r="C105" t="s">
        <v>105</v>
      </c>
      <c r="D105" t="s">
        <v>47</v>
      </c>
      <c r="E105" t="s">
        <v>55</v>
      </c>
      <c r="F105" t="s">
        <v>49</v>
      </c>
      <c r="G105" t="s">
        <v>50</v>
      </c>
      <c r="H105" s="7">
        <v>9.2592504289415101E-5</v>
      </c>
    </row>
    <row r="106" spans="1:8" x14ac:dyDescent="0.25">
      <c r="A106" t="s">
        <v>81</v>
      </c>
      <c r="B106" t="s">
        <v>73</v>
      </c>
      <c r="C106" t="s">
        <v>105</v>
      </c>
      <c r="D106" t="s">
        <v>47</v>
      </c>
      <c r="E106" t="s">
        <v>52</v>
      </c>
      <c r="F106" t="s">
        <v>49</v>
      </c>
      <c r="G106" t="s">
        <v>50</v>
      </c>
      <c r="H106">
        <v>5.5555568801032103E-4</v>
      </c>
    </row>
    <row r="107" spans="1:8" x14ac:dyDescent="0.25">
      <c r="A107" t="s">
        <v>81</v>
      </c>
      <c r="B107" t="s">
        <v>70</v>
      </c>
      <c r="C107" t="s">
        <v>105</v>
      </c>
      <c r="D107" t="s">
        <v>47</v>
      </c>
      <c r="E107" t="s">
        <v>52</v>
      </c>
      <c r="F107" t="s">
        <v>49</v>
      </c>
      <c r="G107" t="s">
        <v>50</v>
      </c>
      <c r="H107">
        <v>0</v>
      </c>
    </row>
    <row r="108" spans="1:8" x14ac:dyDescent="0.25">
      <c r="A108" t="s">
        <v>69</v>
      </c>
      <c r="B108" t="s">
        <v>76</v>
      </c>
      <c r="C108" t="s">
        <v>105</v>
      </c>
      <c r="D108" t="s">
        <v>47</v>
      </c>
      <c r="E108" t="s">
        <v>56</v>
      </c>
      <c r="F108" t="s">
        <v>49</v>
      </c>
      <c r="G108" t="s">
        <v>50</v>
      </c>
      <c r="H108">
        <v>1.5873000735328299E-4</v>
      </c>
    </row>
    <row r="109" spans="1:8" x14ac:dyDescent="0.25">
      <c r="A109" t="s">
        <v>69</v>
      </c>
      <c r="B109" t="s">
        <v>70</v>
      </c>
      <c r="C109" t="s">
        <v>105</v>
      </c>
      <c r="D109" t="s">
        <v>47</v>
      </c>
      <c r="E109" t="s">
        <v>56</v>
      </c>
      <c r="F109" t="s">
        <v>49</v>
      </c>
      <c r="G109" t="s">
        <v>50</v>
      </c>
      <c r="H109">
        <v>1.19047505514962E-4</v>
      </c>
    </row>
    <row r="110" spans="1:8" x14ac:dyDescent="0.25">
      <c r="A110" t="s">
        <v>69</v>
      </c>
      <c r="B110" t="s">
        <v>73</v>
      </c>
      <c r="C110" t="s">
        <v>105</v>
      </c>
      <c r="D110" t="s">
        <v>47</v>
      </c>
      <c r="E110" t="s">
        <v>56</v>
      </c>
      <c r="F110" t="s">
        <v>49</v>
      </c>
      <c r="G110" t="s">
        <v>50</v>
      </c>
      <c r="H110" s="7">
        <v>7.9365003676641494E-5</v>
      </c>
    </row>
    <row r="111" spans="1:8" x14ac:dyDescent="0.25">
      <c r="A111" t="s">
        <v>69</v>
      </c>
      <c r="B111" t="s">
        <v>76</v>
      </c>
      <c r="C111" t="s">
        <v>105</v>
      </c>
      <c r="D111" t="s">
        <v>47</v>
      </c>
      <c r="E111" t="s">
        <v>57</v>
      </c>
      <c r="F111" t="s">
        <v>49</v>
      </c>
      <c r="G111" t="s">
        <v>50</v>
      </c>
      <c r="H111">
        <v>1.3888875643412201E-4</v>
      </c>
    </row>
    <row r="112" spans="1:8" x14ac:dyDescent="0.25">
      <c r="A112" t="s">
        <v>81</v>
      </c>
      <c r="B112" t="s">
        <v>76</v>
      </c>
      <c r="C112" t="s">
        <v>105</v>
      </c>
      <c r="D112" t="s">
        <v>47</v>
      </c>
      <c r="E112" t="s">
        <v>53</v>
      </c>
      <c r="F112" t="s">
        <v>49</v>
      </c>
      <c r="G112" t="s">
        <v>50</v>
      </c>
      <c r="H112">
        <v>0</v>
      </c>
    </row>
    <row r="113" spans="1:8" x14ac:dyDescent="0.25">
      <c r="A113" t="s">
        <v>69</v>
      </c>
      <c r="B113" t="s">
        <v>70</v>
      </c>
      <c r="C113" t="s">
        <v>105</v>
      </c>
      <c r="D113" t="s">
        <v>47</v>
      </c>
      <c r="E113" t="s">
        <v>57</v>
      </c>
      <c r="F113" t="s">
        <v>49</v>
      </c>
      <c r="G113" t="s">
        <v>50</v>
      </c>
      <c r="H113">
        <v>1.04166567325592E-4</v>
      </c>
    </row>
    <row r="114" spans="1:8" x14ac:dyDescent="0.25">
      <c r="A114" t="s">
        <v>69</v>
      </c>
      <c r="B114" t="s">
        <v>73</v>
      </c>
      <c r="C114" t="s">
        <v>105</v>
      </c>
      <c r="D114" t="s">
        <v>47</v>
      </c>
      <c r="E114" t="s">
        <v>57</v>
      </c>
      <c r="F114" t="s">
        <v>49</v>
      </c>
      <c r="G114" t="s">
        <v>50</v>
      </c>
      <c r="H114" s="7">
        <v>6.9444378217061302E-5</v>
      </c>
    </row>
    <row r="115" spans="1:8" x14ac:dyDescent="0.25">
      <c r="A115" t="s">
        <v>81</v>
      </c>
      <c r="B115" t="s">
        <v>73</v>
      </c>
      <c r="C115" t="s">
        <v>105</v>
      </c>
      <c r="D115" t="s">
        <v>47</v>
      </c>
      <c r="E115" t="s">
        <v>53</v>
      </c>
      <c r="F115" t="s">
        <v>49</v>
      </c>
      <c r="G115" t="s">
        <v>50</v>
      </c>
      <c r="H115">
        <v>4.1666676600774101E-4</v>
      </c>
    </row>
    <row r="116" spans="1:8" x14ac:dyDescent="0.25">
      <c r="A116" t="s">
        <v>81</v>
      </c>
      <c r="B116" t="s">
        <v>70</v>
      </c>
      <c r="C116" t="s">
        <v>105</v>
      </c>
      <c r="D116" t="s">
        <v>47</v>
      </c>
      <c r="E116" t="s">
        <v>53</v>
      </c>
      <c r="F116" t="s">
        <v>49</v>
      </c>
      <c r="G116" t="s">
        <v>50</v>
      </c>
      <c r="H116">
        <v>0</v>
      </c>
    </row>
    <row r="117" spans="1:8" x14ac:dyDescent="0.25">
      <c r="A117" t="s">
        <v>69</v>
      </c>
      <c r="B117" t="s">
        <v>76</v>
      </c>
      <c r="C117" t="s">
        <v>105</v>
      </c>
      <c r="D117" t="s">
        <v>47</v>
      </c>
      <c r="E117" t="s">
        <v>58</v>
      </c>
      <c r="F117" t="s">
        <v>49</v>
      </c>
      <c r="G117" t="s">
        <v>50</v>
      </c>
      <c r="H117">
        <v>1.2345667238588599E-4</v>
      </c>
    </row>
    <row r="118" spans="1:8" x14ac:dyDescent="0.25">
      <c r="A118" t="s">
        <v>69</v>
      </c>
      <c r="B118" t="s">
        <v>70</v>
      </c>
      <c r="C118" t="s">
        <v>105</v>
      </c>
      <c r="D118" t="s">
        <v>47</v>
      </c>
      <c r="E118" t="s">
        <v>58</v>
      </c>
      <c r="F118" t="s">
        <v>49</v>
      </c>
      <c r="G118" t="s">
        <v>50</v>
      </c>
      <c r="H118" s="7">
        <v>9.2592504289415101E-5</v>
      </c>
    </row>
    <row r="119" spans="1:8" x14ac:dyDescent="0.25">
      <c r="A119" t="s">
        <v>69</v>
      </c>
      <c r="B119" t="s">
        <v>73</v>
      </c>
      <c r="C119" t="s">
        <v>105</v>
      </c>
      <c r="D119" t="s">
        <v>47</v>
      </c>
      <c r="E119" t="s">
        <v>58</v>
      </c>
      <c r="F119" t="s">
        <v>49</v>
      </c>
      <c r="G119" t="s">
        <v>50</v>
      </c>
      <c r="H119">
        <v>2.16049176675302E-4</v>
      </c>
    </row>
    <row r="120" spans="1:8" x14ac:dyDescent="0.25">
      <c r="A120" t="s">
        <v>81</v>
      </c>
      <c r="B120" t="s">
        <v>76</v>
      </c>
      <c r="C120" t="s">
        <v>105</v>
      </c>
      <c r="D120" t="s">
        <v>47</v>
      </c>
      <c r="E120" t="s">
        <v>54</v>
      </c>
      <c r="F120" t="s">
        <v>49</v>
      </c>
      <c r="G120" t="s">
        <v>50</v>
      </c>
      <c r="H120">
        <v>0</v>
      </c>
    </row>
    <row r="121" spans="1:8" x14ac:dyDescent="0.25">
      <c r="A121" t="s">
        <v>69</v>
      </c>
      <c r="B121" t="s">
        <v>76</v>
      </c>
      <c r="C121" t="s">
        <v>105</v>
      </c>
      <c r="D121" t="s">
        <v>47</v>
      </c>
      <c r="E121" t="s">
        <v>59</v>
      </c>
      <c r="F121" t="s">
        <v>49</v>
      </c>
      <c r="G121" t="s">
        <v>50</v>
      </c>
      <c r="H121">
        <v>2.2222220897674501E-4</v>
      </c>
    </row>
    <row r="122" spans="1:8" x14ac:dyDescent="0.25">
      <c r="A122" t="s">
        <v>106</v>
      </c>
      <c r="B122" t="s">
        <v>107</v>
      </c>
      <c r="C122" t="s">
        <v>108</v>
      </c>
      <c r="D122" t="s">
        <v>95</v>
      </c>
      <c r="E122" t="s">
        <v>60</v>
      </c>
      <c r="F122" t="s">
        <v>61</v>
      </c>
      <c r="G122">
        <v>2.2222220897674501E-4</v>
      </c>
    </row>
    <row r="123" spans="1:8" x14ac:dyDescent="0.25">
      <c r="A123">
        <v>2.2222220897674501E-4</v>
      </c>
    </row>
    <row r="124" spans="1:8" x14ac:dyDescent="0.25">
      <c r="A124" t="s">
        <v>81</v>
      </c>
      <c r="B124" t="s">
        <v>73</v>
      </c>
      <c r="C124" t="s">
        <v>105</v>
      </c>
      <c r="D124" t="s">
        <v>47</v>
      </c>
      <c r="E124" t="s">
        <v>54</v>
      </c>
      <c r="F124" t="s">
        <v>49</v>
      </c>
      <c r="G124" t="s">
        <v>50</v>
      </c>
      <c r="H124">
        <v>3.3333341280619298E-4</v>
      </c>
    </row>
    <row r="125" spans="1:8" x14ac:dyDescent="0.25">
      <c r="A125" t="s">
        <v>69</v>
      </c>
      <c r="B125" t="s">
        <v>70</v>
      </c>
      <c r="C125" t="s">
        <v>105</v>
      </c>
      <c r="D125" t="s">
        <v>47</v>
      </c>
      <c r="E125" t="s">
        <v>59</v>
      </c>
      <c r="F125" t="s">
        <v>49</v>
      </c>
      <c r="G125" t="s">
        <v>50</v>
      </c>
      <c r="H125" s="7">
        <v>8.33332538604736E-5</v>
      </c>
    </row>
    <row r="126" spans="1:8" x14ac:dyDescent="0.25">
      <c r="A126" t="s">
        <v>106</v>
      </c>
      <c r="B126" t="s">
        <v>107</v>
      </c>
      <c r="C126" t="s">
        <v>108</v>
      </c>
      <c r="D126" t="s">
        <v>96</v>
      </c>
      <c r="E126" t="s">
        <v>60</v>
      </c>
      <c r="F126" t="s">
        <v>61</v>
      </c>
      <c r="G126" s="7">
        <v>8.33332538604736E-5</v>
      </c>
    </row>
    <row r="127" spans="1:8" x14ac:dyDescent="0.25">
      <c r="A127" s="7">
        <v>8.33332538604736E-5</v>
      </c>
    </row>
    <row r="128" spans="1:8" x14ac:dyDescent="0.25">
      <c r="A128" t="s">
        <v>69</v>
      </c>
      <c r="B128" t="s">
        <v>73</v>
      </c>
      <c r="C128" t="s">
        <v>105</v>
      </c>
      <c r="D128" t="s">
        <v>47</v>
      </c>
      <c r="E128" t="s">
        <v>59</v>
      </c>
      <c r="F128" t="s">
        <v>49</v>
      </c>
      <c r="G128" t="s">
        <v>50</v>
      </c>
      <c r="H128">
        <v>3.0555546283721901E-4</v>
      </c>
    </row>
    <row r="129" spans="1:8" x14ac:dyDescent="0.25">
      <c r="A129" t="s">
        <v>106</v>
      </c>
      <c r="B129" t="s">
        <v>107</v>
      </c>
      <c r="C129" t="s">
        <v>108</v>
      </c>
      <c r="D129" t="s">
        <v>89</v>
      </c>
      <c r="E129" t="s">
        <v>60</v>
      </c>
      <c r="F129" t="s">
        <v>61</v>
      </c>
      <c r="G129">
        <v>3.0555546283721901E-4</v>
      </c>
    </row>
    <row r="130" spans="1:8" x14ac:dyDescent="0.25">
      <c r="A130">
        <v>3.0555546283721901E-4</v>
      </c>
    </row>
    <row r="131" spans="1:8" x14ac:dyDescent="0.25">
      <c r="A131" t="s">
        <v>81</v>
      </c>
      <c r="B131" t="s">
        <v>70</v>
      </c>
      <c r="C131" t="s">
        <v>105</v>
      </c>
      <c r="D131" t="s">
        <v>47</v>
      </c>
      <c r="E131" t="s">
        <v>54</v>
      </c>
      <c r="F131" t="s">
        <v>49</v>
      </c>
      <c r="G131" t="s">
        <v>50</v>
      </c>
      <c r="H131">
        <v>0</v>
      </c>
    </row>
    <row r="132" spans="1:8" x14ac:dyDescent="0.25">
      <c r="A132" t="s">
        <v>81</v>
      </c>
      <c r="B132" t="s">
        <v>76</v>
      </c>
      <c r="C132" t="s">
        <v>105</v>
      </c>
      <c r="D132" t="s">
        <v>47</v>
      </c>
      <c r="E132" t="s">
        <v>55</v>
      </c>
      <c r="F132" t="s">
        <v>49</v>
      </c>
      <c r="G132" t="s">
        <v>50</v>
      </c>
      <c r="H132">
        <v>1.3888875643412201E-4</v>
      </c>
    </row>
    <row r="133" spans="1:8" x14ac:dyDescent="0.25">
      <c r="A133" t="s">
        <v>81</v>
      </c>
      <c r="B133" t="s">
        <v>73</v>
      </c>
      <c r="C133" t="s">
        <v>105</v>
      </c>
      <c r="D133" t="s">
        <v>47</v>
      </c>
      <c r="E133" t="s">
        <v>55</v>
      </c>
      <c r="F133" t="s">
        <v>49</v>
      </c>
      <c r="G133" t="s">
        <v>50</v>
      </c>
      <c r="H133">
        <v>4.6296318372090599E-4</v>
      </c>
    </row>
    <row r="134" spans="1:8" x14ac:dyDescent="0.25">
      <c r="A134" t="s">
        <v>81</v>
      </c>
      <c r="B134" t="s">
        <v>70</v>
      </c>
      <c r="C134" t="s">
        <v>105</v>
      </c>
      <c r="D134" t="s">
        <v>47</v>
      </c>
      <c r="E134" t="s">
        <v>55</v>
      </c>
      <c r="F134" t="s">
        <v>49</v>
      </c>
      <c r="G134" t="s">
        <v>50</v>
      </c>
      <c r="H134">
        <v>0</v>
      </c>
    </row>
    <row r="135" spans="1:8" x14ac:dyDescent="0.25">
      <c r="A135" t="s">
        <v>81</v>
      </c>
      <c r="B135" t="s">
        <v>76</v>
      </c>
      <c r="C135" t="s">
        <v>105</v>
      </c>
      <c r="D135" t="s">
        <v>47</v>
      </c>
      <c r="E135" t="s">
        <v>56</v>
      </c>
      <c r="F135" t="s">
        <v>49</v>
      </c>
      <c r="G135" t="s">
        <v>50</v>
      </c>
      <c r="H135">
        <v>1.19047505514962E-4</v>
      </c>
    </row>
    <row r="136" spans="1:8" x14ac:dyDescent="0.25">
      <c r="A136" t="s">
        <v>81</v>
      </c>
      <c r="B136" t="s">
        <v>73</v>
      </c>
      <c r="C136" t="s">
        <v>105</v>
      </c>
      <c r="D136" t="s">
        <v>47</v>
      </c>
      <c r="E136" t="s">
        <v>56</v>
      </c>
      <c r="F136" t="s">
        <v>49</v>
      </c>
      <c r="G136" t="s">
        <v>50</v>
      </c>
      <c r="H136">
        <v>5.15873091561453E-4</v>
      </c>
    </row>
    <row r="137" spans="1:8" x14ac:dyDescent="0.25">
      <c r="A137" t="s">
        <v>81</v>
      </c>
      <c r="B137" t="s">
        <v>70</v>
      </c>
      <c r="C137" t="s">
        <v>105</v>
      </c>
      <c r="D137" t="s">
        <v>47</v>
      </c>
      <c r="E137" t="s">
        <v>56</v>
      </c>
      <c r="F137" t="s">
        <v>49</v>
      </c>
      <c r="G137" t="s">
        <v>50</v>
      </c>
      <c r="H137">
        <v>0</v>
      </c>
    </row>
    <row r="138" spans="1:8" x14ac:dyDescent="0.25">
      <c r="A138" t="s">
        <v>81</v>
      </c>
      <c r="B138" t="s">
        <v>76</v>
      </c>
      <c r="C138" t="s">
        <v>105</v>
      </c>
      <c r="D138" t="s">
        <v>47</v>
      </c>
      <c r="E138" t="s">
        <v>57</v>
      </c>
      <c r="F138" t="s">
        <v>49</v>
      </c>
      <c r="G138" t="s">
        <v>50</v>
      </c>
      <c r="H138">
        <v>1.04166567325592E-4</v>
      </c>
    </row>
    <row r="139" spans="1:8" x14ac:dyDescent="0.25">
      <c r="A139" t="s">
        <v>109</v>
      </c>
    </row>
    <row r="140" spans="1:8" x14ac:dyDescent="0.25">
      <c r="A140" t="s">
        <v>81</v>
      </c>
      <c r="B140" t="s">
        <v>73</v>
      </c>
      <c r="C140" t="s">
        <v>105</v>
      </c>
      <c r="D140" t="s">
        <v>47</v>
      </c>
      <c r="E140" t="s">
        <v>57</v>
      </c>
      <c r="F140" t="s">
        <v>49</v>
      </c>
      <c r="G140" t="s">
        <v>50</v>
      </c>
      <c r="H140">
        <v>4.5138895511627198E-4</v>
      </c>
    </row>
    <row r="141" spans="1:8" x14ac:dyDescent="0.25">
      <c r="A141" t="s">
        <v>81</v>
      </c>
      <c r="B141" t="s">
        <v>70</v>
      </c>
      <c r="C141" t="s">
        <v>105</v>
      </c>
      <c r="D141" t="s">
        <v>47</v>
      </c>
      <c r="E141" t="s">
        <v>57</v>
      </c>
      <c r="F141" t="s">
        <v>49</v>
      </c>
      <c r="G141" t="s">
        <v>50</v>
      </c>
      <c r="H141">
        <v>0</v>
      </c>
    </row>
    <row r="142" spans="1:8" x14ac:dyDescent="0.25">
      <c r="A142" t="s">
        <v>81</v>
      </c>
      <c r="B142" t="s">
        <v>76</v>
      </c>
      <c r="C142" t="s">
        <v>105</v>
      </c>
      <c r="D142" t="s">
        <v>47</v>
      </c>
      <c r="E142" t="s">
        <v>58</v>
      </c>
      <c r="F142" t="s">
        <v>49</v>
      </c>
      <c r="G142" t="s">
        <v>50</v>
      </c>
      <c r="H142" s="7">
        <v>9.2592504289415101E-5</v>
      </c>
    </row>
    <row r="143" spans="1:8" x14ac:dyDescent="0.25">
      <c r="A143" t="s">
        <v>81</v>
      </c>
      <c r="B143" t="s">
        <v>73</v>
      </c>
      <c r="C143" t="s">
        <v>105</v>
      </c>
      <c r="D143" t="s">
        <v>47</v>
      </c>
      <c r="E143" t="s">
        <v>58</v>
      </c>
      <c r="F143" t="s">
        <v>49</v>
      </c>
      <c r="G143" t="s">
        <v>50</v>
      </c>
      <c r="H143">
        <v>4.0123462677001901E-4</v>
      </c>
    </row>
    <row r="144" spans="1:8" x14ac:dyDescent="0.25">
      <c r="A144" t="s">
        <v>81</v>
      </c>
      <c r="B144" t="s">
        <v>70</v>
      </c>
      <c r="C144" t="s">
        <v>105</v>
      </c>
      <c r="D144" t="s">
        <v>47</v>
      </c>
      <c r="E144" t="s">
        <v>58</v>
      </c>
      <c r="F144" t="s">
        <v>49</v>
      </c>
      <c r="G144" t="s">
        <v>50</v>
      </c>
      <c r="H144">
        <v>0</v>
      </c>
    </row>
    <row r="145" spans="1:8" x14ac:dyDescent="0.25">
      <c r="A145" t="s">
        <v>81</v>
      </c>
      <c r="B145" t="s">
        <v>76</v>
      </c>
      <c r="C145" t="s">
        <v>105</v>
      </c>
      <c r="D145" t="s">
        <v>47</v>
      </c>
      <c r="E145" t="s">
        <v>59</v>
      </c>
      <c r="F145" t="s">
        <v>49</v>
      </c>
      <c r="G145" t="s">
        <v>50</v>
      </c>
      <c r="H145">
        <v>1.9444445768992101E-4</v>
      </c>
    </row>
    <row r="146" spans="1:8" x14ac:dyDescent="0.25">
      <c r="A146" t="s">
        <v>106</v>
      </c>
      <c r="B146" t="s">
        <v>110</v>
      </c>
      <c r="C146" t="s">
        <v>108</v>
      </c>
      <c r="D146" t="s">
        <v>95</v>
      </c>
      <c r="E146" t="s">
        <v>60</v>
      </c>
      <c r="F146" t="s">
        <v>61</v>
      </c>
      <c r="G146">
        <v>1.9444445768992101E-4</v>
      </c>
    </row>
    <row r="147" spans="1:8" x14ac:dyDescent="0.25">
      <c r="A147">
        <v>1.9444445768992101E-4</v>
      </c>
    </row>
    <row r="148" spans="1:8" x14ac:dyDescent="0.25">
      <c r="A148" t="s">
        <v>81</v>
      </c>
      <c r="B148" t="s">
        <v>73</v>
      </c>
      <c r="C148" t="s">
        <v>105</v>
      </c>
      <c r="D148" t="s">
        <v>47</v>
      </c>
      <c r="E148" t="s">
        <v>59</v>
      </c>
      <c r="F148" t="s">
        <v>49</v>
      </c>
      <c r="G148" t="s">
        <v>50</v>
      </c>
      <c r="H148">
        <v>5.2777767181396405E-4</v>
      </c>
    </row>
    <row r="149" spans="1:8" x14ac:dyDescent="0.25">
      <c r="A149" t="s">
        <v>106</v>
      </c>
      <c r="B149" t="s">
        <v>110</v>
      </c>
      <c r="C149" t="s">
        <v>108</v>
      </c>
      <c r="D149" t="s">
        <v>89</v>
      </c>
      <c r="E149" t="s">
        <v>60</v>
      </c>
      <c r="F149" t="s">
        <v>61</v>
      </c>
      <c r="G149">
        <v>5.2777767181396405E-4</v>
      </c>
    </row>
    <row r="150" spans="1:8" x14ac:dyDescent="0.25">
      <c r="A150">
        <v>5.2777767181396405E-4</v>
      </c>
    </row>
    <row r="151" spans="1:8" x14ac:dyDescent="0.25">
      <c r="A151" t="s">
        <v>81</v>
      </c>
      <c r="B151" t="s">
        <v>70</v>
      </c>
      <c r="C151" t="s">
        <v>105</v>
      </c>
      <c r="D151" t="s">
        <v>47</v>
      </c>
      <c r="E151" t="s">
        <v>59</v>
      </c>
      <c r="F151" t="s">
        <v>49</v>
      </c>
      <c r="G151" t="s">
        <v>50</v>
      </c>
      <c r="H151">
        <v>0</v>
      </c>
    </row>
    <row r="152" spans="1:8" x14ac:dyDescent="0.25">
      <c r="A152" t="s">
        <v>106</v>
      </c>
      <c r="B152" t="s">
        <v>110</v>
      </c>
      <c r="C152" t="s">
        <v>108</v>
      </c>
      <c r="D152" t="s">
        <v>96</v>
      </c>
      <c r="E152" t="s">
        <v>60</v>
      </c>
      <c r="F152" t="s">
        <v>61</v>
      </c>
      <c r="G152">
        <v>0</v>
      </c>
    </row>
    <row r="153" spans="1:8" x14ac:dyDescent="0.25">
      <c r="A153">
        <v>0</v>
      </c>
    </row>
    <row r="154" spans="1:8" x14ac:dyDescent="0.25">
      <c r="A154" t="s">
        <v>20</v>
      </c>
      <c r="B154" t="s">
        <v>111</v>
      </c>
      <c r="C154" t="s">
        <v>22</v>
      </c>
      <c r="D154" t="s">
        <v>23</v>
      </c>
      <c r="E154" t="s">
        <v>64</v>
      </c>
    </row>
    <row r="155" spans="1:8" x14ac:dyDescent="0.25">
      <c r="A155" t="s">
        <v>20</v>
      </c>
      <c r="B155" t="s">
        <v>111</v>
      </c>
      <c r="C155" t="s">
        <v>22</v>
      </c>
      <c r="D155" t="s">
        <v>23</v>
      </c>
      <c r="E155" t="s">
        <v>65</v>
      </c>
    </row>
    <row r="156" spans="1:8" x14ac:dyDescent="0.25">
      <c r="A156" t="s">
        <v>20</v>
      </c>
      <c r="B156" t="s">
        <v>36</v>
      </c>
      <c r="C156" t="s">
        <v>22</v>
      </c>
      <c r="D156" t="s">
        <v>23</v>
      </c>
      <c r="E156" t="s">
        <v>64</v>
      </c>
    </row>
    <row r="157" spans="1:8" x14ac:dyDescent="0.25">
      <c r="A157" t="s">
        <v>20</v>
      </c>
      <c r="B157" t="s">
        <v>36</v>
      </c>
      <c r="C157" t="s">
        <v>22</v>
      </c>
      <c r="D157" t="s">
        <v>23</v>
      </c>
      <c r="E157" t="s">
        <v>65</v>
      </c>
    </row>
    <row r="158" spans="1:8" x14ac:dyDescent="0.25">
      <c r="A158" t="s">
        <v>20</v>
      </c>
      <c r="B158" t="s">
        <v>112</v>
      </c>
      <c r="C158" t="s">
        <v>22</v>
      </c>
      <c r="D158" t="s">
        <v>23</v>
      </c>
      <c r="E158" t="s">
        <v>64</v>
      </c>
    </row>
    <row r="159" spans="1:8" x14ac:dyDescent="0.25">
      <c r="A159" t="s">
        <v>20</v>
      </c>
      <c r="B159" t="s">
        <v>112</v>
      </c>
      <c r="C159" t="s">
        <v>22</v>
      </c>
      <c r="D159" t="s">
        <v>23</v>
      </c>
      <c r="E159" t="s">
        <v>65</v>
      </c>
    </row>
    <row r="160" spans="1:8" x14ac:dyDescent="0.25">
      <c r="A160" t="s">
        <v>113</v>
      </c>
    </row>
    <row r="162" spans="1:11" x14ac:dyDescent="0.25">
      <c r="A162" t="s">
        <v>19</v>
      </c>
    </row>
    <row r="163" spans="1:11" x14ac:dyDescent="0.25">
      <c r="A163" t="s">
        <v>19</v>
      </c>
    </row>
    <row r="164" spans="1:11" x14ac:dyDescent="0.25">
      <c r="A164" t="s">
        <v>19</v>
      </c>
    </row>
    <row r="165" spans="1:11" x14ac:dyDescent="0.25">
      <c r="A165" t="s">
        <v>19</v>
      </c>
    </row>
    <row r="166" spans="1:11" x14ac:dyDescent="0.25">
      <c r="A166" t="s">
        <v>67</v>
      </c>
      <c r="B166" t="s">
        <v>24</v>
      </c>
      <c r="C166" t="s">
        <v>25</v>
      </c>
      <c r="D166" t="s">
        <v>114</v>
      </c>
      <c r="E166" t="s">
        <v>24</v>
      </c>
      <c r="F166" t="s">
        <v>25</v>
      </c>
      <c r="G166">
        <v>7010</v>
      </c>
    </row>
    <row r="168" spans="1:11" x14ac:dyDescent="0.25">
      <c r="A168" t="s">
        <v>67</v>
      </c>
      <c r="B168" t="s">
        <v>24</v>
      </c>
      <c r="C168" t="s">
        <v>25</v>
      </c>
      <c r="D168">
        <v>7010</v>
      </c>
    </row>
    <row r="169" spans="1:11" x14ac:dyDescent="0.25">
      <c r="A169" t="s">
        <v>115</v>
      </c>
    </row>
    <row r="171" spans="1:11" x14ac:dyDescent="0.25">
      <c r="A171" t="s">
        <v>68</v>
      </c>
    </row>
    <row r="172" spans="1:11" x14ac:dyDescent="0.25">
      <c r="A172" t="s">
        <v>69</v>
      </c>
      <c r="B172" t="s">
        <v>73</v>
      </c>
      <c r="C172" t="s">
        <v>27</v>
      </c>
      <c r="D172" t="s">
        <v>28</v>
      </c>
      <c r="E172" t="s">
        <v>29</v>
      </c>
      <c r="F172" t="s">
        <v>30</v>
      </c>
      <c r="G172" t="s">
        <v>31</v>
      </c>
      <c r="H172" t="s">
        <v>32</v>
      </c>
      <c r="I172" t="s">
        <v>33</v>
      </c>
      <c r="J172" t="s">
        <v>34</v>
      </c>
      <c r="K172">
        <v>25</v>
      </c>
    </row>
    <row r="173" spans="1:11" x14ac:dyDescent="0.25">
      <c r="A173" t="s">
        <v>69</v>
      </c>
      <c r="B173" t="s">
        <v>76</v>
      </c>
      <c r="C173" t="s">
        <v>27</v>
      </c>
      <c r="D173" t="s">
        <v>28</v>
      </c>
      <c r="E173" t="s">
        <v>29</v>
      </c>
      <c r="F173" t="s">
        <v>30</v>
      </c>
      <c r="G173" t="s">
        <v>31</v>
      </c>
      <c r="H173" t="s">
        <v>32</v>
      </c>
      <c r="I173" t="s">
        <v>33</v>
      </c>
      <c r="J173" t="s">
        <v>34</v>
      </c>
      <c r="K173" t="s">
        <v>74</v>
      </c>
    </row>
    <row r="174" spans="1:11" x14ac:dyDescent="0.25">
      <c r="B174" t="s">
        <v>116</v>
      </c>
      <c r="C174" t="s">
        <v>70</v>
      </c>
      <c r="D174" t="s">
        <v>27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 t="s">
        <v>33</v>
      </c>
      <c r="K174" t="s">
        <v>34</v>
      </c>
    </row>
    <row r="175" spans="1:11" x14ac:dyDescent="0.25">
      <c r="B175">
        <v>25</v>
      </c>
    </row>
    <row r="176" spans="1:11" x14ac:dyDescent="0.25">
      <c r="A176" t="s">
        <v>77</v>
      </c>
    </row>
    <row r="177" spans="1:11" x14ac:dyDescent="0.25">
      <c r="A177" t="s">
        <v>71</v>
      </c>
    </row>
    <row r="178" spans="1:11" x14ac:dyDescent="0.25">
      <c r="A178" t="s">
        <v>75</v>
      </c>
    </row>
    <row r="179" spans="1:11" x14ac:dyDescent="0.25">
      <c r="A179" t="s">
        <v>37</v>
      </c>
      <c r="B179" t="s">
        <v>117</v>
      </c>
    </row>
    <row r="181" spans="1:11" x14ac:dyDescent="0.25">
      <c r="A181" t="s">
        <v>78</v>
      </c>
    </row>
    <row r="182" spans="1:11" x14ac:dyDescent="0.25">
      <c r="A182" t="s">
        <v>37</v>
      </c>
      <c r="B182" t="s">
        <v>118</v>
      </c>
      <c r="C182" t="s">
        <v>38</v>
      </c>
    </row>
    <row r="183" spans="1:11" x14ac:dyDescent="0.25">
      <c r="A183" t="s">
        <v>39</v>
      </c>
      <c r="B183" t="s">
        <v>40</v>
      </c>
      <c r="C183" t="s">
        <v>41</v>
      </c>
      <c r="D183" t="s">
        <v>1</v>
      </c>
      <c r="E183">
        <v>12</v>
      </c>
      <c r="F183" t="s">
        <v>42</v>
      </c>
      <c r="G183" t="s">
        <v>43</v>
      </c>
      <c r="H183">
        <v>0.2</v>
      </c>
    </row>
    <row r="185" spans="1:11" x14ac:dyDescent="0.25">
      <c r="A185" t="s">
        <v>39</v>
      </c>
      <c r="B185" t="s">
        <v>40</v>
      </c>
      <c r="C185" t="s">
        <v>41</v>
      </c>
      <c r="D185" t="s">
        <v>1</v>
      </c>
      <c r="E185">
        <v>14</v>
      </c>
      <c r="F185" t="s">
        <v>42</v>
      </c>
      <c r="G185" t="s">
        <v>43</v>
      </c>
      <c r="H185">
        <v>0.2</v>
      </c>
    </row>
    <row r="186" spans="1:11" x14ac:dyDescent="0.25">
      <c r="A186" t="s">
        <v>39</v>
      </c>
      <c r="B186" t="s">
        <v>40</v>
      </c>
      <c r="C186" t="s">
        <v>41</v>
      </c>
      <c r="D186" t="s">
        <v>1</v>
      </c>
      <c r="E186">
        <v>13</v>
      </c>
      <c r="F186" t="s">
        <v>42</v>
      </c>
      <c r="G186" t="s">
        <v>43</v>
      </c>
      <c r="H186">
        <v>0.2</v>
      </c>
    </row>
    <row r="187" spans="1:11" x14ac:dyDescent="0.25">
      <c r="A187" t="s">
        <v>79</v>
      </c>
      <c r="B187" t="s">
        <v>24</v>
      </c>
      <c r="C187" t="s">
        <v>25</v>
      </c>
      <c r="D187">
        <v>6960</v>
      </c>
    </row>
    <row r="188" spans="1:11" x14ac:dyDescent="0.25">
      <c r="A188" t="s">
        <v>80</v>
      </c>
    </row>
    <row r="189" spans="1:11" x14ac:dyDescent="0.25">
      <c r="A189" t="s">
        <v>79</v>
      </c>
      <c r="B189" t="s">
        <v>24</v>
      </c>
      <c r="C189" t="s">
        <v>25</v>
      </c>
      <c r="D189">
        <v>6960</v>
      </c>
    </row>
    <row r="190" spans="1:11" x14ac:dyDescent="0.25">
      <c r="A190" t="s">
        <v>80</v>
      </c>
    </row>
    <row r="191" spans="1:11" x14ac:dyDescent="0.25">
      <c r="A191" t="s">
        <v>81</v>
      </c>
      <c r="B191" t="s">
        <v>76</v>
      </c>
      <c r="C191" t="s">
        <v>27</v>
      </c>
      <c r="D191" t="s">
        <v>28</v>
      </c>
      <c r="E191" t="s">
        <v>29</v>
      </c>
      <c r="F191" t="s">
        <v>30</v>
      </c>
      <c r="G191" t="s">
        <v>31</v>
      </c>
      <c r="H191" t="s">
        <v>32</v>
      </c>
      <c r="I191" t="s">
        <v>33</v>
      </c>
      <c r="J191" t="s">
        <v>34</v>
      </c>
      <c r="K191">
        <v>25</v>
      </c>
    </row>
    <row r="192" spans="1:11" x14ac:dyDescent="0.25">
      <c r="A192" t="s">
        <v>84</v>
      </c>
    </row>
    <row r="193" spans="1:11" x14ac:dyDescent="0.25">
      <c r="A193" t="s">
        <v>85</v>
      </c>
    </row>
    <row r="194" spans="1:11" x14ac:dyDescent="0.25">
      <c r="A194" t="s">
        <v>81</v>
      </c>
      <c r="B194" t="s">
        <v>73</v>
      </c>
      <c r="C194" t="s">
        <v>27</v>
      </c>
      <c r="D194" t="s">
        <v>28</v>
      </c>
      <c r="E194" t="s">
        <v>29</v>
      </c>
      <c r="F194" t="s">
        <v>30</v>
      </c>
      <c r="G194" t="s">
        <v>31</v>
      </c>
      <c r="H194" t="s">
        <v>32</v>
      </c>
      <c r="I194" t="s">
        <v>33</v>
      </c>
      <c r="J194" t="s">
        <v>34</v>
      </c>
      <c r="K194">
        <v>25</v>
      </c>
    </row>
    <row r="195" spans="1:11" x14ac:dyDescent="0.25">
      <c r="A195" t="s">
        <v>37</v>
      </c>
      <c r="B195" t="s">
        <v>119</v>
      </c>
    </row>
    <row r="197" spans="1:11" x14ac:dyDescent="0.25">
      <c r="A197" t="s">
        <v>39</v>
      </c>
      <c r="B197" t="s">
        <v>40</v>
      </c>
      <c r="C197" t="s">
        <v>41</v>
      </c>
      <c r="D197" t="s">
        <v>1</v>
      </c>
      <c r="E197">
        <v>13</v>
      </c>
      <c r="F197" t="s">
        <v>42</v>
      </c>
      <c r="G197" t="s">
        <v>43</v>
      </c>
      <c r="H197">
        <v>0.2</v>
      </c>
    </row>
    <row r="198" spans="1:11" x14ac:dyDescent="0.25">
      <c r="A198" t="s">
        <v>87</v>
      </c>
    </row>
    <row r="199" spans="1:11" x14ac:dyDescent="0.25">
      <c r="A199" t="s">
        <v>37</v>
      </c>
      <c r="B199" t="s">
        <v>38</v>
      </c>
    </row>
    <row r="200" spans="1:11" x14ac:dyDescent="0.25">
      <c r="A200" t="s">
        <v>39</v>
      </c>
      <c r="B200" t="s">
        <v>40</v>
      </c>
      <c r="C200" t="s">
        <v>41</v>
      </c>
      <c r="D200" t="s">
        <v>1</v>
      </c>
      <c r="E200">
        <v>12</v>
      </c>
      <c r="F200" t="s">
        <v>42</v>
      </c>
      <c r="G200" t="s">
        <v>43</v>
      </c>
      <c r="H200">
        <v>0.2</v>
      </c>
    </row>
    <row r="201" spans="1:11" x14ac:dyDescent="0.25">
      <c r="A201" t="s">
        <v>79</v>
      </c>
      <c r="B201" t="s">
        <v>24</v>
      </c>
      <c r="C201" t="s">
        <v>25</v>
      </c>
      <c r="D201">
        <v>6960</v>
      </c>
    </row>
    <row r="202" spans="1:11" x14ac:dyDescent="0.25">
      <c r="A202" t="s">
        <v>80</v>
      </c>
    </row>
    <row r="203" spans="1:11" x14ac:dyDescent="0.25">
      <c r="A203" t="s">
        <v>81</v>
      </c>
      <c r="B203" t="s">
        <v>70</v>
      </c>
      <c r="C203" t="s">
        <v>27</v>
      </c>
      <c r="D203" t="s">
        <v>28</v>
      </c>
      <c r="E203" t="s">
        <v>29</v>
      </c>
      <c r="F203" t="s">
        <v>30</v>
      </c>
      <c r="G203" t="s">
        <v>31</v>
      </c>
      <c r="H203" t="s">
        <v>32</v>
      </c>
      <c r="I203" t="s">
        <v>33</v>
      </c>
      <c r="J203" t="s">
        <v>34</v>
      </c>
      <c r="K203">
        <v>25</v>
      </c>
    </row>
    <row r="204" spans="1:11" x14ac:dyDescent="0.25">
      <c r="A204" t="s">
        <v>82</v>
      </c>
    </row>
    <row r="205" spans="1:11" x14ac:dyDescent="0.25">
      <c r="A205" t="s">
        <v>83</v>
      </c>
    </row>
    <row r="206" spans="1:11" x14ac:dyDescent="0.25">
      <c r="A206" t="s">
        <v>37</v>
      </c>
      <c r="B206" t="s">
        <v>38</v>
      </c>
    </row>
    <row r="207" spans="1:11" x14ac:dyDescent="0.25">
      <c r="A207" t="s">
        <v>39</v>
      </c>
      <c r="B207" t="s">
        <v>40</v>
      </c>
      <c r="C207" t="s">
        <v>41</v>
      </c>
      <c r="D207" t="s">
        <v>1</v>
      </c>
      <c r="E207">
        <v>14</v>
      </c>
      <c r="F207" t="s">
        <v>42</v>
      </c>
      <c r="G207" t="s">
        <v>43</v>
      </c>
      <c r="H207">
        <v>0.2</v>
      </c>
    </row>
    <row r="208" spans="1:11" x14ac:dyDescent="0.25">
      <c r="A208" t="s">
        <v>69</v>
      </c>
      <c r="B208" t="s">
        <v>104</v>
      </c>
      <c r="C208" t="s">
        <v>44</v>
      </c>
      <c r="D208" t="s">
        <v>45</v>
      </c>
      <c r="E208" t="s">
        <v>46</v>
      </c>
    </row>
    <row r="209" spans="1:8" x14ac:dyDescent="0.25">
      <c r="A209" t="s">
        <v>69</v>
      </c>
      <c r="B209" t="s">
        <v>103</v>
      </c>
      <c r="C209" t="s">
        <v>44</v>
      </c>
      <c r="D209" t="s">
        <v>45</v>
      </c>
      <c r="E209" t="s">
        <v>46</v>
      </c>
    </row>
    <row r="210" spans="1:8" x14ac:dyDescent="0.25">
      <c r="A210" t="s">
        <v>69</v>
      </c>
      <c r="B210" t="s">
        <v>102</v>
      </c>
      <c r="C210" t="s">
        <v>44</v>
      </c>
      <c r="D210" t="s">
        <v>45</v>
      </c>
      <c r="E210" t="s">
        <v>46</v>
      </c>
    </row>
    <row r="211" spans="1:8" x14ac:dyDescent="0.25">
      <c r="A211" t="s">
        <v>81</v>
      </c>
      <c r="B211" t="s">
        <v>102</v>
      </c>
      <c r="C211" t="s">
        <v>44</v>
      </c>
      <c r="D211" t="s">
        <v>45</v>
      </c>
      <c r="E211" t="s">
        <v>46</v>
      </c>
    </row>
    <row r="212" spans="1:8" x14ac:dyDescent="0.25">
      <c r="A212" t="s">
        <v>81</v>
      </c>
      <c r="B212" t="s">
        <v>104</v>
      </c>
      <c r="C212" t="s">
        <v>44</v>
      </c>
      <c r="D212" t="s">
        <v>45</v>
      </c>
      <c r="E212" t="s">
        <v>46</v>
      </c>
    </row>
    <row r="213" spans="1:8" x14ac:dyDescent="0.25">
      <c r="A213" t="s">
        <v>81</v>
      </c>
      <c r="B213" t="s">
        <v>103</v>
      </c>
      <c r="C213" t="s">
        <v>44</v>
      </c>
      <c r="D213" t="s">
        <v>45</v>
      </c>
      <c r="E213" t="s">
        <v>46</v>
      </c>
    </row>
    <row r="214" spans="1:8" x14ac:dyDescent="0.25">
      <c r="A214" t="s">
        <v>69</v>
      </c>
      <c r="B214" t="s">
        <v>73</v>
      </c>
      <c r="C214" t="s">
        <v>105</v>
      </c>
      <c r="D214" t="s">
        <v>47</v>
      </c>
      <c r="E214" t="s">
        <v>48</v>
      </c>
      <c r="F214" t="s">
        <v>49</v>
      </c>
      <c r="G214" t="s">
        <v>50</v>
      </c>
      <c r="H214">
        <v>0</v>
      </c>
    </row>
    <row r="215" spans="1:8" x14ac:dyDescent="0.25">
      <c r="A215" t="s">
        <v>69</v>
      </c>
      <c r="B215" t="s">
        <v>76</v>
      </c>
      <c r="C215" t="s">
        <v>105</v>
      </c>
      <c r="D215" t="s">
        <v>47</v>
      </c>
      <c r="E215" t="s">
        <v>48</v>
      </c>
      <c r="F215" t="s">
        <v>49</v>
      </c>
      <c r="G215" t="s">
        <v>50</v>
      </c>
      <c r="H215">
        <v>0</v>
      </c>
    </row>
    <row r="216" spans="1:8" x14ac:dyDescent="0.25">
      <c r="A216" t="s">
        <v>69</v>
      </c>
      <c r="B216" t="s">
        <v>70</v>
      </c>
      <c r="C216" t="s">
        <v>105</v>
      </c>
      <c r="D216" t="s">
        <v>47</v>
      </c>
      <c r="E216" t="s">
        <v>48</v>
      </c>
      <c r="F216" t="s">
        <v>49</v>
      </c>
      <c r="G216" t="s">
        <v>50</v>
      </c>
      <c r="H216">
        <v>0</v>
      </c>
    </row>
    <row r="217" spans="1:8" x14ac:dyDescent="0.25">
      <c r="A217" t="s">
        <v>81</v>
      </c>
      <c r="B217" t="s">
        <v>76</v>
      </c>
      <c r="C217" t="s">
        <v>105</v>
      </c>
      <c r="D217" t="s">
        <v>47</v>
      </c>
      <c r="E217" t="s">
        <v>48</v>
      </c>
      <c r="F217" t="s">
        <v>49</v>
      </c>
      <c r="G217" t="s">
        <v>50</v>
      </c>
      <c r="H217">
        <v>0</v>
      </c>
    </row>
    <row r="218" spans="1:8" x14ac:dyDescent="0.25">
      <c r="A218" t="s">
        <v>81</v>
      </c>
      <c r="B218" t="s">
        <v>70</v>
      </c>
      <c r="C218" t="s">
        <v>105</v>
      </c>
      <c r="D218" t="s">
        <v>47</v>
      </c>
      <c r="E218" t="s">
        <v>48</v>
      </c>
      <c r="F218" t="s">
        <v>49</v>
      </c>
      <c r="G218" t="s">
        <v>50</v>
      </c>
      <c r="H218">
        <v>0</v>
      </c>
    </row>
    <row r="219" spans="1:8" x14ac:dyDescent="0.25">
      <c r="A219" t="s">
        <v>69</v>
      </c>
      <c r="B219" t="s">
        <v>76</v>
      </c>
      <c r="C219" t="s">
        <v>105</v>
      </c>
      <c r="D219" t="s">
        <v>47</v>
      </c>
      <c r="E219" t="s">
        <v>51</v>
      </c>
      <c r="F219" t="s">
        <v>49</v>
      </c>
      <c r="G219" t="s">
        <v>50</v>
      </c>
      <c r="H219">
        <v>6.9444477558135902E-4</v>
      </c>
    </row>
    <row r="220" spans="1:8" x14ac:dyDescent="0.25">
      <c r="A220" t="s">
        <v>81</v>
      </c>
      <c r="B220" t="s">
        <v>73</v>
      </c>
      <c r="C220" t="s">
        <v>105</v>
      </c>
      <c r="D220" t="s">
        <v>47</v>
      </c>
      <c r="E220" t="s">
        <v>48</v>
      </c>
      <c r="F220" t="s">
        <v>49</v>
      </c>
      <c r="G220" t="s">
        <v>50</v>
      </c>
      <c r="H220">
        <v>0</v>
      </c>
    </row>
    <row r="221" spans="1:8" x14ac:dyDescent="0.25">
      <c r="A221" t="s">
        <v>69</v>
      </c>
      <c r="B221" t="s">
        <v>73</v>
      </c>
      <c r="C221" t="s">
        <v>105</v>
      </c>
      <c r="D221" t="s">
        <v>47</v>
      </c>
      <c r="E221" t="s">
        <v>51</v>
      </c>
      <c r="F221" t="s">
        <v>49</v>
      </c>
      <c r="G221" t="s">
        <v>50</v>
      </c>
      <c r="H221">
        <v>0</v>
      </c>
    </row>
    <row r="222" spans="1:8" x14ac:dyDescent="0.25">
      <c r="A222" t="s">
        <v>69</v>
      </c>
      <c r="B222" t="s">
        <v>70</v>
      </c>
      <c r="C222" t="s">
        <v>105</v>
      </c>
      <c r="D222" t="s">
        <v>47</v>
      </c>
      <c r="E222" t="s">
        <v>51</v>
      </c>
      <c r="F222" t="s">
        <v>49</v>
      </c>
      <c r="G222" t="s">
        <v>50</v>
      </c>
      <c r="H222">
        <v>0</v>
      </c>
    </row>
    <row r="223" spans="1:8" x14ac:dyDescent="0.25">
      <c r="A223" t="s">
        <v>69</v>
      </c>
      <c r="B223" t="s">
        <v>73</v>
      </c>
      <c r="C223" t="s">
        <v>105</v>
      </c>
      <c r="D223" t="s">
        <v>47</v>
      </c>
      <c r="E223" t="s">
        <v>52</v>
      </c>
      <c r="F223" t="s">
        <v>49</v>
      </c>
      <c r="G223" t="s">
        <v>50</v>
      </c>
      <c r="H223">
        <v>2.7777751286824499E-4</v>
      </c>
    </row>
    <row r="224" spans="1:8" x14ac:dyDescent="0.25">
      <c r="A224" t="s">
        <v>69</v>
      </c>
      <c r="B224" t="s">
        <v>76</v>
      </c>
      <c r="C224" t="s">
        <v>105</v>
      </c>
      <c r="D224" t="s">
        <v>47</v>
      </c>
      <c r="E224" t="s">
        <v>52</v>
      </c>
      <c r="F224" t="s">
        <v>49</v>
      </c>
      <c r="G224" t="s">
        <v>50</v>
      </c>
      <c r="H224">
        <v>4.6296318372090599E-4</v>
      </c>
    </row>
    <row r="225" spans="1:8" x14ac:dyDescent="0.25">
      <c r="A225" t="s">
        <v>69</v>
      </c>
      <c r="B225" t="s">
        <v>70</v>
      </c>
      <c r="C225" t="s">
        <v>105</v>
      </c>
      <c r="D225" t="s">
        <v>47</v>
      </c>
      <c r="E225" t="s">
        <v>52</v>
      </c>
      <c r="F225" t="s">
        <v>49</v>
      </c>
      <c r="G225" t="s">
        <v>50</v>
      </c>
      <c r="H225">
        <v>0</v>
      </c>
    </row>
    <row r="226" spans="1:8" x14ac:dyDescent="0.25">
      <c r="A226" t="s">
        <v>81</v>
      </c>
      <c r="B226" t="s">
        <v>76</v>
      </c>
      <c r="C226" t="s">
        <v>105</v>
      </c>
      <c r="D226" t="s">
        <v>47</v>
      </c>
      <c r="E226" t="s">
        <v>51</v>
      </c>
      <c r="F226" t="s">
        <v>49</v>
      </c>
      <c r="G226" t="s">
        <v>50</v>
      </c>
      <c r="H226">
        <v>5.5555601914723698E-4</v>
      </c>
    </row>
    <row r="227" spans="1:8" x14ac:dyDescent="0.25">
      <c r="A227" t="s">
        <v>81</v>
      </c>
      <c r="B227" t="s">
        <v>70</v>
      </c>
      <c r="C227" t="s">
        <v>105</v>
      </c>
      <c r="D227" t="s">
        <v>47</v>
      </c>
      <c r="E227" t="s">
        <v>51</v>
      </c>
      <c r="F227" t="s">
        <v>49</v>
      </c>
      <c r="G227" t="s">
        <v>50</v>
      </c>
      <c r="H227">
        <v>0</v>
      </c>
    </row>
    <row r="228" spans="1:8" x14ac:dyDescent="0.25">
      <c r="A228" t="s">
        <v>81</v>
      </c>
      <c r="B228" t="s">
        <v>73</v>
      </c>
      <c r="C228" t="s">
        <v>105</v>
      </c>
      <c r="D228" t="s">
        <v>47</v>
      </c>
      <c r="E228" t="s">
        <v>51</v>
      </c>
      <c r="F228" t="s">
        <v>49</v>
      </c>
      <c r="G228" t="s">
        <v>50</v>
      </c>
      <c r="H228">
        <v>6.9444477558135902E-4</v>
      </c>
    </row>
    <row r="229" spans="1:8" x14ac:dyDescent="0.25">
      <c r="A229" t="s">
        <v>69</v>
      </c>
      <c r="B229" t="s">
        <v>73</v>
      </c>
      <c r="C229" t="s">
        <v>105</v>
      </c>
      <c r="D229" t="s">
        <v>47</v>
      </c>
      <c r="E229" t="s">
        <v>53</v>
      </c>
      <c r="F229" t="s">
        <v>49</v>
      </c>
      <c r="G229" t="s">
        <v>50</v>
      </c>
      <c r="H229">
        <v>2.08333134651184E-4</v>
      </c>
    </row>
    <row r="230" spans="1:8" x14ac:dyDescent="0.25">
      <c r="A230" t="s">
        <v>69</v>
      </c>
      <c r="B230" t="s">
        <v>76</v>
      </c>
      <c r="C230" t="s">
        <v>105</v>
      </c>
      <c r="D230" t="s">
        <v>47</v>
      </c>
      <c r="E230" t="s">
        <v>53</v>
      </c>
      <c r="F230" t="s">
        <v>49</v>
      </c>
      <c r="G230" t="s">
        <v>50</v>
      </c>
      <c r="H230">
        <v>3.4722238779067902E-4</v>
      </c>
    </row>
    <row r="231" spans="1:8" x14ac:dyDescent="0.25">
      <c r="A231" t="s">
        <v>69</v>
      </c>
      <c r="B231" t="s">
        <v>70</v>
      </c>
      <c r="C231" t="s">
        <v>105</v>
      </c>
      <c r="D231" t="s">
        <v>47</v>
      </c>
      <c r="E231" t="s">
        <v>53</v>
      </c>
      <c r="F231" t="s">
        <v>49</v>
      </c>
      <c r="G231" t="s">
        <v>50</v>
      </c>
      <c r="H231">
        <v>0</v>
      </c>
    </row>
    <row r="232" spans="1:8" x14ac:dyDescent="0.25">
      <c r="A232" t="s">
        <v>69</v>
      </c>
      <c r="B232" t="s">
        <v>73</v>
      </c>
      <c r="C232" t="s">
        <v>105</v>
      </c>
      <c r="D232" t="s">
        <v>47</v>
      </c>
      <c r="E232" t="s">
        <v>54</v>
      </c>
      <c r="F232" t="s">
        <v>49</v>
      </c>
      <c r="G232" t="s">
        <v>50</v>
      </c>
      <c r="H232">
        <v>2.7777751286824499E-4</v>
      </c>
    </row>
    <row r="233" spans="1:8" x14ac:dyDescent="0.25">
      <c r="A233" t="s">
        <v>69</v>
      </c>
      <c r="B233" t="s">
        <v>76</v>
      </c>
      <c r="C233" t="s">
        <v>105</v>
      </c>
      <c r="D233" t="s">
        <v>47</v>
      </c>
      <c r="E233" t="s">
        <v>54</v>
      </c>
      <c r="F233" t="s">
        <v>49</v>
      </c>
      <c r="G233" t="s">
        <v>50</v>
      </c>
      <c r="H233">
        <v>2.7777791023254298E-4</v>
      </c>
    </row>
    <row r="234" spans="1:8" x14ac:dyDescent="0.25">
      <c r="A234" t="s">
        <v>69</v>
      </c>
      <c r="B234" t="s">
        <v>70</v>
      </c>
      <c r="C234" t="s">
        <v>105</v>
      </c>
      <c r="D234" t="s">
        <v>47</v>
      </c>
      <c r="E234" t="s">
        <v>54</v>
      </c>
      <c r="F234" t="s">
        <v>49</v>
      </c>
      <c r="G234" t="s">
        <v>50</v>
      </c>
      <c r="H234">
        <v>0</v>
      </c>
    </row>
    <row r="235" spans="1:8" x14ac:dyDescent="0.25">
      <c r="A235" t="s">
        <v>81</v>
      </c>
      <c r="B235" t="s">
        <v>76</v>
      </c>
      <c r="C235" t="s">
        <v>105</v>
      </c>
      <c r="D235" t="s">
        <v>47</v>
      </c>
      <c r="E235" t="s">
        <v>52</v>
      </c>
      <c r="F235" t="s">
        <v>49</v>
      </c>
      <c r="G235" t="s">
        <v>50</v>
      </c>
      <c r="H235">
        <v>3.7037067943149101E-4</v>
      </c>
    </row>
    <row r="236" spans="1:8" x14ac:dyDescent="0.25">
      <c r="A236" t="s">
        <v>81</v>
      </c>
      <c r="B236" t="s">
        <v>70</v>
      </c>
      <c r="C236" t="s">
        <v>105</v>
      </c>
      <c r="D236" t="s">
        <v>47</v>
      </c>
      <c r="E236" t="s">
        <v>52</v>
      </c>
      <c r="F236" t="s">
        <v>49</v>
      </c>
      <c r="G236" t="s">
        <v>50</v>
      </c>
      <c r="H236">
        <v>0</v>
      </c>
    </row>
    <row r="237" spans="1:8" x14ac:dyDescent="0.25">
      <c r="A237" t="s">
        <v>81</v>
      </c>
      <c r="B237" t="s">
        <v>73</v>
      </c>
      <c r="C237" t="s">
        <v>105</v>
      </c>
      <c r="D237" t="s">
        <v>47</v>
      </c>
      <c r="E237" t="s">
        <v>52</v>
      </c>
      <c r="F237" t="s">
        <v>49</v>
      </c>
      <c r="G237" t="s">
        <v>50</v>
      </c>
      <c r="H237">
        <v>4.6296318372090599E-4</v>
      </c>
    </row>
    <row r="238" spans="1:8" x14ac:dyDescent="0.25">
      <c r="A238" t="s">
        <v>69</v>
      </c>
      <c r="B238" t="s">
        <v>73</v>
      </c>
      <c r="C238" t="s">
        <v>105</v>
      </c>
      <c r="D238" t="s">
        <v>47</v>
      </c>
      <c r="E238" t="s">
        <v>55</v>
      </c>
      <c r="F238" t="s">
        <v>49</v>
      </c>
      <c r="G238" t="s">
        <v>50</v>
      </c>
      <c r="H238">
        <v>2.3148126072353699E-4</v>
      </c>
    </row>
    <row r="239" spans="1:8" x14ac:dyDescent="0.25">
      <c r="A239" t="s">
        <v>69</v>
      </c>
      <c r="B239" t="s">
        <v>76</v>
      </c>
      <c r="C239" t="s">
        <v>105</v>
      </c>
      <c r="D239" t="s">
        <v>47</v>
      </c>
      <c r="E239" t="s">
        <v>55</v>
      </c>
      <c r="F239" t="s">
        <v>49</v>
      </c>
      <c r="G239" t="s">
        <v>50</v>
      </c>
      <c r="H239">
        <v>2.31481591860453E-4</v>
      </c>
    </row>
    <row r="240" spans="1:8" x14ac:dyDescent="0.25">
      <c r="A240" t="s">
        <v>69</v>
      </c>
      <c r="B240" t="s">
        <v>70</v>
      </c>
      <c r="C240" t="s">
        <v>105</v>
      </c>
      <c r="D240" t="s">
        <v>47</v>
      </c>
      <c r="E240" t="s">
        <v>55</v>
      </c>
      <c r="F240" t="s">
        <v>49</v>
      </c>
      <c r="G240" t="s">
        <v>50</v>
      </c>
      <c r="H240">
        <v>0</v>
      </c>
    </row>
    <row r="241" spans="1:8" x14ac:dyDescent="0.25">
      <c r="A241" t="s">
        <v>69</v>
      </c>
      <c r="B241" t="s">
        <v>73</v>
      </c>
      <c r="C241" t="s">
        <v>105</v>
      </c>
      <c r="D241" t="s">
        <v>47</v>
      </c>
      <c r="E241" t="s">
        <v>56</v>
      </c>
      <c r="F241" t="s">
        <v>49</v>
      </c>
      <c r="G241" t="s">
        <v>50</v>
      </c>
      <c r="H241">
        <v>1.98412509191603E-4</v>
      </c>
    </row>
    <row r="242" spans="1:8" x14ac:dyDescent="0.25">
      <c r="A242" t="s">
        <v>69</v>
      </c>
      <c r="B242" t="s">
        <v>76</v>
      </c>
      <c r="C242" t="s">
        <v>105</v>
      </c>
      <c r="D242" t="s">
        <v>47</v>
      </c>
      <c r="E242" t="s">
        <v>56</v>
      </c>
      <c r="F242" t="s">
        <v>49</v>
      </c>
      <c r="G242" t="s">
        <v>50</v>
      </c>
      <c r="H242">
        <v>1.98412793023245E-4</v>
      </c>
    </row>
    <row r="243" spans="1:8" x14ac:dyDescent="0.25">
      <c r="A243" t="s">
        <v>69</v>
      </c>
      <c r="B243" t="s">
        <v>70</v>
      </c>
      <c r="C243" t="s">
        <v>105</v>
      </c>
      <c r="D243" t="s">
        <v>47</v>
      </c>
      <c r="E243" t="s">
        <v>56</v>
      </c>
      <c r="F243" t="s">
        <v>49</v>
      </c>
      <c r="G243" t="s">
        <v>50</v>
      </c>
      <c r="H243">
        <v>0</v>
      </c>
    </row>
    <row r="244" spans="1:8" x14ac:dyDescent="0.25">
      <c r="A244" t="s">
        <v>81</v>
      </c>
      <c r="B244" t="s">
        <v>76</v>
      </c>
      <c r="C244" t="s">
        <v>105</v>
      </c>
      <c r="D244" t="s">
        <v>47</v>
      </c>
      <c r="E244" t="s">
        <v>53</v>
      </c>
      <c r="F244" t="s">
        <v>49</v>
      </c>
      <c r="G244" t="s">
        <v>50</v>
      </c>
      <c r="H244">
        <v>2.77778009573618E-4</v>
      </c>
    </row>
    <row r="245" spans="1:8" x14ac:dyDescent="0.25">
      <c r="A245" t="s">
        <v>81</v>
      </c>
      <c r="B245" t="s">
        <v>70</v>
      </c>
      <c r="C245" t="s">
        <v>105</v>
      </c>
      <c r="D245" t="s">
        <v>47</v>
      </c>
      <c r="E245" t="s">
        <v>53</v>
      </c>
      <c r="F245" t="s">
        <v>49</v>
      </c>
      <c r="G245" t="s">
        <v>50</v>
      </c>
      <c r="H245">
        <v>0</v>
      </c>
    </row>
    <row r="246" spans="1:8" x14ac:dyDescent="0.25">
      <c r="A246" t="s">
        <v>81</v>
      </c>
      <c r="B246" t="s">
        <v>73</v>
      </c>
      <c r="C246" t="s">
        <v>105</v>
      </c>
      <c r="D246" t="s">
        <v>47</v>
      </c>
      <c r="E246" t="s">
        <v>53</v>
      </c>
      <c r="F246" t="s">
        <v>49</v>
      </c>
      <c r="G246" t="s">
        <v>50</v>
      </c>
      <c r="H246">
        <v>6.2500039736429795E-4</v>
      </c>
    </row>
    <row r="247" spans="1:8" x14ac:dyDescent="0.25">
      <c r="A247" t="s">
        <v>69</v>
      </c>
      <c r="B247" t="s">
        <v>73</v>
      </c>
      <c r="C247" t="s">
        <v>105</v>
      </c>
      <c r="D247" t="s">
        <v>47</v>
      </c>
      <c r="E247" t="s">
        <v>57</v>
      </c>
      <c r="F247" t="s">
        <v>49</v>
      </c>
      <c r="G247" t="s">
        <v>50</v>
      </c>
      <c r="H247">
        <v>2.7777751286824499E-4</v>
      </c>
    </row>
    <row r="248" spans="1:8" x14ac:dyDescent="0.25">
      <c r="A248" t="s">
        <v>69</v>
      </c>
      <c r="B248" t="s">
        <v>76</v>
      </c>
      <c r="C248" t="s">
        <v>105</v>
      </c>
      <c r="D248" t="s">
        <v>47</v>
      </c>
      <c r="E248" t="s">
        <v>57</v>
      </c>
      <c r="F248" t="s">
        <v>49</v>
      </c>
      <c r="G248" t="s">
        <v>50</v>
      </c>
      <c r="H248">
        <v>2.7777776122093199E-4</v>
      </c>
    </row>
    <row r="249" spans="1:8" x14ac:dyDescent="0.25">
      <c r="A249" t="s">
        <v>69</v>
      </c>
      <c r="B249" t="s">
        <v>70</v>
      </c>
      <c r="C249" t="s">
        <v>105</v>
      </c>
      <c r="D249" t="s">
        <v>47</v>
      </c>
      <c r="E249" t="s">
        <v>57</v>
      </c>
      <c r="F249" t="s">
        <v>49</v>
      </c>
      <c r="G249" t="s">
        <v>50</v>
      </c>
      <c r="H249">
        <v>0</v>
      </c>
    </row>
    <row r="250" spans="1:8" x14ac:dyDescent="0.25">
      <c r="A250" t="s">
        <v>69</v>
      </c>
      <c r="B250" t="s">
        <v>73</v>
      </c>
      <c r="C250" t="s">
        <v>105</v>
      </c>
      <c r="D250" t="s">
        <v>47</v>
      </c>
      <c r="E250" t="s">
        <v>58</v>
      </c>
      <c r="F250" t="s">
        <v>49</v>
      </c>
      <c r="G250" t="s">
        <v>50</v>
      </c>
      <c r="H250">
        <v>3.3950584906118798E-4</v>
      </c>
    </row>
    <row r="251" spans="1:8" x14ac:dyDescent="0.25">
      <c r="A251" t="s">
        <v>69</v>
      </c>
      <c r="B251" t="s">
        <v>76</v>
      </c>
      <c r="C251" t="s">
        <v>105</v>
      </c>
      <c r="D251" t="s">
        <v>47</v>
      </c>
      <c r="E251" t="s">
        <v>58</v>
      </c>
      <c r="F251" t="s">
        <v>49</v>
      </c>
      <c r="G251" t="s">
        <v>50</v>
      </c>
      <c r="H251">
        <v>2.4691356552971699E-4</v>
      </c>
    </row>
    <row r="252" spans="1:8" x14ac:dyDescent="0.25">
      <c r="A252" t="s">
        <v>69</v>
      </c>
      <c r="B252" t="s">
        <v>70</v>
      </c>
      <c r="C252" t="s">
        <v>105</v>
      </c>
      <c r="D252" t="s">
        <v>47</v>
      </c>
      <c r="E252" t="s">
        <v>58</v>
      </c>
      <c r="F252" t="s">
        <v>49</v>
      </c>
      <c r="G252" t="s">
        <v>50</v>
      </c>
      <c r="H252">
        <v>0</v>
      </c>
    </row>
    <row r="253" spans="1:8" x14ac:dyDescent="0.25">
      <c r="A253" t="s">
        <v>81</v>
      </c>
      <c r="B253" t="s">
        <v>76</v>
      </c>
      <c r="C253" t="s">
        <v>105</v>
      </c>
      <c r="D253" t="s">
        <v>47</v>
      </c>
      <c r="E253" t="s">
        <v>54</v>
      </c>
      <c r="F253" t="s">
        <v>49</v>
      </c>
      <c r="G253" t="s">
        <v>50</v>
      </c>
      <c r="H253">
        <v>2.22222407658894E-4</v>
      </c>
    </row>
    <row r="254" spans="1:8" x14ac:dyDescent="0.25">
      <c r="A254" t="s">
        <v>81</v>
      </c>
      <c r="B254" t="s">
        <v>70</v>
      </c>
      <c r="C254" t="s">
        <v>105</v>
      </c>
      <c r="D254" t="s">
        <v>47</v>
      </c>
      <c r="E254" t="s">
        <v>54</v>
      </c>
      <c r="F254" t="s">
        <v>49</v>
      </c>
      <c r="G254" t="s">
        <v>50</v>
      </c>
      <c r="H254">
        <v>0</v>
      </c>
    </row>
    <row r="255" spans="1:8" x14ac:dyDescent="0.25">
      <c r="A255" t="s">
        <v>81</v>
      </c>
      <c r="B255" t="s">
        <v>73</v>
      </c>
      <c r="C255" t="s">
        <v>105</v>
      </c>
      <c r="D255" t="s">
        <v>47</v>
      </c>
      <c r="E255" t="s">
        <v>54</v>
      </c>
      <c r="F255" t="s">
        <v>49</v>
      </c>
      <c r="G255" t="s">
        <v>50</v>
      </c>
      <c r="H255">
        <v>1.1111112435658701E-3</v>
      </c>
    </row>
    <row r="256" spans="1:8" x14ac:dyDescent="0.25">
      <c r="A256" t="s">
        <v>69</v>
      </c>
      <c r="B256" t="s">
        <v>73</v>
      </c>
      <c r="C256" t="s">
        <v>105</v>
      </c>
      <c r="D256" t="s">
        <v>47</v>
      </c>
      <c r="E256" t="s">
        <v>59</v>
      </c>
      <c r="F256" t="s">
        <v>49</v>
      </c>
      <c r="G256" t="s">
        <v>50</v>
      </c>
      <c r="H256">
        <v>6.9444398085276196E-4</v>
      </c>
    </row>
    <row r="257" spans="1:8" x14ac:dyDescent="0.25">
      <c r="A257" t="s">
        <v>106</v>
      </c>
      <c r="B257" t="s">
        <v>107</v>
      </c>
      <c r="C257" t="s">
        <v>108</v>
      </c>
      <c r="D257" t="s">
        <v>89</v>
      </c>
      <c r="E257" t="s">
        <v>60</v>
      </c>
      <c r="F257" t="s">
        <v>61</v>
      </c>
      <c r="G257">
        <v>6.9444398085276196E-4</v>
      </c>
    </row>
    <row r="258" spans="1:8" x14ac:dyDescent="0.25">
      <c r="A258">
        <v>6.9444398085276196E-4</v>
      </c>
    </row>
    <row r="259" spans="1:8" x14ac:dyDescent="0.25">
      <c r="A259" t="s">
        <v>69</v>
      </c>
      <c r="B259" t="s">
        <v>76</v>
      </c>
      <c r="C259" t="s">
        <v>105</v>
      </c>
      <c r="D259" t="s">
        <v>47</v>
      </c>
      <c r="E259" t="s">
        <v>59</v>
      </c>
      <c r="F259" t="s">
        <v>49</v>
      </c>
      <c r="G259" t="s">
        <v>50</v>
      </c>
      <c r="H259">
        <v>3.6111096541086799E-4</v>
      </c>
    </row>
    <row r="260" spans="1:8" x14ac:dyDescent="0.25">
      <c r="A260" t="s">
        <v>106</v>
      </c>
      <c r="B260" t="s">
        <v>107</v>
      </c>
      <c r="C260" t="s">
        <v>108</v>
      </c>
      <c r="D260" t="s">
        <v>95</v>
      </c>
      <c r="E260" t="s">
        <v>60</v>
      </c>
      <c r="F260" t="s">
        <v>61</v>
      </c>
      <c r="G260">
        <v>3.6111096541086799E-4</v>
      </c>
    </row>
    <row r="261" spans="1:8" x14ac:dyDescent="0.25">
      <c r="A261">
        <v>3.6111096541086799E-4</v>
      </c>
    </row>
    <row r="262" spans="1:8" x14ac:dyDescent="0.25">
      <c r="A262" t="s">
        <v>69</v>
      </c>
      <c r="B262" t="s">
        <v>70</v>
      </c>
      <c r="C262" t="s">
        <v>105</v>
      </c>
      <c r="D262" t="s">
        <v>47</v>
      </c>
      <c r="E262" t="s">
        <v>59</v>
      </c>
      <c r="F262" t="s">
        <v>49</v>
      </c>
      <c r="G262" t="s">
        <v>50</v>
      </c>
      <c r="H262">
        <v>0</v>
      </c>
    </row>
    <row r="263" spans="1:8" x14ac:dyDescent="0.25">
      <c r="A263" t="s">
        <v>106</v>
      </c>
      <c r="B263" t="s">
        <v>107</v>
      </c>
      <c r="C263" t="s">
        <v>108</v>
      </c>
      <c r="D263" t="s">
        <v>96</v>
      </c>
      <c r="E263" t="s">
        <v>60</v>
      </c>
      <c r="F263" t="s">
        <v>61</v>
      </c>
      <c r="G263">
        <v>0</v>
      </c>
    </row>
    <row r="264" spans="1:8" x14ac:dyDescent="0.25">
      <c r="A264">
        <v>0</v>
      </c>
    </row>
    <row r="265" spans="1:8" x14ac:dyDescent="0.25">
      <c r="A265" t="s">
        <v>81</v>
      </c>
      <c r="B265" t="s">
        <v>76</v>
      </c>
      <c r="C265" t="s">
        <v>105</v>
      </c>
      <c r="D265" t="s">
        <v>47</v>
      </c>
      <c r="E265" t="s">
        <v>55</v>
      </c>
      <c r="F265" t="s">
        <v>49</v>
      </c>
      <c r="G265" t="s">
        <v>50</v>
      </c>
      <c r="H265">
        <v>1.8518533971574499E-4</v>
      </c>
    </row>
    <row r="266" spans="1:8" x14ac:dyDescent="0.25">
      <c r="A266" t="s">
        <v>81</v>
      </c>
      <c r="B266" t="s">
        <v>70</v>
      </c>
      <c r="C266" t="s">
        <v>105</v>
      </c>
      <c r="D266" t="s">
        <v>47</v>
      </c>
      <c r="E266" t="s">
        <v>55</v>
      </c>
      <c r="F266" t="s">
        <v>49</v>
      </c>
      <c r="G266" t="s">
        <v>50</v>
      </c>
      <c r="H266">
        <v>0</v>
      </c>
    </row>
    <row r="267" spans="1:8" x14ac:dyDescent="0.25">
      <c r="A267" t="s">
        <v>81</v>
      </c>
      <c r="B267" t="s">
        <v>73</v>
      </c>
      <c r="C267" t="s">
        <v>105</v>
      </c>
      <c r="D267" t="s">
        <v>47</v>
      </c>
      <c r="E267" t="s">
        <v>55</v>
      </c>
      <c r="F267" t="s">
        <v>49</v>
      </c>
      <c r="G267" t="s">
        <v>50</v>
      </c>
      <c r="H267">
        <v>1.0648147927390199E-3</v>
      </c>
    </row>
    <row r="268" spans="1:8" x14ac:dyDescent="0.25">
      <c r="A268" t="s">
        <v>81</v>
      </c>
      <c r="B268" t="s">
        <v>76</v>
      </c>
      <c r="C268" t="s">
        <v>105</v>
      </c>
      <c r="D268" t="s">
        <v>47</v>
      </c>
      <c r="E268" t="s">
        <v>56</v>
      </c>
      <c r="F268" t="s">
        <v>49</v>
      </c>
      <c r="G268" t="s">
        <v>50</v>
      </c>
      <c r="H268">
        <v>1.5873029118492401E-4</v>
      </c>
    </row>
    <row r="269" spans="1:8" x14ac:dyDescent="0.25">
      <c r="A269" t="s">
        <v>81</v>
      </c>
      <c r="B269" t="s">
        <v>70</v>
      </c>
      <c r="C269" t="s">
        <v>105</v>
      </c>
      <c r="D269" t="s">
        <v>47</v>
      </c>
      <c r="E269" t="s">
        <v>56</v>
      </c>
      <c r="F269" t="s">
        <v>49</v>
      </c>
      <c r="G269" t="s">
        <v>50</v>
      </c>
      <c r="H269">
        <v>0</v>
      </c>
    </row>
    <row r="270" spans="1:8" x14ac:dyDescent="0.25">
      <c r="A270" t="s">
        <v>81</v>
      </c>
      <c r="B270" t="s">
        <v>73</v>
      </c>
      <c r="C270" t="s">
        <v>105</v>
      </c>
      <c r="D270" t="s">
        <v>47</v>
      </c>
      <c r="E270" t="s">
        <v>56</v>
      </c>
      <c r="F270" t="s">
        <v>49</v>
      </c>
      <c r="G270" t="s">
        <v>50</v>
      </c>
      <c r="H270">
        <v>9.12698393776303E-4</v>
      </c>
    </row>
    <row r="271" spans="1:8" x14ac:dyDescent="0.25">
      <c r="A271" t="s">
        <v>81</v>
      </c>
      <c r="B271" t="s">
        <v>76</v>
      </c>
      <c r="C271" t="s">
        <v>105</v>
      </c>
      <c r="D271" t="s">
        <v>47</v>
      </c>
      <c r="E271" t="s">
        <v>57</v>
      </c>
      <c r="F271" t="s">
        <v>49</v>
      </c>
      <c r="G271" t="s">
        <v>50</v>
      </c>
      <c r="H271">
        <v>1.38889004786809E-4</v>
      </c>
    </row>
    <row r="272" spans="1:8" x14ac:dyDescent="0.25">
      <c r="A272" t="s">
        <v>81</v>
      </c>
      <c r="B272" t="s">
        <v>70</v>
      </c>
      <c r="C272" t="s">
        <v>105</v>
      </c>
      <c r="D272" t="s">
        <v>47</v>
      </c>
      <c r="E272" t="s">
        <v>57</v>
      </c>
      <c r="F272" t="s">
        <v>49</v>
      </c>
      <c r="G272" t="s">
        <v>50</v>
      </c>
      <c r="H272">
        <v>0</v>
      </c>
    </row>
    <row r="273" spans="1:8" x14ac:dyDescent="0.25">
      <c r="A273" t="s">
        <v>81</v>
      </c>
      <c r="B273" t="s">
        <v>73</v>
      </c>
      <c r="C273" t="s">
        <v>105</v>
      </c>
      <c r="D273" t="s">
        <v>47</v>
      </c>
      <c r="E273" t="s">
        <v>57</v>
      </c>
      <c r="F273" t="s">
        <v>49</v>
      </c>
      <c r="G273" t="s">
        <v>50</v>
      </c>
      <c r="H273">
        <v>7.9861109455426499E-4</v>
      </c>
    </row>
    <row r="274" spans="1:8" x14ac:dyDescent="0.25">
      <c r="A274" t="s">
        <v>81</v>
      </c>
      <c r="B274" t="s">
        <v>76</v>
      </c>
      <c r="C274" t="s">
        <v>105</v>
      </c>
      <c r="D274" t="s">
        <v>47</v>
      </c>
      <c r="E274" t="s">
        <v>58</v>
      </c>
      <c r="F274" t="s">
        <v>49</v>
      </c>
      <c r="G274" t="s">
        <v>50</v>
      </c>
      <c r="H274">
        <v>2.1604939743324501E-4</v>
      </c>
    </row>
    <row r="275" spans="1:8" x14ac:dyDescent="0.25">
      <c r="A275" t="s">
        <v>81</v>
      </c>
      <c r="B275" t="s">
        <v>73</v>
      </c>
      <c r="C275" t="s">
        <v>105</v>
      </c>
      <c r="D275" t="s">
        <v>47</v>
      </c>
      <c r="E275" t="s">
        <v>58</v>
      </c>
      <c r="F275" t="s">
        <v>49</v>
      </c>
      <c r="G275" t="s">
        <v>50</v>
      </c>
      <c r="H275">
        <v>9.2592592592592596E-4</v>
      </c>
    </row>
    <row r="276" spans="1:8" x14ac:dyDescent="0.25">
      <c r="A276" t="s">
        <v>81</v>
      </c>
      <c r="B276" t="s">
        <v>70</v>
      </c>
      <c r="C276" t="s">
        <v>105</v>
      </c>
      <c r="D276" t="s">
        <v>47</v>
      </c>
      <c r="E276" t="s">
        <v>58</v>
      </c>
      <c r="F276" t="s">
        <v>49</v>
      </c>
      <c r="G276" t="s">
        <v>50</v>
      </c>
      <c r="H276">
        <v>0</v>
      </c>
    </row>
    <row r="277" spans="1:8" x14ac:dyDescent="0.25">
      <c r="A277" t="s">
        <v>81</v>
      </c>
      <c r="B277" t="s">
        <v>73</v>
      </c>
      <c r="C277" t="s">
        <v>105</v>
      </c>
      <c r="D277" t="s">
        <v>47</v>
      </c>
      <c r="E277" t="s">
        <v>59</v>
      </c>
      <c r="F277" t="s">
        <v>49</v>
      </c>
      <c r="G277" t="s">
        <v>50</v>
      </c>
      <c r="H277">
        <v>9.9999984105427994E-4</v>
      </c>
    </row>
    <row r="278" spans="1:8" x14ac:dyDescent="0.25">
      <c r="A278" t="s">
        <v>106</v>
      </c>
      <c r="B278" t="s">
        <v>110</v>
      </c>
      <c r="C278" t="s">
        <v>108</v>
      </c>
      <c r="D278" t="s">
        <v>89</v>
      </c>
      <c r="E278" t="s">
        <v>60</v>
      </c>
      <c r="F278" t="s">
        <v>61</v>
      </c>
      <c r="G278">
        <v>9.9999984105427994E-4</v>
      </c>
    </row>
    <row r="279" spans="1:8" x14ac:dyDescent="0.25">
      <c r="A279">
        <v>9.9999984105427994E-4</v>
      </c>
    </row>
    <row r="280" spans="1:8" x14ac:dyDescent="0.25">
      <c r="A280" t="s">
        <v>81</v>
      </c>
      <c r="B280" t="s">
        <v>76</v>
      </c>
      <c r="C280" t="s">
        <v>105</v>
      </c>
      <c r="D280" t="s">
        <v>47</v>
      </c>
      <c r="E280" t="s">
        <v>59</v>
      </c>
      <c r="F280" t="s">
        <v>49</v>
      </c>
      <c r="G280" t="s">
        <v>50</v>
      </c>
      <c r="H280">
        <v>1.9444445768992101E-4</v>
      </c>
    </row>
    <row r="281" spans="1:8" x14ac:dyDescent="0.25">
      <c r="A281" t="s">
        <v>106</v>
      </c>
      <c r="B281" t="s">
        <v>110</v>
      </c>
      <c r="C281" t="s">
        <v>108</v>
      </c>
      <c r="D281" t="s">
        <v>95</v>
      </c>
      <c r="E281" t="s">
        <v>60</v>
      </c>
      <c r="F281" t="s">
        <v>61</v>
      </c>
      <c r="G281">
        <v>1.9444445768992101E-4</v>
      </c>
    </row>
    <row r="282" spans="1:8" x14ac:dyDescent="0.25">
      <c r="A282">
        <v>1.9444445768992101E-4</v>
      </c>
    </row>
    <row r="283" spans="1:8" x14ac:dyDescent="0.25">
      <c r="A283" t="s">
        <v>81</v>
      </c>
      <c r="B283" t="s">
        <v>70</v>
      </c>
      <c r="C283" t="s">
        <v>105</v>
      </c>
      <c r="D283" t="s">
        <v>47</v>
      </c>
      <c r="E283" t="s">
        <v>59</v>
      </c>
      <c r="F283" t="s">
        <v>49</v>
      </c>
      <c r="G283" t="s">
        <v>50</v>
      </c>
      <c r="H283">
        <v>0</v>
      </c>
    </row>
    <row r="284" spans="1:8" x14ac:dyDescent="0.25">
      <c r="A284" t="s">
        <v>106</v>
      </c>
      <c r="B284" t="s">
        <v>110</v>
      </c>
      <c r="C284" t="s">
        <v>108</v>
      </c>
      <c r="D284" t="s">
        <v>96</v>
      </c>
      <c r="E284" t="s">
        <v>60</v>
      </c>
      <c r="F284" t="s">
        <v>61</v>
      </c>
      <c r="G284">
        <v>0</v>
      </c>
    </row>
    <row r="285" spans="1:8" x14ac:dyDescent="0.25">
      <c r="A285">
        <v>0</v>
      </c>
    </row>
    <row r="286" spans="1:8" x14ac:dyDescent="0.25">
      <c r="A286" t="s">
        <v>20</v>
      </c>
      <c r="B286" t="s">
        <v>120</v>
      </c>
      <c r="C286" t="s">
        <v>22</v>
      </c>
      <c r="D286" t="s">
        <v>23</v>
      </c>
      <c r="E286" t="s">
        <v>64</v>
      </c>
    </row>
    <row r="287" spans="1:8" x14ac:dyDescent="0.25">
      <c r="A287" t="s">
        <v>20</v>
      </c>
      <c r="B287" t="s">
        <v>120</v>
      </c>
      <c r="C287" t="s">
        <v>22</v>
      </c>
      <c r="D287" t="s">
        <v>23</v>
      </c>
      <c r="E287" t="s">
        <v>65</v>
      </c>
    </row>
    <row r="288" spans="1:8" x14ac:dyDescent="0.25">
      <c r="A288" t="s">
        <v>20</v>
      </c>
      <c r="B288" t="s">
        <v>62</v>
      </c>
      <c r="C288" t="s">
        <v>22</v>
      </c>
      <c r="D288" t="s">
        <v>23</v>
      </c>
      <c r="E288" t="s">
        <v>64</v>
      </c>
    </row>
    <row r="289" spans="1:11" x14ac:dyDescent="0.25">
      <c r="A289" t="s">
        <v>20</v>
      </c>
      <c r="B289" t="s">
        <v>62</v>
      </c>
      <c r="C289" t="s">
        <v>22</v>
      </c>
      <c r="D289" t="s">
        <v>23</v>
      </c>
      <c r="E289" t="s">
        <v>65</v>
      </c>
    </row>
    <row r="290" spans="1:11" x14ac:dyDescent="0.25">
      <c r="A290" t="s">
        <v>20</v>
      </c>
      <c r="B290" t="s">
        <v>121</v>
      </c>
      <c r="C290" t="s">
        <v>22</v>
      </c>
      <c r="D290" t="s">
        <v>23</v>
      </c>
      <c r="E290" t="s">
        <v>64</v>
      </c>
    </row>
    <row r="291" spans="1:11" x14ac:dyDescent="0.25">
      <c r="A291" t="s">
        <v>20</v>
      </c>
      <c r="B291" t="s">
        <v>121</v>
      </c>
      <c r="C291" t="s">
        <v>22</v>
      </c>
      <c r="D291" t="s">
        <v>23</v>
      </c>
      <c r="E291" t="s">
        <v>65</v>
      </c>
    </row>
    <row r="292" spans="1:11" x14ac:dyDescent="0.25">
      <c r="A292" t="s">
        <v>19</v>
      </c>
    </row>
    <row r="293" spans="1:11" x14ac:dyDescent="0.25">
      <c r="A293" t="s">
        <v>19</v>
      </c>
    </row>
    <row r="294" spans="1:11" x14ac:dyDescent="0.25">
      <c r="A294" t="s">
        <v>19</v>
      </c>
    </row>
    <row r="295" spans="1:11" x14ac:dyDescent="0.25">
      <c r="A295" t="s">
        <v>19</v>
      </c>
    </row>
    <row r="296" spans="1:11" x14ac:dyDescent="0.25">
      <c r="A296" t="s">
        <v>19</v>
      </c>
    </row>
    <row r="297" spans="1:11" x14ac:dyDescent="0.25">
      <c r="A297" t="s">
        <v>19</v>
      </c>
    </row>
    <row r="298" spans="1:11" x14ac:dyDescent="0.25">
      <c r="A298" t="s">
        <v>67</v>
      </c>
      <c r="B298" t="s">
        <v>24</v>
      </c>
      <c r="C298" t="s">
        <v>25</v>
      </c>
      <c r="D298">
        <v>7010</v>
      </c>
    </row>
    <row r="299" spans="1:11" x14ac:dyDescent="0.25">
      <c r="A299" t="s">
        <v>68</v>
      </c>
    </row>
    <row r="300" spans="1:11" x14ac:dyDescent="0.25">
      <c r="A300" t="s">
        <v>67</v>
      </c>
      <c r="B300" t="s">
        <v>24</v>
      </c>
      <c r="C300" t="s">
        <v>25</v>
      </c>
      <c r="D300">
        <v>7010</v>
      </c>
    </row>
    <row r="301" spans="1:11" x14ac:dyDescent="0.25">
      <c r="A301" t="s">
        <v>68</v>
      </c>
    </row>
    <row r="302" spans="1:11" x14ac:dyDescent="0.25">
      <c r="A302" t="s">
        <v>67</v>
      </c>
      <c r="B302" t="s">
        <v>24</v>
      </c>
      <c r="C302" t="s">
        <v>25</v>
      </c>
      <c r="D302">
        <v>7010</v>
      </c>
    </row>
    <row r="303" spans="1:11" x14ac:dyDescent="0.25">
      <c r="A303" t="s">
        <v>68</v>
      </c>
    </row>
    <row r="304" spans="1:11" x14ac:dyDescent="0.25">
      <c r="A304" t="s">
        <v>69</v>
      </c>
      <c r="B304" t="s">
        <v>76</v>
      </c>
      <c r="C304" t="s">
        <v>27</v>
      </c>
      <c r="D304" t="s">
        <v>28</v>
      </c>
      <c r="E304" t="s">
        <v>29</v>
      </c>
      <c r="F304" t="s">
        <v>30</v>
      </c>
      <c r="G304" t="s">
        <v>31</v>
      </c>
      <c r="H304" t="s">
        <v>32</v>
      </c>
      <c r="I304" t="s">
        <v>33</v>
      </c>
      <c r="J304" t="s">
        <v>34</v>
      </c>
      <c r="K304">
        <v>25</v>
      </c>
    </row>
    <row r="305" spans="1:11" x14ac:dyDescent="0.25">
      <c r="A305" t="s">
        <v>77</v>
      </c>
    </row>
    <row r="306" spans="1:11" x14ac:dyDescent="0.25">
      <c r="A306" t="s">
        <v>78</v>
      </c>
    </row>
    <row r="307" spans="1:11" x14ac:dyDescent="0.25">
      <c r="A307" t="s">
        <v>37</v>
      </c>
      <c r="B307" t="s">
        <v>38</v>
      </c>
    </row>
    <row r="308" spans="1:11" x14ac:dyDescent="0.25">
      <c r="A308" t="s">
        <v>39</v>
      </c>
      <c r="B308" t="s">
        <v>40</v>
      </c>
      <c r="C308" t="s">
        <v>41</v>
      </c>
      <c r="D308" t="s">
        <v>1</v>
      </c>
      <c r="E308">
        <v>13</v>
      </c>
      <c r="F308" t="s">
        <v>42</v>
      </c>
      <c r="G308" t="s">
        <v>43</v>
      </c>
      <c r="H308">
        <v>0.2</v>
      </c>
    </row>
    <row r="309" spans="1:11" x14ac:dyDescent="0.25">
      <c r="A309" t="s">
        <v>69</v>
      </c>
      <c r="B309" t="s">
        <v>70</v>
      </c>
      <c r="C309" t="s">
        <v>27</v>
      </c>
      <c r="D309" t="s">
        <v>28</v>
      </c>
      <c r="E309" t="s">
        <v>29</v>
      </c>
      <c r="F309" t="s">
        <v>30</v>
      </c>
      <c r="G309" t="s">
        <v>31</v>
      </c>
      <c r="H309" t="s">
        <v>32</v>
      </c>
      <c r="I309" t="s">
        <v>33</v>
      </c>
      <c r="J309" t="s">
        <v>34</v>
      </c>
      <c r="K309">
        <v>25</v>
      </c>
    </row>
    <row r="310" spans="1:11" x14ac:dyDescent="0.25">
      <c r="A310" t="s">
        <v>71</v>
      </c>
    </row>
    <row r="311" spans="1:11" x14ac:dyDescent="0.25">
      <c r="A311" t="s">
        <v>72</v>
      </c>
    </row>
    <row r="312" spans="1:11" x14ac:dyDescent="0.25">
      <c r="A312" t="s">
        <v>37</v>
      </c>
      <c r="B312" t="s">
        <v>38</v>
      </c>
    </row>
    <row r="313" spans="1:11" x14ac:dyDescent="0.25">
      <c r="A313" t="s">
        <v>39</v>
      </c>
      <c r="B313" t="s">
        <v>40</v>
      </c>
      <c r="C313" t="s">
        <v>41</v>
      </c>
      <c r="D313" t="s">
        <v>1</v>
      </c>
      <c r="E313">
        <v>14</v>
      </c>
      <c r="F313" t="s">
        <v>42</v>
      </c>
      <c r="G313" t="s">
        <v>43</v>
      </c>
      <c r="H313">
        <v>0.2</v>
      </c>
    </row>
    <row r="314" spans="1:11" x14ac:dyDescent="0.25">
      <c r="A314" t="s">
        <v>69</v>
      </c>
      <c r="B314" t="s">
        <v>73</v>
      </c>
      <c r="C314" t="s">
        <v>27</v>
      </c>
      <c r="D314" t="s">
        <v>28</v>
      </c>
      <c r="E314" t="s">
        <v>29</v>
      </c>
      <c r="F314" t="s">
        <v>30</v>
      </c>
      <c r="G314" t="s">
        <v>31</v>
      </c>
      <c r="H314" t="s">
        <v>32</v>
      </c>
      <c r="I314" t="s">
        <v>33</v>
      </c>
      <c r="J314" t="s">
        <v>34</v>
      </c>
      <c r="K314">
        <v>25</v>
      </c>
    </row>
    <row r="315" spans="1:11" x14ac:dyDescent="0.25">
      <c r="A315" t="s">
        <v>74</v>
      </c>
    </row>
    <row r="316" spans="1:11" x14ac:dyDescent="0.25">
      <c r="A316" t="s">
        <v>75</v>
      </c>
    </row>
    <row r="317" spans="1:11" x14ac:dyDescent="0.25">
      <c r="A317" t="s">
        <v>37</v>
      </c>
      <c r="B317" t="s">
        <v>38</v>
      </c>
    </row>
    <row r="318" spans="1:11" x14ac:dyDescent="0.25">
      <c r="A318" t="s">
        <v>39</v>
      </c>
      <c r="B318" t="s">
        <v>40</v>
      </c>
      <c r="C318" t="s">
        <v>41</v>
      </c>
      <c r="D318" t="s">
        <v>1</v>
      </c>
      <c r="E318">
        <v>12</v>
      </c>
      <c r="F318" t="s">
        <v>42</v>
      </c>
      <c r="G318" t="s">
        <v>43</v>
      </c>
      <c r="H318">
        <v>0.2</v>
      </c>
    </row>
    <row r="319" spans="1:11" x14ac:dyDescent="0.25">
      <c r="A319" t="s">
        <v>79</v>
      </c>
      <c r="B319" t="s">
        <v>24</v>
      </c>
      <c r="C319" t="s">
        <v>25</v>
      </c>
      <c r="D319">
        <v>6960</v>
      </c>
    </row>
    <row r="320" spans="1:11" x14ac:dyDescent="0.25">
      <c r="A320" t="s">
        <v>80</v>
      </c>
    </row>
    <row r="321" spans="1:11" x14ac:dyDescent="0.25">
      <c r="A321" t="s">
        <v>81</v>
      </c>
      <c r="B321" t="s">
        <v>70</v>
      </c>
      <c r="C321" t="s">
        <v>27</v>
      </c>
      <c r="D321" t="s">
        <v>28</v>
      </c>
      <c r="E321" t="s">
        <v>29</v>
      </c>
      <c r="F321" t="s">
        <v>30</v>
      </c>
      <c r="G321" t="s">
        <v>31</v>
      </c>
      <c r="H321" t="s">
        <v>32</v>
      </c>
      <c r="I321" t="s">
        <v>33</v>
      </c>
      <c r="J321" t="s">
        <v>34</v>
      </c>
      <c r="K321">
        <v>25</v>
      </c>
    </row>
    <row r="322" spans="1:11" x14ac:dyDescent="0.25">
      <c r="A322" t="s">
        <v>82</v>
      </c>
    </row>
    <row r="323" spans="1:11" x14ac:dyDescent="0.25">
      <c r="A323" t="s">
        <v>83</v>
      </c>
    </row>
    <row r="324" spans="1:11" x14ac:dyDescent="0.25">
      <c r="A324" t="s">
        <v>37</v>
      </c>
      <c r="B324" t="s">
        <v>38</v>
      </c>
    </row>
    <row r="325" spans="1:11" x14ac:dyDescent="0.25">
      <c r="A325" t="s">
        <v>39</v>
      </c>
      <c r="B325" t="s">
        <v>40</v>
      </c>
      <c r="C325" t="s">
        <v>41</v>
      </c>
      <c r="D325" t="s">
        <v>1</v>
      </c>
      <c r="E325">
        <v>14</v>
      </c>
      <c r="F325" t="s">
        <v>42</v>
      </c>
      <c r="G325" t="s">
        <v>43</v>
      </c>
      <c r="H325">
        <v>0.2</v>
      </c>
    </row>
    <row r="326" spans="1:11" x14ac:dyDescent="0.25">
      <c r="A326" t="s">
        <v>79</v>
      </c>
      <c r="B326" t="s">
        <v>24</v>
      </c>
      <c r="C326" t="s">
        <v>25</v>
      </c>
      <c r="D326">
        <v>6960</v>
      </c>
    </row>
    <row r="327" spans="1:11" x14ac:dyDescent="0.25">
      <c r="A327" t="s">
        <v>80</v>
      </c>
    </row>
    <row r="328" spans="1:11" x14ac:dyDescent="0.25">
      <c r="A328" t="s">
        <v>81</v>
      </c>
      <c r="B328" t="s">
        <v>76</v>
      </c>
      <c r="C328" t="s">
        <v>27</v>
      </c>
      <c r="D328" t="s">
        <v>28</v>
      </c>
      <c r="E328" t="s">
        <v>29</v>
      </c>
      <c r="F328" t="s">
        <v>30</v>
      </c>
      <c r="G328" t="s">
        <v>31</v>
      </c>
      <c r="H328" t="s">
        <v>32</v>
      </c>
      <c r="I328" t="s">
        <v>33</v>
      </c>
      <c r="J328" t="s">
        <v>34</v>
      </c>
      <c r="K328">
        <v>25</v>
      </c>
    </row>
    <row r="329" spans="1:11" x14ac:dyDescent="0.25">
      <c r="A329" t="s">
        <v>84</v>
      </c>
    </row>
    <row r="330" spans="1:11" x14ac:dyDescent="0.25">
      <c r="A330" t="s">
        <v>85</v>
      </c>
    </row>
    <row r="331" spans="1:11" x14ac:dyDescent="0.25">
      <c r="A331" t="s">
        <v>37</v>
      </c>
      <c r="B331" t="s">
        <v>38</v>
      </c>
    </row>
    <row r="332" spans="1:11" x14ac:dyDescent="0.25">
      <c r="A332" t="s">
        <v>39</v>
      </c>
      <c r="B332" t="s">
        <v>40</v>
      </c>
      <c r="C332" t="s">
        <v>41</v>
      </c>
      <c r="D332" t="s">
        <v>1</v>
      </c>
      <c r="E332">
        <v>13</v>
      </c>
      <c r="F332" t="s">
        <v>42</v>
      </c>
      <c r="G332" t="s">
        <v>43</v>
      </c>
      <c r="H332">
        <v>0.2</v>
      </c>
    </row>
    <row r="333" spans="1:11" x14ac:dyDescent="0.25">
      <c r="A333" t="s">
        <v>79</v>
      </c>
      <c r="B333" t="s">
        <v>24</v>
      </c>
      <c r="C333" t="s">
        <v>25</v>
      </c>
      <c r="D333">
        <v>6960</v>
      </c>
    </row>
    <row r="334" spans="1:11" x14ac:dyDescent="0.25">
      <c r="A334" t="s">
        <v>80</v>
      </c>
    </row>
    <row r="335" spans="1:11" x14ac:dyDescent="0.25">
      <c r="A335" t="s">
        <v>81</v>
      </c>
      <c r="B335" t="s">
        <v>73</v>
      </c>
      <c r="C335" t="s">
        <v>27</v>
      </c>
      <c r="D335" t="s">
        <v>28</v>
      </c>
      <c r="E335" t="s">
        <v>29</v>
      </c>
      <c r="F335" t="s">
        <v>30</v>
      </c>
      <c r="G335" t="s">
        <v>31</v>
      </c>
      <c r="H335" t="s">
        <v>32</v>
      </c>
      <c r="I335" t="s">
        <v>33</v>
      </c>
      <c r="J335" t="s">
        <v>34</v>
      </c>
      <c r="K335">
        <v>25</v>
      </c>
    </row>
    <row r="336" spans="1:11" x14ac:dyDescent="0.25">
      <c r="A336" t="s">
        <v>86</v>
      </c>
    </row>
    <row r="337" spans="1:8" x14ac:dyDescent="0.25">
      <c r="A337" t="s">
        <v>87</v>
      </c>
    </row>
    <row r="338" spans="1:8" x14ac:dyDescent="0.25">
      <c r="A338" t="s">
        <v>37</v>
      </c>
      <c r="B338" t="s">
        <v>38</v>
      </c>
    </row>
    <row r="339" spans="1:8" x14ac:dyDescent="0.25">
      <c r="A339" t="s">
        <v>39</v>
      </c>
      <c r="B339" t="s">
        <v>40</v>
      </c>
      <c r="C339" t="s">
        <v>41</v>
      </c>
      <c r="D339" t="s">
        <v>1</v>
      </c>
      <c r="E339">
        <v>12</v>
      </c>
      <c r="F339" t="s">
        <v>42</v>
      </c>
      <c r="G339" t="s">
        <v>43</v>
      </c>
      <c r="H339">
        <v>0.2</v>
      </c>
    </row>
    <row r="340" spans="1:8" x14ac:dyDescent="0.25">
      <c r="A340" t="s">
        <v>69</v>
      </c>
      <c r="B340" t="s">
        <v>102</v>
      </c>
      <c r="C340" t="s">
        <v>44</v>
      </c>
      <c r="D340" t="s">
        <v>45</v>
      </c>
      <c r="E340" t="s">
        <v>46</v>
      </c>
    </row>
    <row r="341" spans="1:8" x14ac:dyDescent="0.25">
      <c r="A341" t="s">
        <v>69</v>
      </c>
      <c r="B341" t="s">
        <v>103</v>
      </c>
      <c r="C341" t="s">
        <v>44</v>
      </c>
      <c r="D341" t="s">
        <v>45</v>
      </c>
      <c r="E341" t="s">
        <v>46</v>
      </c>
    </row>
    <row r="342" spans="1:8" x14ac:dyDescent="0.25">
      <c r="A342" t="s">
        <v>69</v>
      </c>
      <c r="B342" t="s">
        <v>104</v>
      </c>
      <c r="C342" t="s">
        <v>44</v>
      </c>
      <c r="D342" t="s">
        <v>45</v>
      </c>
      <c r="E342" t="s">
        <v>46</v>
      </c>
    </row>
    <row r="343" spans="1:8" x14ac:dyDescent="0.25">
      <c r="A343" t="s">
        <v>81</v>
      </c>
      <c r="B343" t="s">
        <v>103</v>
      </c>
      <c r="C343" t="s">
        <v>44</v>
      </c>
      <c r="D343" t="s">
        <v>45</v>
      </c>
      <c r="E343" t="s">
        <v>46</v>
      </c>
    </row>
    <row r="344" spans="1:8" x14ac:dyDescent="0.25">
      <c r="A344" t="s">
        <v>81</v>
      </c>
      <c r="B344" t="s">
        <v>102</v>
      </c>
      <c r="C344" t="s">
        <v>44</v>
      </c>
      <c r="D344" t="s">
        <v>45</v>
      </c>
      <c r="E344" t="s">
        <v>46</v>
      </c>
    </row>
    <row r="345" spans="1:8" x14ac:dyDescent="0.25">
      <c r="A345" t="s">
        <v>81</v>
      </c>
      <c r="B345" t="s">
        <v>104</v>
      </c>
      <c r="C345" t="s">
        <v>44</v>
      </c>
      <c r="D345" t="s">
        <v>45</v>
      </c>
      <c r="E345" t="s">
        <v>46</v>
      </c>
    </row>
    <row r="346" spans="1:8" x14ac:dyDescent="0.25">
      <c r="A346" t="s">
        <v>69</v>
      </c>
      <c r="B346" t="s">
        <v>70</v>
      </c>
      <c r="C346" t="s">
        <v>105</v>
      </c>
      <c r="D346" t="s">
        <v>47</v>
      </c>
      <c r="E346" t="s">
        <v>48</v>
      </c>
      <c r="F346" t="s">
        <v>49</v>
      </c>
      <c r="G346" t="s">
        <v>50</v>
      </c>
      <c r="H346">
        <v>0</v>
      </c>
    </row>
    <row r="347" spans="1:8" x14ac:dyDescent="0.25">
      <c r="A347" t="s">
        <v>69</v>
      </c>
      <c r="B347" t="s">
        <v>76</v>
      </c>
      <c r="C347" t="s">
        <v>105</v>
      </c>
      <c r="D347" t="s">
        <v>47</v>
      </c>
      <c r="E347" t="s">
        <v>48</v>
      </c>
      <c r="F347" t="s">
        <v>49</v>
      </c>
      <c r="G347" t="s">
        <v>50</v>
      </c>
      <c r="H347">
        <v>0</v>
      </c>
    </row>
    <row r="348" spans="1:8" x14ac:dyDescent="0.25">
      <c r="A348" t="s">
        <v>69</v>
      </c>
      <c r="B348" t="s">
        <v>73</v>
      </c>
      <c r="C348" t="s">
        <v>105</v>
      </c>
      <c r="D348" t="s">
        <v>47</v>
      </c>
      <c r="E348" t="s">
        <v>48</v>
      </c>
      <c r="F348" t="s">
        <v>49</v>
      </c>
      <c r="G348" t="s">
        <v>50</v>
      </c>
      <c r="H348">
        <v>0</v>
      </c>
    </row>
    <row r="349" spans="1:8" x14ac:dyDescent="0.25">
      <c r="A349" t="s">
        <v>81</v>
      </c>
      <c r="B349" t="s">
        <v>73</v>
      </c>
      <c r="C349" t="s">
        <v>105</v>
      </c>
      <c r="D349" t="s">
        <v>47</v>
      </c>
      <c r="E349" t="s">
        <v>48</v>
      </c>
      <c r="F349" t="s">
        <v>49</v>
      </c>
      <c r="G349" t="s">
        <v>50</v>
      </c>
      <c r="H349">
        <v>0</v>
      </c>
    </row>
    <row r="350" spans="1:8" x14ac:dyDescent="0.25">
      <c r="A350" t="s">
        <v>81</v>
      </c>
      <c r="B350" t="s">
        <v>76</v>
      </c>
      <c r="C350" t="s">
        <v>105</v>
      </c>
      <c r="D350" t="s">
        <v>47</v>
      </c>
      <c r="E350" t="s">
        <v>48</v>
      </c>
      <c r="F350" t="s">
        <v>49</v>
      </c>
      <c r="G350" t="s">
        <v>50</v>
      </c>
      <c r="H350">
        <v>0</v>
      </c>
    </row>
    <row r="351" spans="1:8" x14ac:dyDescent="0.25">
      <c r="A351" t="s">
        <v>81</v>
      </c>
      <c r="B351" t="s">
        <v>70</v>
      </c>
      <c r="C351" t="s">
        <v>105</v>
      </c>
      <c r="D351" t="s">
        <v>47</v>
      </c>
      <c r="E351" t="s">
        <v>48</v>
      </c>
      <c r="F351" t="s">
        <v>49</v>
      </c>
      <c r="G351" t="s">
        <v>50</v>
      </c>
      <c r="H351">
        <v>0</v>
      </c>
    </row>
    <row r="352" spans="1:8" x14ac:dyDescent="0.25">
      <c r="A352" t="s">
        <v>69</v>
      </c>
      <c r="B352" t="s">
        <v>70</v>
      </c>
      <c r="C352" t="s">
        <v>105</v>
      </c>
      <c r="D352" t="s">
        <v>47</v>
      </c>
      <c r="E352" t="s">
        <v>51</v>
      </c>
      <c r="F352" t="s">
        <v>49</v>
      </c>
      <c r="G352" t="s">
        <v>50</v>
      </c>
      <c r="H352">
        <v>0</v>
      </c>
    </row>
    <row r="353" spans="1:8" x14ac:dyDescent="0.25">
      <c r="A353" t="s">
        <v>69</v>
      </c>
      <c r="B353" t="s">
        <v>76</v>
      </c>
      <c r="C353" t="s">
        <v>105</v>
      </c>
      <c r="D353" t="s">
        <v>47</v>
      </c>
      <c r="E353" t="s">
        <v>51</v>
      </c>
      <c r="F353" t="s">
        <v>49</v>
      </c>
      <c r="G353" t="s">
        <v>50</v>
      </c>
      <c r="H353">
        <v>0</v>
      </c>
    </row>
    <row r="354" spans="1:8" x14ac:dyDescent="0.25">
      <c r="A354" t="s">
        <v>69</v>
      </c>
      <c r="B354" t="s">
        <v>73</v>
      </c>
      <c r="C354" t="s">
        <v>105</v>
      </c>
      <c r="D354" t="s">
        <v>47</v>
      </c>
      <c r="E354" t="s">
        <v>51</v>
      </c>
      <c r="F354" t="s">
        <v>49</v>
      </c>
      <c r="G354" t="s">
        <v>50</v>
      </c>
      <c r="H354">
        <v>0</v>
      </c>
    </row>
    <row r="355" spans="1:8" x14ac:dyDescent="0.25">
      <c r="A355" t="s">
        <v>69</v>
      </c>
      <c r="B355" t="s">
        <v>70</v>
      </c>
      <c r="C355" t="s">
        <v>105</v>
      </c>
      <c r="D355" t="s">
        <v>47</v>
      </c>
      <c r="E355" t="s">
        <v>52</v>
      </c>
      <c r="F355" t="s">
        <v>49</v>
      </c>
      <c r="G355" t="s">
        <v>50</v>
      </c>
      <c r="H355">
        <v>0</v>
      </c>
    </row>
    <row r="356" spans="1:8" x14ac:dyDescent="0.25">
      <c r="A356" t="s">
        <v>69</v>
      </c>
      <c r="B356" t="s">
        <v>76</v>
      </c>
      <c r="C356" t="s">
        <v>105</v>
      </c>
      <c r="D356" t="s">
        <v>47</v>
      </c>
      <c r="E356" t="s">
        <v>52</v>
      </c>
      <c r="F356" t="s">
        <v>49</v>
      </c>
      <c r="G356" t="s">
        <v>50</v>
      </c>
      <c r="H356">
        <v>0</v>
      </c>
    </row>
    <row r="357" spans="1:8" x14ac:dyDescent="0.25">
      <c r="A357" t="s">
        <v>69</v>
      </c>
      <c r="B357" t="s">
        <v>73</v>
      </c>
      <c r="C357" t="s">
        <v>105</v>
      </c>
      <c r="D357" t="s">
        <v>47</v>
      </c>
      <c r="E357" t="s">
        <v>52</v>
      </c>
      <c r="F357" t="s">
        <v>49</v>
      </c>
      <c r="G357" t="s">
        <v>50</v>
      </c>
      <c r="H357">
        <v>0</v>
      </c>
    </row>
    <row r="358" spans="1:8" x14ac:dyDescent="0.25">
      <c r="A358" t="s">
        <v>81</v>
      </c>
      <c r="B358" t="s">
        <v>73</v>
      </c>
      <c r="C358" t="s">
        <v>105</v>
      </c>
      <c r="D358" t="s">
        <v>47</v>
      </c>
      <c r="E358" t="s">
        <v>51</v>
      </c>
      <c r="F358" t="s">
        <v>49</v>
      </c>
      <c r="G358" t="s">
        <v>50</v>
      </c>
      <c r="H358">
        <v>6.9444477558135902E-4</v>
      </c>
    </row>
    <row r="359" spans="1:8" x14ac:dyDescent="0.25">
      <c r="A359" t="s">
        <v>81</v>
      </c>
      <c r="B359" t="s">
        <v>76</v>
      </c>
      <c r="C359" t="s">
        <v>105</v>
      </c>
      <c r="D359" t="s">
        <v>47</v>
      </c>
      <c r="E359" t="s">
        <v>51</v>
      </c>
      <c r="F359" t="s">
        <v>49</v>
      </c>
      <c r="G359" t="s">
        <v>50</v>
      </c>
      <c r="H359">
        <v>6.9444477558135902E-4</v>
      </c>
    </row>
    <row r="360" spans="1:8" x14ac:dyDescent="0.25">
      <c r="A360" t="s">
        <v>81</v>
      </c>
      <c r="B360" t="s">
        <v>70</v>
      </c>
      <c r="C360" t="s">
        <v>105</v>
      </c>
      <c r="D360" t="s">
        <v>47</v>
      </c>
      <c r="E360" t="s">
        <v>51</v>
      </c>
      <c r="F360" t="s">
        <v>49</v>
      </c>
      <c r="G360" t="s">
        <v>50</v>
      </c>
      <c r="H360">
        <v>0</v>
      </c>
    </row>
    <row r="361" spans="1:8" x14ac:dyDescent="0.25">
      <c r="A361" t="s">
        <v>69</v>
      </c>
      <c r="B361" t="s">
        <v>70</v>
      </c>
      <c r="C361" t="s">
        <v>105</v>
      </c>
      <c r="D361" t="s">
        <v>47</v>
      </c>
      <c r="E361" t="s">
        <v>53</v>
      </c>
      <c r="F361" t="s">
        <v>49</v>
      </c>
      <c r="G361" t="s">
        <v>50</v>
      </c>
      <c r="H361">
        <v>0</v>
      </c>
    </row>
    <row r="362" spans="1:8" x14ac:dyDescent="0.25">
      <c r="A362" t="s">
        <v>69</v>
      </c>
      <c r="B362" t="s">
        <v>76</v>
      </c>
      <c r="C362" t="s">
        <v>105</v>
      </c>
      <c r="D362" t="s">
        <v>47</v>
      </c>
      <c r="E362" t="s">
        <v>53</v>
      </c>
      <c r="F362" t="s">
        <v>49</v>
      </c>
      <c r="G362" t="s">
        <v>50</v>
      </c>
      <c r="H362">
        <v>0</v>
      </c>
    </row>
    <row r="363" spans="1:8" x14ac:dyDescent="0.25">
      <c r="A363" t="s">
        <v>69</v>
      </c>
      <c r="B363" t="s">
        <v>73</v>
      </c>
      <c r="C363" t="s">
        <v>105</v>
      </c>
      <c r="D363" t="s">
        <v>47</v>
      </c>
      <c r="E363" t="s">
        <v>53</v>
      </c>
      <c r="F363" t="s">
        <v>49</v>
      </c>
      <c r="G363" t="s">
        <v>50</v>
      </c>
      <c r="H363">
        <v>0</v>
      </c>
    </row>
    <row r="364" spans="1:8" x14ac:dyDescent="0.25">
      <c r="A364" t="s">
        <v>69</v>
      </c>
      <c r="B364" t="s">
        <v>70</v>
      </c>
      <c r="C364" t="s">
        <v>105</v>
      </c>
      <c r="D364" t="s">
        <v>47</v>
      </c>
      <c r="E364" t="s">
        <v>54</v>
      </c>
      <c r="F364" t="s">
        <v>49</v>
      </c>
      <c r="G364" t="s">
        <v>50</v>
      </c>
      <c r="H364">
        <v>0</v>
      </c>
    </row>
    <row r="365" spans="1:8" x14ac:dyDescent="0.25">
      <c r="A365" t="s">
        <v>69</v>
      </c>
      <c r="B365" t="s">
        <v>76</v>
      </c>
      <c r="C365" t="s">
        <v>105</v>
      </c>
      <c r="D365" t="s">
        <v>47</v>
      </c>
      <c r="E365" t="s">
        <v>54</v>
      </c>
      <c r="F365" t="s">
        <v>49</v>
      </c>
      <c r="G365" t="s">
        <v>50</v>
      </c>
      <c r="H365">
        <v>0</v>
      </c>
    </row>
    <row r="366" spans="1:8" x14ac:dyDescent="0.25">
      <c r="A366" t="s">
        <v>69</v>
      </c>
      <c r="B366" t="s">
        <v>73</v>
      </c>
      <c r="C366" t="s">
        <v>105</v>
      </c>
      <c r="D366" t="s">
        <v>47</v>
      </c>
      <c r="E366" t="s">
        <v>54</v>
      </c>
      <c r="F366" t="s">
        <v>49</v>
      </c>
      <c r="G366" t="s">
        <v>50</v>
      </c>
      <c r="H366">
        <v>0</v>
      </c>
    </row>
    <row r="367" spans="1:8" x14ac:dyDescent="0.25">
      <c r="A367" t="s">
        <v>81</v>
      </c>
      <c r="B367" t="s">
        <v>73</v>
      </c>
      <c r="C367" t="s">
        <v>105</v>
      </c>
      <c r="D367" t="s">
        <v>47</v>
      </c>
      <c r="E367" t="s">
        <v>52</v>
      </c>
      <c r="F367" t="s">
        <v>49</v>
      </c>
      <c r="G367" t="s">
        <v>50</v>
      </c>
      <c r="H367">
        <v>4.6296318372090599E-4</v>
      </c>
    </row>
    <row r="368" spans="1:8" x14ac:dyDescent="0.25">
      <c r="A368" t="s">
        <v>69</v>
      </c>
      <c r="B368" t="s">
        <v>70</v>
      </c>
      <c r="C368" t="s">
        <v>105</v>
      </c>
      <c r="D368" t="s">
        <v>47</v>
      </c>
      <c r="E368" t="s">
        <v>55</v>
      </c>
      <c r="F368" t="s">
        <v>49</v>
      </c>
      <c r="G368" t="s">
        <v>50</v>
      </c>
      <c r="H368">
        <v>0</v>
      </c>
    </row>
    <row r="369" spans="1:8" x14ac:dyDescent="0.25">
      <c r="A369" t="s">
        <v>81</v>
      </c>
      <c r="B369" t="s">
        <v>76</v>
      </c>
      <c r="C369" t="s">
        <v>105</v>
      </c>
      <c r="D369" t="s">
        <v>47</v>
      </c>
      <c r="E369" t="s">
        <v>52</v>
      </c>
      <c r="F369" t="s">
        <v>49</v>
      </c>
      <c r="G369" t="s">
        <v>50</v>
      </c>
      <c r="H369">
        <v>4.6296318372090599E-4</v>
      </c>
    </row>
    <row r="370" spans="1:8" x14ac:dyDescent="0.25">
      <c r="A370" t="s">
        <v>81</v>
      </c>
      <c r="B370" t="s">
        <v>70</v>
      </c>
      <c r="C370" t="s">
        <v>105</v>
      </c>
      <c r="D370" t="s">
        <v>47</v>
      </c>
      <c r="E370" t="s">
        <v>52</v>
      </c>
      <c r="F370" t="s">
        <v>49</v>
      </c>
      <c r="G370" t="s">
        <v>50</v>
      </c>
      <c r="H370">
        <v>0</v>
      </c>
    </row>
    <row r="371" spans="1:8" x14ac:dyDescent="0.25">
      <c r="A371" t="s">
        <v>69</v>
      </c>
      <c r="B371" t="s">
        <v>76</v>
      </c>
      <c r="C371" t="s">
        <v>105</v>
      </c>
      <c r="D371" t="s">
        <v>47</v>
      </c>
      <c r="E371" t="s">
        <v>55</v>
      </c>
      <c r="F371" t="s">
        <v>49</v>
      </c>
      <c r="G371" t="s">
        <v>50</v>
      </c>
      <c r="H371">
        <v>0</v>
      </c>
    </row>
    <row r="372" spans="1:8" x14ac:dyDescent="0.25">
      <c r="A372" t="s">
        <v>69</v>
      </c>
      <c r="B372" t="s">
        <v>73</v>
      </c>
      <c r="C372" t="s">
        <v>105</v>
      </c>
      <c r="D372" t="s">
        <v>47</v>
      </c>
      <c r="E372" t="s">
        <v>55</v>
      </c>
      <c r="F372" t="s">
        <v>49</v>
      </c>
      <c r="G372" t="s">
        <v>50</v>
      </c>
      <c r="H372">
        <v>0</v>
      </c>
    </row>
    <row r="373" spans="1:8" x14ac:dyDescent="0.25">
      <c r="A373" t="s">
        <v>69</v>
      </c>
      <c r="B373" t="s">
        <v>70</v>
      </c>
      <c r="C373" t="s">
        <v>105</v>
      </c>
      <c r="D373" t="s">
        <v>47</v>
      </c>
      <c r="E373" t="s">
        <v>56</v>
      </c>
      <c r="F373" t="s">
        <v>49</v>
      </c>
      <c r="G373" t="s">
        <v>50</v>
      </c>
      <c r="H373">
        <v>0</v>
      </c>
    </row>
    <row r="374" spans="1:8" x14ac:dyDescent="0.25">
      <c r="A374" t="s">
        <v>81</v>
      </c>
      <c r="B374" t="s">
        <v>73</v>
      </c>
      <c r="C374" t="s">
        <v>105</v>
      </c>
      <c r="D374" t="s">
        <v>47</v>
      </c>
      <c r="E374" t="s">
        <v>53</v>
      </c>
      <c r="F374" t="s">
        <v>49</v>
      </c>
      <c r="G374" t="s">
        <v>50</v>
      </c>
      <c r="H374">
        <v>6.2500039736429795E-4</v>
      </c>
    </row>
    <row r="375" spans="1:8" x14ac:dyDescent="0.25">
      <c r="A375" t="s">
        <v>69</v>
      </c>
      <c r="B375" t="s">
        <v>76</v>
      </c>
      <c r="C375" t="s">
        <v>105</v>
      </c>
      <c r="D375" t="s">
        <v>47</v>
      </c>
      <c r="E375" t="s">
        <v>56</v>
      </c>
      <c r="F375" t="s">
        <v>49</v>
      </c>
      <c r="G375" t="s">
        <v>50</v>
      </c>
      <c r="H375">
        <v>0</v>
      </c>
    </row>
    <row r="376" spans="1:8" x14ac:dyDescent="0.25">
      <c r="A376" t="s">
        <v>69</v>
      </c>
      <c r="B376" t="s">
        <v>73</v>
      </c>
      <c r="C376" t="s">
        <v>105</v>
      </c>
      <c r="D376" t="s">
        <v>47</v>
      </c>
      <c r="E376" t="s">
        <v>56</v>
      </c>
      <c r="F376" t="s">
        <v>49</v>
      </c>
      <c r="G376" t="s">
        <v>50</v>
      </c>
      <c r="H376">
        <v>0</v>
      </c>
    </row>
    <row r="377" spans="1:8" x14ac:dyDescent="0.25">
      <c r="A377" t="s">
        <v>69</v>
      </c>
      <c r="B377" t="s">
        <v>70</v>
      </c>
      <c r="C377" t="s">
        <v>105</v>
      </c>
      <c r="D377" t="s">
        <v>47</v>
      </c>
      <c r="E377" t="s">
        <v>57</v>
      </c>
      <c r="F377" t="s">
        <v>49</v>
      </c>
      <c r="G377" t="s">
        <v>50</v>
      </c>
      <c r="H377">
        <v>0</v>
      </c>
    </row>
    <row r="378" spans="1:8" x14ac:dyDescent="0.25">
      <c r="A378" t="s">
        <v>81</v>
      </c>
      <c r="B378" t="s">
        <v>76</v>
      </c>
      <c r="C378" t="s">
        <v>105</v>
      </c>
      <c r="D378" t="s">
        <v>47</v>
      </c>
      <c r="E378" t="s">
        <v>53</v>
      </c>
      <c r="F378" t="s">
        <v>49</v>
      </c>
      <c r="G378" t="s">
        <v>50</v>
      </c>
      <c r="H378">
        <v>3.4722238779067902E-4</v>
      </c>
    </row>
    <row r="379" spans="1:8" x14ac:dyDescent="0.25">
      <c r="A379" t="s">
        <v>81</v>
      </c>
      <c r="B379" t="s">
        <v>70</v>
      </c>
      <c r="C379" t="s">
        <v>105</v>
      </c>
      <c r="D379" t="s">
        <v>47</v>
      </c>
      <c r="E379" t="s">
        <v>53</v>
      </c>
      <c r="F379" t="s">
        <v>49</v>
      </c>
      <c r="G379" t="s">
        <v>50</v>
      </c>
      <c r="H379">
        <v>0</v>
      </c>
    </row>
    <row r="380" spans="1:8" x14ac:dyDescent="0.25">
      <c r="A380" t="s">
        <v>69</v>
      </c>
      <c r="B380" t="s">
        <v>76</v>
      </c>
      <c r="C380" t="s">
        <v>105</v>
      </c>
      <c r="D380" t="s">
        <v>47</v>
      </c>
      <c r="E380" t="s">
        <v>57</v>
      </c>
      <c r="F380" t="s">
        <v>49</v>
      </c>
      <c r="G380" t="s">
        <v>50</v>
      </c>
      <c r="H380">
        <v>0</v>
      </c>
    </row>
    <row r="381" spans="1:8" x14ac:dyDescent="0.25">
      <c r="A381" t="s">
        <v>69</v>
      </c>
      <c r="B381" t="s">
        <v>73</v>
      </c>
      <c r="C381" t="s">
        <v>105</v>
      </c>
      <c r="D381" t="s">
        <v>47</v>
      </c>
      <c r="E381" t="s">
        <v>57</v>
      </c>
      <c r="F381" t="s">
        <v>49</v>
      </c>
      <c r="G381" t="s">
        <v>50</v>
      </c>
      <c r="H381">
        <v>0</v>
      </c>
    </row>
    <row r="382" spans="1:8" x14ac:dyDescent="0.25">
      <c r="A382" t="s">
        <v>69</v>
      </c>
      <c r="B382" t="s">
        <v>70</v>
      </c>
      <c r="C382" t="s">
        <v>105</v>
      </c>
      <c r="D382" t="s">
        <v>47</v>
      </c>
      <c r="E382" t="s">
        <v>58</v>
      </c>
      <c r="F382" t="s">
        <v>49</v>
      </c>
      <c r="G382" t="s">
        <v>50</v>
      </c>
      <c r="H382">
        <v>0</v>
      </c>
    </row>
    <row r="383" spans="1:8" x14ac:dyDescent="0.25">
      <c r="A383" t="s">
        <v>81</v>
      </c>
      <c r="B383" t="s">
        <v>73</v>
      </c>
      <c r="C383" t="s">
        <v>105</v>
      </c>
      <c r="D383" t="s">
        <v>47</v>
      </c>
      <c r="E383" t="s">
        <v>54</v>
      </c>
      <c r="F383" t="s">
        <v>49</v>
      </c>
      <c r="G383" t="s">
        <v>50</v>
      </c>
      <c r="H383">
        <v>7.7777783075968403E-4</v>
      </c>
    </row>
    <row r="384" spans="1:8" x14ac:dyDescent="0.25">
      <c r="A384" t="s">
        <v>69</v>
      </c>
      <c r="B384" t="s">
        <v>76</v>
      </c>
      <c r="C384" t="s">
        <v>105</v>
      </c>
      <c r="D384" t="s">
        <v>47</v>
      </c>
      <c r="E384" t="s">
        <v>58</v>
      </c>
      <c r="F384" t="s">
        <v>49</v>
      </c>
      <c r="G384" t="s">
        <v>50</v>
      </c>
      <c r="H384">
        <v>0</v>
      </c>
    </row>
    <row r="385" spans="1:8" x14ac:dyDescent="0.25">
      <c r="A385" t="s">
        <v>69</v>
      </c>
      <c r="B385" t="s">
        <v>73</v>
      </c>
      <c r="C385" t="s">
        <v>105</v>
      </c>
      <c r="D385" t="s">
        <v>47</v>
      </c>
      <c r="E385" t="s">
        <v>58</v>
      </c>
      <c r="F385" t="s">
        <v>49</v>
      </c>
      <c r="G385" t="s">
        <v>50</v>
      </c>
      <c r="H385">
        <v>0</v>
      </c>
    </row>
    <row r="386" spans="1:8" x14ac:dyDescent="0.25">
      <c r="A386" t="s">
        <v>69</v>
      </c>
      <c r="B386" t="s">
        <v>70</v>
      </c>
      <c r="C386" t="s">
        <v>105</v>
      </c>
      <c r="D386" t="s">
        <v>47</v>
      </c>
      <c r="E386" t="s">
        <v>59</v>
      </c>
      <c r="F386" t="s">
        <v>49</v>
      </c>
      <c r="G386" t="s">
        <v>50</v>
      </c>
      <c r="H386">
        <v>1.3888875643412201E-4</v>
      </c>
    </row>
    <row r="387" spans="1:8" x14ac:dyDescent="0.25">
      <c r="A387" t="s">
        <v>106</v>
      </c>
      <c r="B387" t="s">
        <v>107</v>
      </c>
      <c r="C387" t="s">
        <v>108</v>
      </c>
      <c r="D387" t="s">
        <v>96</v>
      </c>
      <c r="E387" t="s">
        <v>60</v>
      </c>
      <c r="F387" t="s">
        <v>61</v>
      </c>
      <c r="G387">
        <v>1.3888875643412201E-4</v>
      </c>
    </row>
    <row r="388" spans="1:8" x14ac:dyDescent="0.25">
      <c r="A388">
        <v>1.3888875643412201E-4</v>
      </c>
    </row>
    <row r="389" spans="1:8" x14ac:dyDescent="0.25">
      <c r="A389" t="s">
        <v>81</v>
      </c>
      <c r="B389" t="s">
        <v>76</v>
      </c>
      <c r="C389" t="s">
        <v>105</v>
      </c>
      <c r="D389" t="s">
        <v>47</v>
      </c>
      <c r="E389" t="s">
        <v>54</v>
      </c>
      <c r="F389" t="s">
        <v>49</v>
      </c>
      <c r="G389" t="s">
        <v>50</v>
      </c>
      <c r="H389">
        <v>2.7777791023254298E-4</v>
      </c>
    </row>
    <row r="390" spans="1:8" x14ac:dyDescent="0.25">
      <c r="A390" t="s">
        <v>81</v>
      </c>
      <c r="B390" t="s">
        <v>70</v>
      </c>
      <c r="C390" t="s">
        <v>105</v>
      </c>
      <c r="D390" t="s">
        <v>47</v>
      </c>
      <c r="E390" t="s">
        <v>54</v>
      </c>
      <c r="F390" t="s">
        <v>49</v>
      </c>
      <c r="G390" t="s">
        <v>50</v>
      </c>
      <c r="H390">
        <v>0</v>
      </c>
    </row>
    <row r="391" spans="1:8" x14ac:dyDescent="0.25">
      <c r="A391" t="s">
        <v>69</v>
      </c>
      <c r="B391" t="s">
        <v>76</v>
      </c>
      <c r="C391" t="s">
        <v>105</v>
      </c>
      <c r="D391" t="s">
        <v>47</v>
      </c>
      <c r="E391" t="s">
        <v>59</v>
      </c>
      <c r="F391" t="s">
        <v>49</v>
      </c>
      <c r="G391" t="s">
        <v>50</v>
      </c>
      <c r="H391" s="7">
        <v>5.5555502573648997E-5</v>
      </c>
    </row>
    <row r="392" spans="1:8" x14ac:dyDescent="0.25">
      <c r="A392" t="s">
        <v>106</v>
      </c>
      <c r="B392" t="s">
        <v>107</v>
      </c>
      <c r="C392" t="s">
        <v>108</v>
      </c>
      <c r="D392" t="s">
        <v>95</v>
      </c>
      <c r="E392" t="s">
        <v>60</v>
      </c>
      <c r="F392" t="s">
        <v>61</v>
      </c>
      <c r="G392" s="7">
        <v>5.5555502573648997E-5</v>
      </c>
    </row>
    <row r="393" spans="1:8" x14ac:dyDescent="0.25">
      <c r="A393" s="7">
        <v>5.5555502573648997E-5</v>
      </c>
    </row>
    <row r="394" spans="1:8" x14ac:dyDescent="0.25">
      <c r="A394" t="s">
        <v>81</v>
      </c>
      <c r="B394" t="s">
        <v>73</v>
      </c>
      <c r="C394" t="s">
        <v>105</v>
      </c>
      <c r="D394" t="s">
        <v>47</v>
      </c>
      <c r="E394" t="s">
        <v>55</v>
      </c>
      <c r="F394" t="s">
        <v>49</v>
      </c>
      <c r="G394" t="s">
        <v>50</v>
      </c>
      <c r="H394">
        <v>9.2592570516798203E-4</v>
      </c>
    </row>
    <row r="395" spans="1:8" x14ac:dyDescent="0.25">
      <c r="A395" t="s">
        <v>69</v>
      </c>
      <c r="B395" t="s">
        <v>73</v>
      </c>
      <c r="C395" t="s">
        <v>105</v>
      </c>
      <c r="D395" t="s">
        <v>47</v>
      </c>
      <c r="E395" t="s">
        <v>59</v>
      </c>
      <c r="F395" t="s">
        <v>49</v>
      </c>
      <c r="G395" t="s">
        <v>50</v>
      </c>
      <c r="H395">
        <v>2.7777771155039401E-4</v>
      </c>
    </row>
    <row r="396" spans="1:8" x14ac:dyDescent="0.25">
      <c r="A396" t="s">
        <v>106</v>
      </c>
      <c r="B396" t="s">
        <v>107</v>
      </c>
      <c r="C396" t="s">
        <v>108</v>
      </c>
      <c r="D396" t="s">
        <v>89</v>
      </c>
      <c r="E396" t="s">
        <v>60</v>
      </c>
      <c r="F396" t="s">
        <v>61</v>
      </c>
      <c r="G396">
        <v>2.7777771155039401E-4</v>
      </c>
    </row>
    <row r="397" spans="1:8" x14ac:dyDescent="0.25">
      <c r="A397">
        <v>2.7777771155039401E-4</v>
      </c>
    </row>
    <row r="398" spans="1:8" x14ac:dyDescent="0.25">
      <c r="A398" t="s">
        <v>81</v>
      </c>
      <c r="B398" t="s">
        <v>76</v>
      </c>
      <c r="C398" t="s">
        <v>105</v>
      </c>
      <c r="D398" t="s">
        <v>47</v>
      </c>
      <c r="E398" t="s">
        <v>55</v>
      </c>
      <c r="F398" t="s">
        <v>49</v>
      </c>
      <c r="G398" t="s">
        <v>50</v>
      </c>
      <c r="H398">
        <v>2.31481591860453E-4</v>
      </c>
    </row>
    <row r="399" spans="1:8" x14ac:dyDescent="0.25">
      <c r="A399" t="s">
        <v>81</v>
      </c>
      <c r="B399" t="s">
        <v>70</v>
      </c>
      <c r="C399" t="s">
        <v>105</v>
      </c>
      <c r="D399" t="s">
        <v>47</v>
      </c>
      <c r="E399" t="s">
        <v>55</v>
      </c>
      <c r="F399" t="s">
        <v>49</v>
      </c>
      <c r="G399" t="s">
        <v>50</v>
      </c>
      <c r="H399">
        <v>0</v>
      </c>
    </row>
    <row r="400" spans="1:8" x14ac:dyDescent="0.25">
      <c r="A400" t="s">
        <v>81</v>
      </c>
      <c r="B400" t="s">
        <v>73</v>
      </c>
      <c r="C400" t="s">
        <v>105</v>
      </c>
      <c r="D400" t="s">
        <v>47</v>
      </c>
      <c r="E400" t="s">
        <v>56</v>
      </c>
      <c r="F400" t="s">
        <v>49</v>
      </c>
      <c r="G400" t="s">
        <v>50</v>
      </c>
      <c r="H400">
        <v>1.1111109029678999E-3</v>
      </c>
    </row>
    <row r="401" spans="1:8" x14ac:dyDescent="0.25">
      <c r="A401" t="s">
        <v>81</v>
      </c>
      <c r="B401" t="s">
        <v>76</v>
      </c>
      <c r="C401" t="s">
        <v>105</v>
      </c>
      <c r="D401" t="s">
        <v>47</v>
      </c>
      <c r="E401" t="s">
        <v>56</v>
      </c>
      <c r="F401" t="s">
        <v>49</v>
      </c>
      <c r="G401" t="s">
        <v>50</v>
      </c>
      <c r="H401">
        <v>1.98412793023245E-4</v>
      </c>
    </row>
    <row r="402" spans="1:8" x14ac:dyDescent="0.25">
      <c r="A402" t="s">
        <v>81</v>
      </c>
      <c r="B402" t="s">
        <v>70</v>
      </c>
      <c r="C402" t="s">
        <v>105</v>
      </c>
      <c r="D402" t="s">
        <v>47</v>
      </c>
      <c r="E402" t="s">
        <v>56</v>
      </c>
      <c r="F402" t="s">
        <v>49</v>
      </c>
      <c r="G402" t="s">
        <v>50</v>
      </c>
      <c r="H402">
        <v>0</v>
      </c>
    </row>
    <row r="403" spans="1:8" x14ac:dyDescent="0.25">
      <c r="A403" t="s">
        <v>81</v>
      </c>
      <c r="B403" t="s">
        <v>73</v>
      </c>
      <c r="C403" t="s">
        <v>105</v>
      </c>
      <c r="D403" t="s">
        <v>47</v>
      </c>
      <c r="E403" t="s">
        <v>57</v>
      </c>
      <c r="F403" t="s">
        <v>49</v>
      </c>
      <c r="G403" t="s">
        <v>50</v>
      </c>
      <c r="H403">
        <v>1.1805554231007799E-3</v>
      </c>
    </row>
    <row r="404" spans="1:8" x14ac:dyDescent="0.25">
      <c r="A404" t="s">
        <v>81</v>
      </c>
      <c r="B404" t="s">
        <v>76</v>
      </c>
      <c r="C404" t="s">
        <v>105</v>
      </c>
      <c r="D404" t="s">
        <v>47</v>
      </c>
      <c r="E404" t="s">
        <v>57</v>
      </c>
      <c r="F404" t="s">
        <v>49</v>
      </c>
      <c r="G404" t="s">
        <v>50</v>
      </c>
      <c r="H404">
        <v>1.73611193895339E-4</v>
      </c>
    </row>
    <row r="405" spans="1:8" x14ac:dyDescent="0.25">
      <c r="A405" t="s">
        <v>81</v>
      </c>
      <c r="B405" t="s">
        <v>70</v>
      </c>
      <c r="C405" t="s">
        <v>105</v>
      </c>
      <c r="D405" t="s">
        <v>47</v>
      </c>
      <c r="E405" t="s">
        <v>57</v>
      </c>
      <c r="F405" t="s">
        <v>49</v>
      </c>
      <c r="G405" t="s">
        <v>50</v>
      </c>
      <c r="H405">
        <v>0</v>
      </c>
    </row>
    <row r="406" spans="1:8" x14ac:dyDescent="0.25">
      <c r="A406" t="s">
        <v>81</v>
      </c>
      <c r="B406" t="s">
        <v>73</v>
      </c>
      <c r="C406" t="s">
        <v>105</v>
      </c>
      <c r="D406" t="s">
        <v>47</v>
      </c>
      <c r="E406" t="s">
        <v>58</v>
      </c>
      <c r="F406" t="s">
        <v>49</v>
      </c>
      <c r="G406" t="s">
        <v>50</v>
      </c>
      <c r="H406">
        <v>1.41975305698536E-3</v>
      </c>
    </row>
    <row r="407" spans="1:8" x14ac:dyDescent="0.25">
      <c r="A407" t="s">
        <v>81</v>
      </c>
      <c r="B407" t="s">
        <v>76</v>
      </c>
      <c r="C407" t="s">
        <v>105</v>
      </c>
      <c r="D407" t="s">
        <v>47</v>
      </c>
      <c r="E407" t="s">
        <v>58</v>
      </c>
      <c r="F407" t="s">
        <v>49</v>
      </c>
      <c r="G407" t="s">
        <v>50</v>
      </c>
      <c r="H407">
        <v>1.5432106124030199E-4</v>
      </c>
    </row>
    <row r="408" spans="1:8" x14ac:dyDescent="0.25">
      <c r="A408" t="s">
        <v>81</v>
      </c>
      <c r="B408" t="s">
        <v>70</v>
      </c>
      <c r="C408" t="s">
        <v>105</v>
      </c>
      <c r="D408" t="s">
        <v>47</v>
      </c>
      <c r="E408" t="s">
        <v>58</v>
      </c>
      <c r="F408" t="s">
        <v>49</v>
      </c>
      <c r="G408" t="s">
        <v>50</v>
      </c>
      <c r="H408">
        <v>0</v>
      </c>
    </row>
    <row r="409" spans="1:8" x14ac:dyDescent="0.25">
      <c r="A409" t="s">
        <v>81</v>
      </c>
      <c r="B409" t="s">
        <v>73</v>
      </c>
      <c r="C409" t="s">
        <v>105</v>
      </c>
      <c r="D409" t="s">
        <v>47</v>
      </c>
      <c r="E409" t="s">
        <v>59</v>
      </c>
      <c r="F409" t="s">
        <v>49</v>
      </c>
      <c r="G409" t="s">
        <v>50</v>
      </c>
      <c r="H409">
        <v>1.91666662693023E-3</v>
      </c>
    </row>
    <row r="410" spans="1:8" x14ac:dyDescent="0.25">
      <c r="A410" t="s">
        <v>106</v>
      </c>
      <c r="B410" t="s">
        <v>110</v>
      </c>
      <c r="C410" t="s">
        <v>108</v>
      </c>
      <c r="D410" t="s">
        <v>89</v>
      </c>
      <c r="E410" t="s">
        <v>60</v>
      </c>
      <c r="F410" t="s">
        <v>61</v>
      </c>
      <c r="G410">
        <v>1.91666662693023E-3</v>
      </c>
    </row>
    <row r="411" spans="1:8" x14ac:dyDescent="0.25">
      <c r="A411">
        <v>1.91666662693023E-3</v>
      </c>
    </row>
    <row r="412" spans="1:8" x14ac:dyDescent="0.25">
      <c r="A412" t="s">
        <v>81</v>
      </c>
      <c r="B412" t="s">
        <v>76</v>
      </c>
      <c r="C412" t="s">
        <v>105</v>
      </c>
      <c r="D412" t="s">
        <v>47</v>
      </c>
      <c r="E412" t="s">
        <v>59</v>
      </c>
      <c r="F412" t="s">
        <v>49</v>
      </c>
      <c r="G412" t="s">
        <v>50</v>
      </c>
      <c r="H412">
        <v>1.38888955116271E-4</v>
      </c>
    </row>
    <row r="413" spans="1:8" x14ac:dyDescent="0.25">
      <c r="A413" t="s">
        <v>106</v>
      </c>
      <c r="B413" t="s">
        <v>110</v>
      </c>
      <c r="C413" t="s">
        <v>108</v>
      </c>
      <c r="D413" t="s">
        <v>95</v>
      </c>
      <c r="E413" t="s">
        <v>60</v>
      </c>
      <c r="F413" t="s">
        <v>61</v>
      </c>
      <c r="G413">
        <v>1.38888955116271E-4</v>
      </c>
    </row>
    <row r="414" spans="1:8" x14ac:dyDescent="0.25">
      <c r="A414">
        <v>1.38888955116271E-4</v>
      </c>
    </row>
    <row r="415" spans="1:8" x14ac:dyDescent="0.25">
      <c r="A415" t="s">
        <v>81</v>
      </c>
      <c r="B415" t="s">
        <v>70</v>
      </c>
      <c r="C415" t="s">
        <v>105</v>
      </c>
      <c r="D415" t="s">
        <v>47</v>
      </c>
      <c r="E415" t="s">
        <v>59</v>
      </c>
      <c r="F415" t="s">
        <v>49</v>
      </c>
      <c r="G415" t="s">
        <v>50</v>
      </c>
      <c r="H415">
        <v>0</v>
      </c>
    </row>
    <row r="416" spans="1:8" x14ac:dyDescent="0.25">
      <c r="A416" t="s">
        <v>106</v>
      </c>
      <c r="B416" t="s">
        <v>110</v>
      </c>
      <c r="C416" t="s">
        <v>108</v>
      </c>
      <c r="D416" t="s">
        <v>96</v>
      </c>
      <c r="E416" t="s">
        <v>60</v>
      </c>
      <c r="F416" t="s">
        <v>61</v>
      </c>
      <c r="G416">
        <v>0</v>
      </c>
    </row>
    <row r="417" spans="1:11" x14ac:dyDescent="0.25">
      <c r="A417">
        <v>0</v>
      </c>
    </row>
    <row r="418" spans="1:11" x14ac:dyDescent="0.25">
      <c r="A418" t="s">
        <v>123</v>
      </c>
      <c r="B418" t="s">
        <v>124</v>
      </c>
      <c r="C418" t="s">
        <v>125</v>
      </c>
    </row>
    <row r="419" spans="1:11" x14ac:dyDescent="0.25">
      <c r="A419" t="s">
        <v>19</v>
      </c>
    </row>
    <row r="420" spans="1:11" x14ac:dyDescent="0.25">
      <c r="A420" t="s">
        <v>126</v>
      </c>
      <c r="B420">
        <v>0</v>
      </c>
      <c r="C420" t="s">
        <v>127</v>
      </c>
      <c r="D420" t="s">
        <v>128</v>
      </c>
      <c r="E420" t="s">
        <v>129</v>
      </c>
      <c r="F420" t="s">
        <v>130</v>
      </c>
    </row>
    <row r="421" spans="1:11" x14ac:dyDescent="0.25">
      <c r="A421" t="s">
        <v>126</v>
      </c>
      <c r="B421">
        <v>0</v>
      </c>
      <c r="C421" t="s">
        <v>131</v>
      </c>
      <c r="D421" t="s">
        <v>128</v>
      </c>
      <c r="E421" t="s">
        <v>129</v>
      </c>
      <c r="F421" t="s">
        <v>130</v>
      </c>
    </row>
    <row r="422" spans="1:11" x14ac:dyDescent="0.25">
      <c r="A422" t="s">
        <v>126</v>
      </c>
      <c r="B422">
        <v>0</v>
      </c>
      <c r="C422" t="s">
        <v>132</v>
      </c>
      <c r="D422" t="s">
        <v>128</v>
      </c>
      <c r="E422" t="s">
        <v>129</v>
      </c>
      <c r="F422" t="s">
        <v>130</v>
      </c>
    </row>
    <row r="423" spans="1:11" x14ac:dyDescent="0.25">
      <c r="A423" t="s">
        <v>19</v>
      </c>
    </row>
    <row r="424" spans="1:11" x14ac:dyDescent="0.25">
      <c r="A424" t="s">
        <v>19</v>
      </c>
    </row>
    <row r="425" spans="1:11" x14ac:dyDescent="0.25">
      <c r="A425" t="s">
        <v>19</v>
      </c>
    </row>
    <row r="426" spans="1:11" x14ac:dyDescent="0.25">
      <c r="A426" t="s">
        <v>3</v>
      </c>
      <c r="B426" t="s">
        <v>133</v>
      </c>
      <c r="C426" t="s">
        <v>134</v>
      </c>
      <c r="D426" t="s">
        <v>133</v>
      </c>
      <c r="E426">
        <v>7002</v>
      </c>
    </row>
    <row r="428" spans="1:11" x14ac:dyDescent="0.25">
      <c r="A428" t="s">
        <v>3</v>
      </c>
      <c r="B428" t="s">
        <v>133</v>
      </c>
      <c r="C428">
        <v>7002</v>
      </c>
    </row>
    <row r="429" spans="1:11" x14ac:dyDescent="0.25">
      <c r="A429" t="s">
        <v>26</v>
      </c>
    </row>
    <row r="430" spans="1:11" x14ac:dyDescent="0.25">
      <c r="A430" t="s">
        <v>26</v>
      </c>
    </row>
    <row r="431" spans="1:11" x14ac:dyDescent="0.25">
      <c r="A431" t="s">
        <v>26</v>
      </c>
    </row>
    <row r="432" spans="1:11" x14ac:dyDescent="0.25">
      <c r="A432" t="s">
        <v>40</v>
      </c>
      <c r="B432" t="s">
        <v>3</v>
      </c>
      <c r="C432" t="s">
        <v>135</v>
      </c>
      <c r="D432" t="s">
        <v>136</v>
      </c>
      <c r="E432" t="s">
        <v>137</v>
      </c>
      <c r="F432" t="s">
        <v>138</v>
      </c>
      <c r="G432" t="s">
        <v>3</v>
      </c>
      <c r="H432" t="s">
        <v>135</v>
      </c>
      <c r="I432" t="s">
        <v>139</v>
      </c>
      <c r="J432" t="s">
        <v>137</v>
      </c>
      <c r="K432">
        <v>25</v>
      </c>
    </row>
    <row r="433" spans="1:7" x14ac:dyDescent="0.25">
      <c r="A433">
        <v>25</v>
      </c>
    </row>
    <row r="434" spans="1:7" x14ac:dyDescent="0.25">
      <c r="A434" t="s">
        <v>35</v>
      </c>
    </row>
    <row r="435" spans="1:7" x14ac:dyDescent="0.25">
      <c r="A435" t="s">
        <v>140</v>
      </c>
    </row>
    <row r="436" spans="1:7" x14ac:dyDescent="0.25">
      <c r="A436" t="s">
        <v>123</v>
      </c>
      <c r="B436" t="s">
        <v>141</v>
      </c>
    </row>
    <row r="437" spans="1:7" x14ac:dyDescent="0.25">
      <c r="A437" t="s">
        <v>142</v>
      </c>
    </row>
    <row r="438" spans="1:7" x14ac:dyDescent="0.25">
      <c r="A438" t="s">
        <v>123</v>
      </c>
      <c r="B438" t="s">
        <v>143</v>
      </c>
    </row>
    <row r="439" spans="1:7" x14ac:dyDescent="0.25">
      <c r="A439" t="s">
        <v>144</v>
      </c>
    </row>
    <row r="440" spans="1:7" x14ac:dyDescent="0.25">
      <c r="A440" t="s">
        <v>142</v>
      </c>
    </row>
    <row r="441" spans="1:7" x14ac:dyDescent="0.25">
      <c r="A441" t="s">
        <v>145</v>
      </c>
    </row>
    <row r="442" spans="1:7" x14ac:dyDescent="0.25">
      <c r="A442" t="s">
        <v>40</v>
      </c>
      <c r="B442" t="s">
        <v>3</v>
      </c>
      <c r="C442" t="s">
        <v>135</v>
      </c>
      <c r="D442" t="s">
        <v>146</v>
      </c>
      <c r="E442" t="s">
        <v>137</v>
      </c>
      <c r="F442">
        <v>25</v>
      </c>
    </row>
    <row r="443" spans="1:7" x14ac:dyDescent="0.25">
      <c r="A443" t="s">
        <v>147</v>
      </c>
    </row>
    <row r="444" spans="1:7" x14ac:dyDescent="0.25">
      <c r="A444" t="s">
        <v>123</v>
      </c>
      <c r="B444" t="s">
        <v>148</v>
      </c>
    </row>
    <row r="445" spans="1:7" x14ac:dyDescent="0.25">
      <c r="A445" t="s">
        <v>142</v>
      </c>
    </row>
    <row r="446" spans="1:7" x14ac:dyDescent="0.25">
      <c r="A446" t="s">
        <v>149</v>
      </c>
    </row>
    <row r="447" spans="1:7" x14ac:dyDescent="0.25">
      <c r="A447" t="s">
        <v>40</v>
      </c>
      <c r="B447" t="s">
        <v>3</v>
      </c>
      <c r="C447" t="s">
        <v>135</v>
      </c>
      <c r="D447" t="s">
        <v>150</v>
      </c>
      <c r="E447" t="s">
        <v>151</v>
      </c>
      <c r="F447" t="s">
        <v>152</v>
      </c>
      <c r="G447" t="s">
        <v>153</v>
      </c>
    </row>
    <row r="448" spans="1:7" x14ac:dyDescent="0.25">
      <c r="A448" t="s">
        <v>40</v>
      </c>
      <c r="B448" t="s">
        <v>3</v>
      </c>
      <c r="C448" t="s">
        <v>135</v>
      </c>
      <c r="D448" t="s">
        <v>154</v>
      </c>
      <c r="E448" t="s">
        <v>155</v>
      </c>
      <c r="F448" t="s">
        <v>152</v>
      </c>
      <c r="G448" t="s">
        <v>153</v>
      </c>
    </row>
    <row r="449" spans="1:7" x14ac:dyDescent="0.25">
      <c r="A449" t="s">
        <v>40</v>
      </c>
      <c r="B449" t="s">
        <v>3</v>
      </c>
      <c r="C449" t="s">
        <v>135</v>
      </c>
      <c r="D449" t="s">
        <v>156</v>
      </c>
      <c r="E449" t="s">
        <v>157</v>
      </c>
      <c r="F449" t="s">
        <v>152</v>
      </c>
      <c r="G449" t="s">
        <v>153</v>
      </c>
    </row>
    <row r="450" spans="1:7" x14ac:dyDescent="0.25">
      <c r="A450" t="s">
        <v>40</v>
      </c>
      <c r="B450" t="s">
        <v>3</v>
      </c>
      <c r="C450" t="s">
        <v>135</v>
      </c>
      <c r="D450" t="s">
        <v>158</v>
      </c>
    </row>
    <row r="451" spans="1:7" x14ac:dyDescent="0.25">
      <c r="A451" t="s">
        <v>101</v>
      </c>
    </row>
    <row r="452" spans="1:7" x14ac:dyDescent="0.25">
      <c r="A452" t="s">
        <v>40</v>
      </c>
      <c r="B452" t="s">
        <v>3</v>
      </c>
      <c r="C452" t="s">
        <v>135</v>
      </c>
      <c r="D452">
        <v>13</v>
      </c>
      <c r="E452" t="s">
        <v>159</v>
      </c>
    </row>
    <row r="453" spans="1:7" x14ac:dyDescent="0.25">
      <c r="A453" t="s">
        <v>40</v>
      </c>
      <c r="B453" t="s">
        <v>3</v>
      </c>
      <c r="C453" t="s">
        <v>135</v>
      </c>
      <c r="D453" t="s">
        <v>160</v>
      </c>
    </row>
    <row r="454" spans="1:7" x14ac:dyDescent="0.25">
      <c r="A454" t="s">
        <v>101</v>
      </c>
    </row>
    <row r="455" spans="1:7" x14ac:dyDescent="0.25">
      <c r="A455" t="s">
        <v>40</v>
      </c>
      <c r="B455" t="s">
        <v>3</v>
      </c>
      <c r="C455" t="s">
        <v>135</v>
      </c>
      <c r="D455">
        <v>12</v>
      </c>
      <c r="E455" t="s">
        <v>159</v>
      </c>
    </row>
    <row r="456" spans="1:7" x14ac:dyDescent="0.25">
      <c r="A456" t="s">
        <v>40</v>
      </c>
      <c r="B456" t="s">
        <v>3</v>
      </c>
      <c r="C456" t="s">
        <v>135</v>
      </c>
      <c r="D456" t="s">
        <v>161</v>
      </c>
    </row>
    <row r="457" spans="1:7" x14ac:dyDescent="0.25">
      <c r="A457" t="s">
        <v>101</v>
      </c>
    </row>
    <row r="458" spans="1:7" x14ac:dyDescent="0.25">
      <c r="A458" t="s">
        <v>40</v>
      </c>
      <c r="B458" t="s">
        <v>3</v>
      </c>
      <c r="C458" t="s">
        <v>135</v>
      </c>
      <c r="D458">
        <v>14</v>
      </c>
      <c r="E458" t="s">
        <v>159</v>
      </c>
    </row>
    <row r="459" spans="1:7" x14ac:dyDescent="0.25">
      <c r="A459" t="s">
        <v>40</v>
      </c>
      <c r="B459" t="s">
        <v>3</v>
      </c>
      <c r="C459" t="s">
        <v>135</v>
      </c>
      <c r="D459">
        <v>13</v>
      </c>
      <c r="E459" t="s">
        <v>162</v>
      </c>
      <c r="F459" t="s">
        <v>163</v>
      </c>
      <c r="G459" t="s">
        <v>164</v>
      </c>
    </row>
    <row r="460" spans="1:7" x14ac:dyDescent="0.25">
      <c r="A460" t="s">
        <v>40</v>
      </c>
      <c r="B460" t="s">
        <v>3</v>
      </c>
      <c r="C460" t="s">
        <v>135</v>
      </c>
      <c r="D460">
        <v>14</v>
      </c>
      <c r="E460" t="s">
        <v>162</v>
      </c>
      <c r="F460" t="s">
        <v>163</v>
      </c>
      <c r="G460" t="s">
        <v>164</v>
      </c>
    </row>
    <row r="461" spans="1:7" x14ac:dyDescent="0.25">
      <c r="A461" t="s">
        <v>40</v>
      </c>
      <c r="B461" t="s">
        <v>3</v>
      </c>
      <c r="C461" t="s">
        <v>135</v>
      </c>
      <c r="D461">
        <v>12</v>
      </c>
      <c r="E461" t="s">
        <v>162</v>
      </c>
      <c r="F461" t="s">
        <v>163</v>
      </c>
      <c r="G461" t="s">
        <v>164</v>
      </c>
    </row>
    <row r="462" spans="1:7" x14ac:dyDescent="0.25">
      <c r="A462" t="s">
        <v>40</v>
      </c>
      <c r="B462" t="s">
        <v>3</v>
      </c>
      <c r="C462" t="s">
        <v>135</v>
      </c>
      <c r="D462">
        <v>13</v>
      </c>
      <c r="E462" t="s">
        <v>162</v>
      </c>
      <c r="F462" t="s">
        <v>165</v>
      </c>
      <c r="G462" t="s">
        <v>164</v>
      </c>
    </row>
    <row r="463" spans="1:7" x14ac:dyDescent="0.25">
      <c r="A463" t="s">
        <v>40</v>
      </c>
      <c r="B463" t="s">
        <v>3</v>
      </c>
      <c r="C463" t="s">
        <v>135</v>
      </c>
      <c r="D463">
        <v>14</v>
      </c>
      <c r="E463" t="s">
        <v>162</v>
      </c>
      <c r="F463" t="s">
        <v>165</v>
      </c>
      <c r="G463" t="s">
        <v>164</v>
      </c>
    </row>
    <row r="464" spans="1:7" x14ac:dyDescent="0.25">
      <c r="A464" t="s">
        <v>40</v>
      </c>
      <c r="B464" t="s">
        <v>3</v>
      </c>
      <c r="C464" t="s">
        <v>135</v>
      </c>
      <c r="D464">
        <v>12</v>
      </c>
      <c r="E464" t="s">
        <v>162</v>
      </c>
      <c r="F464" t="s">
        <v>165</v>
      </c>
      <c r="G464" t="s">
        <v>166</v>
      </c>
    </row>
    <row r="465" spans="1:7" x14ac:dyDescent="0.25">
      <c r="A465" t="s">
        <v>40</v>
      </c>
      <c r="B465" t="s">
        <v>3</v>
      </c>
      <c r="C465" t="s">
        <v>135</v>
      </c>
      <c r="D465">
        <v>13</v>
      </c>
      <c r="E465" t="s">
        <v>162</v>
      </c>
      <c r="F465" t="s">
        <v>167</v>
      </c>
      <c r="G465" t="s">
        <v>164</v>
      </c>
    </row>
    <row r="466" spans="1:7" x14ac:dyDescent="0.25">
      <c r="A466" t="s">
        <v>40</v>
      </c>
      <c r="B466" t="s">
        <v>3</v>
      </c>
      <c r="C466" t="s">
        <v>135</v>
      </c>
      <c r="D466">
        <v>14</v>
      </c>
      <c r="E466" t="s">
        <v>162</v>
      </c>
      <c r="F466" t="s">
        <v>167</v>
      </c>
      <c r="G466" t="s">
        <v>164</v>
      </c>
    </row>
    <row r="467" spans="1:7" x14ac:dyDescent="0.25">
      <c r="A467" t="s">
        <v>40</v>
      </c>
      <c r="B467" t="s">
        <v>3</v>
      </c>
      <c r="C467" t="s">
        <v>135</v>
      </c>
      <c r="D467">
        <v>12</v>
      </c>
      <c r="E467" t="s">
        <v>162</v>
      </c>
      <c r="F467" t="s">
        <v>167</v>
      </c>
      <c r="G467" t="s">
        <v>168</v>
      </c>
    </row>
    <row r="468" spans="1:7" x14ac:dyDescent="0.25">
      <c r="A468" t="s">
        <v>40</v>
      </c>
      <c r="B468" t="s">
        <v>3</v>
      </c>
      <c r="C468" t="s">
        <v>135</v>
      </c>
      <c r="D468">
        <v>13</v>
      </c>
      <c r="E468" t="s">
        <v>162</v>
      </c>
      <c r="F468" t="s">
        <v>169</v>
      </c>
      <c r="G468" t="s">
        <v>164</v>
      </c>
    </row>
    <row r="469" spans="1:7" x14ac:dyDescent="0.25">
      <c r="A469" t="s">
        <v>40</v>
      </c>
      <c r="B469" t="s">
        <v>3</v>
      </c>
      <c r="C469" t="s">
        <v>135</v>
      </c>
      <c r="D469">
        <v>14</v>
      </c>
      <c r="E469" t="s">
        <v>162</v>
      </c>
      <c r="F469" t="s">
        <v>169</v>
      </c>
      <c r="G469" t="s">
        <v>164</v>
      </c>
    </row>
    <row r="470" spans="1:7" x14ac:dyDescent="0.25">
      <c r="A470" t="s">
        <v>40</v>
      </c>
      <c r="B470" t="s">
        <v>3</v>
      </c>
      <c r="C470" t="s">
        <v>135</v>
      </c>
      <c r="D470">
        <v>12</v>
      </c>
      <c r="E470" t="s">
        <v>162</v>
      </c>
      <c r="F470" t="s">
        <v>169</v>
      </c>
      <c r="G470" t="s">
        <v>170</v>
      </c>
    </row>
    <row r="471" spans="1:7" x14ac:dyDescent="0.25">
      <c r="A471" t="s">
        <v>40</v>
      </c>
      <c r="B471" t="s">
        <v>3</v>
      </c>
      <c r="C471" t="s">
        <v>135</v>
      </c>
      <c r="D471">
        <v>13</v>
      </c>
      <c r="E471" t="s">
        <v>162</v>
      </c>
      <c r="F471" t="s">
        <v>171</v>
      </c>
      <c r="G471" t="s">
        <v>164</v>
      </c>
    </row>
    <row r="472" spans="1:7" x14ac:dyDescent="0.25">
      <c r="A472" t="s">
        <v>40</v>
      </c>
      <c r="B472" t="s">
        <v>3</v>
      </c>
      <c r="C472" t="s">
        <v>135</v>
      </c>
      <c r="D472">
        <v>14</v>
      </c>
      <c r="E472" t="s">
        <v>162</v>
      </c>
      <c r="F472" t="s">
        <v>171</v>
      </c>
      <c r="G472" t="s">
        <v>164</v>
      </c>
    </row>
    <row r="473" spans="1:7" x14ac:dyDescent="0.25">
      <c r="A473" t="s">
        <v>40</v>
      </c>
      <c r="B473" t="s">
        <v>3</v>
      </c>
      <c r="C473" t="s">
        <v>135</v>
      </c>
      <c r="D473">
        <v>12</v>
      </c>
      <c r="E473" t="s">
        <v>162</v>
      </c>
      <c r="F473" t="s">
        <v>171</v>
      </c>
      <c r="G473" t="s">
        <v>172</v>
      </c>
    </row>
    <row r="474" spans="1:7" x14ac:dyDescent="0.25">
      <c r="A474" t="s">
        <v>40</v>
      </c>
      <c r="B474" t="s">
        <v>3</v>
      </c>
      <c r="C474" t="s">
        <v>135</v>
      </c>
      <c r="D474">
        <v>13</v>
      </c>
      <c r="E474" t="s">
        <v>162</v>
      </c>
      <c r="F474" t="s">
        <v>173</v>
      </c>
      <c r="G474" t="s">
        <v>170</v>
      </c>
    </row>
    <row r="475" spans="1:7" x14ac:dyDescent="0.25">
      <c r="A475" t="s">
        <v>40</v>
      </c>
      <c r="B475" t="s">
        <v>3</v>
      </c>
      <c r="C475" t="s">
        <v>135</v>
      </c>
      <c r="D475">
        <v>14</v>
      </c>
      <c r="E475" t="s">
        <v>162</v>
      </c>
      <c r="F475" t="s">
        <v>173</v>
      </c>
      <c r="G475" t="s">
        <v>174</v>
      </c>
    </row>
    <row r="476" spans="1:7" x14ac:dyDescent="0.25">
      <c r="A476" t="s">
        <v>40</v>
      </c>
      <c r="B476" t="s">
        <v>3</v>
      </c>
      <c r="C476" t="s">
        <v>135</v>
      </c>
      <c r="D476">
        <v>12</v>
      </c>
      <c r="E476" t="s">
        <v>162</v>
      </c>
      <c r="F476" t="s">
        <v>173</v>
      </c>
      <c r="G476" t="s">
        <v>175</v>
      </c>
    </row>
    <row r="477" spans="1:7" x14ac:dyDescent="0.25">
      <c r="A477" t="s">
        <v>40</v>
      </c>
      <c r="B477" t="s">
        <v>3</v>
      </c>
      <c r="C477" t="s">
        <v>135</v>
      </c>
      <c r="D477">
        <v>13</v>
      </c>
      <c r="E477" t="s">
        <v>162</v>
      </c>
      <c r="F477" t="s">
        <v>176</v>
      </c>
      <c r="G477" t="s">
        <v>177</v>
      </c>
    </row>
    <row r="478" spans="1:7" x14ac:dyDescent="0.25">
      <c r="A478" t="s">
        <v>40</v>
      </c>
      <c r="B478" t="s">
        <v>3</v>
      </c>
      <c r="C478" t="s">
        <v>135</v>
      </c>
      <c r="D478">
        <v>14</v>
      </c>
      <c r="E478" t="s">
        <v>162</v>
      </c>
      <c r="F478" t="s">
        <v>176</v>
      </c>
      <c r="G478" t="s">
        <v>178</v>
      </c>
    </row>
    <row r="479" spans="1:7" x14ac:dyDescent="0.25">
      <c r="A479" t="s">
        <v>40</v>
      </c>
      <c r="B479" t="s">
        <v>3</v>
      </c>
      <c r="C479" t="s">
        <v>135</v>
      </c>
      <c r="D479">
        <v>12</v>
      </c>
      <c r="E479" t="s">
        <v>162</v>
      </c>
      <c r="F479" t="s">
        <v>176</v>
      </c>
      <c r="G479" t="s">
        <v>179</v>
      </c>
    </row>
    <row r="480" spans="1:7" x14ac:dyDescent="0.25">
      <c r="A480" t="s">
        <v>40</v>
      </c>
      <c r="B480" t="s">
        <v>3</v>
      </c>
      <c r="C480" t="s">
        <v>135</v>
      </c>
      <c r="D480">
        <v>13</v>
      </c>
      <c r="E480" t="s">
        <v>162</v>
      </c>
      <c r="F480" t="s">
        <v>180</v>
      </c>
      <c r="G480" t="s">
        <v>181</v>
      </c>
    </row>
    <row r="481" spans="1:7" x14ac:dyDescent="0.25">
      <c r="A481" t="s">
        <v>40</v>
      </c>
      <c r="B481" t="s">
        <v>3</v>
      </c>
      <c r="C481" t="s">
        <v>135</v>
      </c>
      <c r="D481">
        <v>14</v>
      </c>
      <c r="E481" t="s">
        <v>162</v>
      </c>
      <c r="F481" t="s">
        <v>180</v>
      </c>
      <c r="G481" t="s">
        <v>182</v>
      </c>
    </row>
    <row r="482" spans="1:7" x14ac:dyDescent="0.25">
      <c r="A482" t="s">
        <v>40</v>
      </c>
      <c r="B482" t="s">
        <v>3</v>
      </c>
      <c r="C482" t="s">
        <v>135</v>
      </c>
      <c r="D482">
        <v>12</v>
      </c>
      <c r="E482" t="s">
        <v>162</v>
      </c>
      <c r="F482" t="s">
        <v>180</v>
      </c>
      <c r="G482" t="s">
        <v>183</v>
      </c>
    </row>
    <row r="483" spans="1:7" x14ac:dyDescent="0.25">
      <c r="A483" t="s">
        <v>40</v>
      </c>
      <c r="B483" t="s">
        <v>3</v>
      </c>
      <c r="C483" t="s">
        <v>135</v>
      </c>
      <c r="D483">
        <v>13</v>
      </c>
      <c r="E483" t="s">
        <v>162</v>
      </c>
      <c r="F483" t="s">
        <v>184</v>
      </c>
      <c r="G483" t="s">
        <v>185</v>
      </c>
    </row>
    <row r="484" spans="1:7" x14ac:dyDescent="0.25">
      <c r="A484" t="s">
        <v>40</v>
      </c>
      <c r="B484" t="s">
        <v>3</v>
      </c>
      <c r="C484" t="s">
        <v>135</v>
      </c>
      <c r="D484">
        <v>14</v>
      </c>
      <c r="E484" t="s">
        <v>162</v>
      </c>
      <c r="F484" t="s">
        <v>184</v>
      </c>
      <c r="G484" t="s">
        <v>186</v>
      </c>
    </row>
    <row r="485" spans="1:7" x14ac:dyDescent="0.25">
      <c r="A485" t="s">
        <v>40</v>
      </c>
      <c r="B485" t="s">
        <v>3</v>
      </c>
      <c r="C485" t="s">
        <v>135</v>
      </c>
      <c r="D485">
        <v>12</v>
      </c>
      <c r="E485" t="s">
        <v>162</v>
      </c>
      <c r="F485" t="s">
        <v>184</v>
      </c>
      <c r="G485" t="s">
        <v>185</v>
      </c>
    </row>
    <row r="486" spans="1:7" x14ac:dyDescent="0.25">
      <c r="A486" t="s">
        <v>40</v>
      </c>
      <c r="B486" t="s">
        <v>3</v>
      </c>
      <c r="C486" t="s">
        <v>135</v>
      </c>
      <c r="D486">
        <v>13</v>
      </c>
      <c r="E486" t="s">
        <v>162</v>
      </c>
      <c r="F486" t="s">
        <v>187</v>
      </c>
      <c r="G486" t="s">
        <v>188</v>
      </c>
    </row>
    <row r="487" spans="1:7" x14ac:dyDescent="0.25">
      <c r="A487" t="s">
        <v>40</v>
      </c>
      <c r="B487" t="s">
        <v>3</v>
      </c>
      <c r="C487" t="s">
        <v>189</v>
      </c>
      <c r="D487">
        <v>13</v>
      </c>
      <c r="E487" t="s">
        <v>190</v>
      </c>
      <c r="G487">
        <v>2.4999996026356998E-4</v>
      </c>
    </row>
    <row r="488" spans="1:7" x14ac:dyDescent="0.25">
      <c r="A488">
        <v>2.4999996026356998E-4</v>
      </c>
    </row>
    <row r="489" spans="1:7" x14ac:dyDescent="0.25">
      <c r="A489" t="s">
        <v>40</v>
      </c>
      <c r="B489" t="s">
        <v>3</v>
      </c>
      <c r="C489" t="s">
        <v>135</v>
      </c>
      <c r="D489">
        <v>14</v>
      </c>
      <c r="E489" t="s">
        <v>162</v>
      </c>
      <c r="F489" t="s">
        <v>187</v>
      </c>
      <c r="G489" t="s">
        <v>191</v>
      </c>
    </row>
    <row r="490" spans="1:7" x14ac:dyDescent="0.25">
      <c r="A490" t="s">
        <v>40</v>
      </c>
      <c r="B490" t="s">
        <v>3</v>
      </c>
      <c r="C490" t="s">
        <v>189</v>
      </c>
      <c r="D490">
        <v>14</v>
      </c>
      <c r="E490" t="s">
        <v>190</v>
      </c>
      <c r="G490">
        <v>1.38888955116271E-4</v>
      </c>
    </row>
    <row r="491" spans="1:7" x14ac:dyDescent="0.25">
      <c r="A491">
        <v>1.38888955116271E-4</v>
      </c>
    </row>
    <row r="492" spans="1:7" x14ac:dyDescent="0.25">
      <c r="A492" t="s">
        <v>40</v>
      </c>
      <c r="B492" t="s">
        <v>3</v>
      </c>
      <c r="C492" t="s">
        <v>135</v>
      </c>
      <c r="D492">
        <v>12</v>
      </c>
      <c r="E492" t="s">
        <v>162</v>
      </c>
      <c r="F492" t="s">
        <v>187</v>
      </c>
      <c r="G492" t="s">
        <v>170</v>
      </c>
    </row>
    <row r="493" spans="1:7" x14ac:dyDescent="0.25">
      <c r="A493" t="s">
        <v>40</v>
      </c>
      <c r="B493" t="s">
        <v>3</v>
      </c>
      <c r="C493" t="s">
        <v>189</v>
      </c>
      <c r="D493">
        <v>12</v>
      </c>
      <c r="E493" t="s">
        <v>190</v>
      </c>
      <c r="G493">
        <v>1.3888875643412201E-4</v>
      </c>
    </row>
    <row r="494" spans="1:7" x14ac:dyDescent="0.25">
      <c r="A494">
        <v>1.3888875643412201E-4</v>
      </c>
    </row>
    <row r="495" spans="1:7" x14ac:dyDescent="0.25">
      <c r="A495" t="s">
        <v>126</v>
      </c>
      <c r="B495">
        <v>1</v>
      </c>
      <c r="C495" t="s">
        <v>127</v>
      </c>
      <c r="D495" t="s">
        <v>128</v>
      </c>
      <c r="E495" t="s">
        <v>129</v>
      </c>
      <c r="F495" t="s">
        <v>130</v>
      </c>
    </row>
    <row r="496" spans="1:7" x14ac:dyDescent="0.25">
      <c r="A496" t="s">
        <v>126</v>
      </c>
      <c r="B496">
        <v>1</v>
      </c>
      <c r="C496" t="s">
        <v>131</v>
      </c>
      <c r="D496" t="s">
        <v>128</v>
      </c>
      <c r="E496" t="s">
        <v>129</v>
      </c>
      <c r="F496" t="s">
        <v>130</v>
      </c>
    </row>
    <row r="497" spans="1:6" x14ac:dyDescent="0.25">
      <c r="A497" t="s">
        <v>126</v>
      </c>
      <c r="B497">
        <v>1</v>
      </c>
      <c r="C497" t="s">
        <v>132</v>
      </c>
      <c r="D497" t="s">
        <v>128</v>
      </c>
      <c r="E497" t="s">
        <v>129</v>
      </c>
      <c r="F497" t="s">
        <v>130</v>
      </c>
    </row>
    <row r="498" spans="1:6" x14ac:dyDescent="0.25">
      <c r="A498" t="s">
        <v>19</v>
      </c>
    </row>
    <row r="499" spans="1:6" x14ac:dyDescent="0.25">
      <c r="A499" t="s">
        <v>19</v>
      </c>
    </row>
    <row r="500" spans="1:6" x14ac:dyDescent="0.25">
      <c r="A500" t="s">
        <v>19</v>
      </c>
    </row>
    <row r="501" spans="1:6" x14ac:dyDescent="0.25">
      <c r="A501" t="s">
        <v>3</v>
      </c>
      <c r="B501" t="s">
        <v>133</v>
      </c>
      <c r="C501">
        <v>7002</v>
      </c>
    </row>
    <row r="502" spans="1:6" x14ac:dyDescent="0.25">
      <c r="A502" t="s">
        <v>26</v>
      </c>
    </row>
    <row r="503" spans="1:6" x14ac:dyDescent="0.25">
      <c r="A503" t="s">
        <v>40</v>
      </c>
      <c r="B503" t="s">
        <v>3</v>
      </c>
      <c r="C503" t="s">
        <v>135</v>
      </c>
      <c r="D503" t="s">
        <v>146</v>
      </c>
      <c r="E503" t="s">
        <v>137</v>
      </c>
      <c r="F503">
        <v>25</v>
      </c>
    </row>
    <row r="504" spans="1:6" x14ac:dyDescent="0.25">
      <c r="A504" t="s">
        <v>147</v>
      </c>
    </row>
    <row r="505" spans="1:6" x14ac:dyDescent="0.25">
      <c r="A505" t="s">
        <v>123</v>
      </c>
      <c r="B505" t="s">
        <v>148</v>
      </c>
    </row>
    <row r="506" spans="1:6" x14ac:dyDescent="0.25">
      <c r="A506" t="s">
        <v>142</v>
      </c>
    </row>
    <row r="507" spans="1:6" x14ac:dyDescent="0.25">
      <c r="A507" t="s">
        <v>149</v>
      </c>
    </row>
    <row r="508" spans="1:6" x14ac:dyDescent="0.25">
      <c r="A508" t="s">
        <v>40</v>
      </c>
      <c r="B508" t="s">
        <v>3</v>
      </c>
      <c r="C508" t="s">
        <v>135</v>
      </c>
      <c r="D508">
        <v>12</v>
      </c>
      <c r="E508" t="s">
        <v>159</v>
      </c>
    </row>
    <row r="509" spans="1:6" x14ac:dyDescent="0.25">
      <c r="A509" t="s">
        <v>3</v>
      </c>
      <c r="B509" t="s">
        <v>133</v>
      </c>
      <c r="C509">
        <v>7002</v>
      </c>
    </row>
    <row r="510" spans="1:6" x14ac:dyDescent="0.25">
      <c r="A510" t="s">
        <v>26</v>
      </c>
    </row>
    <row r="511" spans="1:6" x14ac:dyDescent="0.25">
      <c r="A511" t="s">
        <v>3</v>
      </c>
      <c r="B511" t="s">
        <v>133</v>
      </c>
      <c r="C511">
        <v>7002</v>
      </c>
    </row>
    <row r="512" spans="1:6" x14ac:dyDescent="0.25">
      <c r="A512" t="s">
        <v>26</v>
      </c>
    </row>
    <row r="513" spans="1:7" x14ac:dyDescent="0.25">
      <c r="A513" t="s">
        <v>40</v>
      </c>
      <c r="B513" t="s">
        <v>3</v>
      </c>
      <c r="C513" t="s">
        <v>135</v>
      </c>
      <c r="D513" t="s">
        <v>139</v>
      </c>
      <c r="E513" t="s">
        <v>137</v>
      </c>
      <c r="F513">
        <v>25</v>
      </c>
    </row>
    <row r="514" spans="1:7" x14ac:dyDescent="0.25">
      <c r="A514" t="s">
        <v>140</v>
      </c>
    </row>
    <row r="515" spans="1:7" x14ac:dyDescent="0.25">
      <c r="A515" t="s">
        <v>40</v>
      </c>
      <c r="B515" t="s">
        <v>3</v>
      </c>
      <c r="C515" t="s">
        <v>135</v>
      </c>
      <c r="D515" t="s">
        <v>136</v>
      </c>
      <c r="E515" t="s">
        <v>137</v>
      </c>
      <c r="F515" t="s">
        <v>192</v>
      </c>
      <c r="G515" t="s">
        <v>193</v>
      </c>
    </row>
    <row r="517" spans="1:7" x14ac:dyDescent="0.25">
      <c r="A517" t="s">
        <v>35</v>
      </c>
    </row>
    <row r="518" spans="1:7" x14ac:dyDescent="0.25">
      <c r="A518" t="s">
        <v>142</v>
      </c>
    </row>
    <row r="519" spans="1:7" x14ac:dyDescent="0.25">
      <c r="A519" t="s">
        <v>123</v>
      </c>
      <c r="B519" t="s">
        <v>141</v>
      </c>
    </row>
    <row r="520" spans="1:7" x14ac:dyDescent="0.25">
      <c r="A520" t="s">
        <v>145</v>
      </c>
    </row>
    <row r="521" spans="1:7" x14ac:dyDescent="0.25">
      <c r="A521" t="s">
        <v>142</v>
      </c>
    </row>
    <row r="522" spans="1:7" x14ac:dyDescent="0.25">
      <c r="A522" t="s">
        <v>144</v>
      </c>
    </row>
    <row r="523" spans="1:7" x14ac:dyDescent="0.25">
      <c r="A523" t="s">
        <v>40</v>
      </c>
      <c r="B523" t="s">
        <v>3</v>
      </c>
      <c r="C523" t="s">
        <v>135</v>
      </c>
      <c r="D523">
        <v>13</v>
      </c>
      <c r="E523" t="s">
        <v>159</v>
      </c>
    </row>
    <row r="524" spans="1:7" x14ac:dyDescent="0.25">
      <c r="A524" t="s">
        <v>40</v>
      </c>
      <c r="B524" t="s">
        <v>3</v>
      </c>
      <c r="C524" t="s">
        <v>135</v>
      </c>
      <c r="D524">
        <v>14</v>
      </c>
      <c r="E524" t="s">
        <v>159</v>
      </c>
    </row>
    <row r="525" spans="1:7" x14ac:dyDescent="0.25">
      <c r="A525" t="s">
        <v>40</v>
      </c>
      <c r="B525" t="s">
        <v>3</v>
      </c>
      <c r="C525" t="s">
        <v>135</v>
      </c>
      <c r="D525">
        <v>12</v>
      </c>
      <c r="E525" t="s">
        <v>162</v>
      </c>
      <c r="F525" t="s">
        <v>163</v>
      </c>
      <c r="G525" t="s">
        <v>164</v>
      </c>
    </row>
    <row r="526" spans="1:7" x14ac:dyDescent="0.25">
      <c r="A526" t="s">
        <v>40</v>
      </c>
      <c r="B526" t="s">
        <v>3</v>
      </c>
      <c r="C526" t="s">
        <v>135</v>
      </c>
      <c r="D526">
        <v>14</v>
      </c>
      <c r="E526" t="s">
        <v>162</v>
      </c>
      <c r="F526" t="s">
        <v>163</v>
      </c>
      <c r="G526" t="s">
        <v>164</v>
      </c>
    </row>
    <row r="527" spans="1:7" x14ac:dyDescent="0.25">
      <c r="A527" t="s">
        <v>40</v>
      </c>
      <c r="B527" t="s">
        <v>3</v>
      </c>
      <c r="C527" t="s">
        <v>135</v>
      </c>
      <c r="D527">
        <v>13</v>
      </c>
      <c r="E527" t="s">
        <v>162</v>
      </c>
      <c r="F527" t="s">
        <v>163</v>
      </c>
      <c r="G527" t="s">
        <v>164</v>
      </c>
    </row>
    <row r="528" spans="1:7" x14ac:dyDescent="0.25">
      <c r="A528" t="s">
        <v>40</v>
      </c>
      <c r="B528" t="s">
        <v>3</v>
      </c>
      <c r="C528" t="s">
        <v>135</v>
      </c>
      <c r="D528">
        <v>12</v>
      </c>
      <c r="E528" t="s">
        <v>162</v>
      </c>
      <c r="F528" t="s">
        <v>165</v>
      </c>
      <c r="G528" t="s">
        <v>164</v>
      </c>
    </row>
    <row r="529" spans="1:7" x14ac:dyDescent="0.25">
      <c r="A529" t="s">
        <v>40</v>
      </c>
      <c r="B529" t="s">
        <v>3</v>
      </c>
      <c r="C529" t="s">
        <v>135</v>
      </c>
      <c r="D529">
        <v>14</v>
      </c>
      <c r="E529" t="s">
        <v>162</v>
      </c>
      <c r="F529" t="s">
        <v>165</v>
      </c>
      <c r="G529" t="s">
        <v>164</v>
      </c>
    </row>
    <row r="530" spans="1:7" x14ac:dyDescent="0.25">
      <c r="A530" t="s">
        <v>40</v>
      </c>
      <c r="B530" t="s">
        <v>3</v>
      </c>
      <c r="C530" t="s">
        <v>135</v>
      </c>
      <c r="D530">
        <v>13</v>
      </c>
      <c r="E530" t="s">
        <v>162</v>
      </c>
      <c r="F530" t="s">
        <v>165</v>
      </c>
      <c r="G530" t="s">
        <v>164</v>
      </c>
    </row>
    <row r="531" spans="1:7" x14ac:dyDescent="0.25">
      <c r="A531" t="s">
        <v>40</v>
      </c>
      <c r="B531" t="s">
        <v>3</v>
      </c>
      <c r="C531" t="s">
        <v>135</v>
      </c>
      <c r="D531">
        <v>12</v>
      </c>
      <c r="E531" t="s">
        <v>162</v>
      </c>
      <c r="F531" t="s">
        <v>167</v>
      </c>
      <c r="G531" t="s">
        <v>164</v>
      </c>
    </row>
    <row r="532" spans="1:7" x14ac:dyDescent="0.25">
      <c r="A532" t="s">
        <v>40</v>
      </c>
      <c r="B532" t="s">
        <v>3</v>
      </c>
      <c r="C532" t="s">
        <v>135</v>
      </c>
      <c r="D532">
        <v>14</v>
      </c>
      <c r="E532" t="s">
        <v>162</v>
      </c>
      <c r="F532" t="s">
        <v>167</v>
      </c>
      <c r="G532" t="s">
        <v>164</v>
      </c>
    </row>
    <row r="533" spans="1:7" x14ac:dyDescent="0.25">
      <c r="A533" t="s">
        <v>40</v>
      </c>
      <c r="B533" t="s">
        <v>3</v>
      </c>
      <c r="C533" t="s">
        <v>135</v>
      </c>
      <c r="D533">
        <v>13</v>
      </c>
      <c r="E533" t="s">
        <v>162</v>
      </c>
      <c r="F533" t="s">
        <v>167</v>
      </c>
      <c r="G533" t="s">
        <v>164</v>
      </c>
    </row>
    <row r="534" spans="1:7" x14ac:dyDescent="0.25">
      <c r="A534" t="s">
        <v>40</v>
      </c>
      <c r="B534" t="s">
        <v>3</v>
      </c>
      <c r="C534" t="s">
        <v>135</v>
      </c>
      <c r="D534">
        <v>12</v>
      </c>
      <c r="E534" t="s">
        <v>162</v>
      </c>
      <c r="F534" t="s">
        <v>169</v>
      </c>
      <c r="G534" t="s">
        <v>164</v>
      </c>
    </row>
    <row r="535" spans="1:7" x14ac:dyDescent="0.25">
      <c r="A535" t="s">
        <v>40</v>
      </c>
      <c r="B535" t="s">
        <v>3</v>
      </c>
      <c r="C535" t="s">
        <v>135</v>
      </c>
      <c r="D535">
        <v>14</v>
      </c>
      <c r="E535" t="s">
        <v>162</v>
      </c>
      <c r="F535" t="s">
        <v>169</v>
      </c>
      <c r="G535" t="s">
        <v>164</v>
      </c>
    </row>
    <row r="536" spans="1:7" x14ac:dyDescent="0.25">
      <c r="A536" t="s">
        <v>40</v>
      </c>
      <c r="B536" t="s">
        <v>3</v>
      </c>
      <c r="C536" t="s">
        <v>135</v>
      </c>
      <c r="D536">
        <v>13</v>
      </c>
      <c r="E536" t="s">
        <v>162</v>
      </c>
      <c r="F536" t="s">
        <v>169</v>
      </c>
      <c r="G536" t="s">
        <v>164</v>
      </c>
    </row>
    <row r="537" spans="1:7" x14ac:dyDescent="0.25">
      <c r="A537" t="s">
        <v>40</v>
      </c>
      <c r="B537" t="s">
        <v>3</v>
      </c>
      <c r="C537" t="s">
        <v>135</v>
      </c>
      <c r="D537">
        <v>12</v>
      </c>
      <c r="E537" t="s">
        <v>162</v>
      </c>
      <c r="F537" t="s">
        <v>171</v>
      </c>
      <c r="G537" t="s">
        <v>164</v>
      </c>
    </row>
    <row r="538" spans="1:7" x14ac:dyDescent="0.25">
      <c r="A538" t="s">
        <v>40</v>
      </c>
      <c r="B538" t="s">
        <v>3</v>
      </c>
      <c r="C538" t="s">
        <v>135</v>
      </c>
      <c r="D538">
        <v>14</v>
      </c>
      <c r="E538" t="s">
        <v>162</v>
      </c>
      <c r="F538" t="s">
        <v>171</v>
      </c>
      <c r="G538" t="s">
        <v>164</v>
      </c>
    </row>
    <row r="539" spans="1:7" x14ac:dyDescent="0.25">
      <c r="A539" t="s">
        <v>40</v>
      </c>
      <c r="B539" t="s">
        <v>3</v>
      </c>
      <c r="C539" t="s">
        <v>135</v>
      </c>
      <c r="D539">
        <v>13</v>
      </c>
      <c r="E539" t="s">
        <v>162</v>
      </c>
      <c r="F539" t="s">
        <v>171</v>
      </c>
      <c r="G539" t="s">
        <v>164</v>
      </c>
    </row>
    <row r="540" spans="1:7" x14ac:dyDescent="0.25">
      <c r="A540" t="s">
        <v>40</v>
      </c>
      <c r="B540" t="s">
        <v>3</v>
      </c>
      <c r="C540" t="s">
        <v>135</v>
      </c>
      <c r="D540">
        <v>12</v>
      </c>
      <c r="E540" t="s">
        <v>162</v>
      </c>
      <c r="F540" t="s">
        <v>173</v>
      </c>
      <c r="G540" t="s">
        <v>164</v>
      </c>
    </row>
    <row r="541" spans="1:7" x14ac:dyDescent="0.25">
      <c r="A541" t="s">
        <v>40</v>
      </c>
      <c r="B541" t="s">
        <v>3</v>
      </c>
      <c r="C541" t="s">
        <v>135</v>
      </c>
      <c r="D541">
        <v>14</v>
      </c>
      <c r="E541" t="s">
        <v>162</v>
      </c>
      <c r="F541" t="s">
        <v>173</v>
      </c>
      <c r="G541" t="s">
        <v>164</v>
      </c>
    </row>
    <row r="542" spans="1:7" x14ac:dyDescent="0.25">
      <c r="A542" t="s">
        <v>40</v>
      </c>
      <c r="B542" t="s">
        <v>3</v>
      </c>
      <c r="C542" t="s">
        <v>135</v>
      </c>
      <c r="D542">
        <v>13</v>
      </c>
      <c r="E542" t="s">
        <v>162</v>
      </c>
      <c r="F542" t="s">
        <v>173</v>
      </c>
      <c r="G542" t="s">
        <v>164</v>
      </c>
    </row>
    <row r="543" spans="1:7" x14ac:dyDescent="0.25">
      <c r="A543" t="s">
        <v>40</v>
      </c>
      <c r="B543" t="s">
        <v>3</v>
      </c>
      <c r="C543" t="s">
        <v>135</v>
      </c>
      <c r="D543">
        <v>12</v>
      </c>
      <c r="E543" t="s">
        <v>162</v>
      </c>
      <c r="F543" t="s">
        <v>176</v>
      </c>
      <c r="G543" t="s">
        <v>164</v>
      </c>
    </row>
    <row r="544" spans="1:7" x14ac:dyDescent="0.25">
      <c r="A544" t="s">
        <v>40</v>
      </c>
      <c r="B544" t="s">
        <v>3</v>
      </c>
      <c r="C544" t="s">
        <v>135</v>
      </c>
      <c r="D544">
        <v>14</v>
      </c>
      <c r="E544" t="s">
        <v>162</v>
      </c>
      <c r="F544" t="s">
        <v>176</v>
      </c>
      <c r="G544" t="s">
        <v>164</v>
      </c>
    </row>
    <row r="545" spans="1:7" x14ac:dyDescent="0.25">
      <c r="A545" t="s">
        <v>40</v>
      </c>
      <c r="B545" t="s">
        <v>3</v>
      </c>
      <c r="C545" t="s">
        <v>135</v>
      </c>
      <c r="D545">
        <v>13</v>
      </c>
      <c r="E545" t="s">
        <v>162</v>
      </c>
      <c r="F545" t="s">
        <v>176</v>
      </c>
      <c r="G545" t="s">
        <v>164</v>
      </c>
    </row>
    <row r="546" spans="1:7" x14ac:dyDescent="0.25">
      <c r="A546" t="s">
        <v>40</v>
      </c>
      <c r="B546" t="s">
        <v>3</v>
      </c>
      <c r="C546" t="s">
        <v>135</v>
      </c>
      <c r="D546">
        <v>12</v>
      </c>
      <c r="E546" t="s">
        <v>162</v>
      </c>
      <c r="F546" t="s">
        <v>180</v>
      </c>
      <c r="G546" t="s">
        <v>164</v>
      </c>
    </row>
    <row r="547" spans="1:7" x14ac:dyDescent="0.25">
      <c r="A547" t="s">
        <v>40</v>
      </c>
      <c r="B547" t="s">
        <v>3</v>
      </c>
      <c r="C547" t="s">
        <v>135</v>
      </c>
      <c r="D547">
        <v>14</v>
      </c>
      <c r="E547" t="s">
        <v>162</v>
      </c>
      <c r="F547" t="s">
        <v>180</v>
      </c>
      <c r="G547" t="s">
        <v>164</v>
      </c>
    </row>
    <row r="548" spans="1:7" x14ac:dyDescent="0.25">
      <c r="A548" t="s">
        <v>40</v>
      </c>
      <c r="B548" t="s">
        <v>3</v>
      </c>
      <c r="C548" t="s">
        <v>135</v>
      </c>
      <c r="D548">
        <v>13</v>
      </c>
      <c r="E548" t="s">
        <v>162</v>
      </c>
      <c r="F548" t="s">
        <v>180</v>
      </c>
      <c r="G548" t="s">
        <v>164</v>
      </c>
    </row>
    <row r="549" spans="1:7" x14ac:dyDescent="0.25">
      <c r="A549" t="s">
        <v>40</v>
      </c>
      <c r="B549" t="s">
        <v>3</v>
      </c>
      <c r="C549" t="s">
        <v>135</v>
      </c>
      <c r="D549">
        <v>12</v>
      </c>
      <c r="E549" t="s">
        <v>162</v>
      </c>
      <c r="F549" t="s">
        <v>184</v>
      </c>
      <c r="G549" t="s">
        <v>194</v>
      </c>
    </row>
    <row r="550" spans="1:7" x14ac:dyDescent="0.25">
      <c r="A550" t="s">
        <v>40</v>
      </c>
      <c r="B550" t="s">
        <v>3</v>
      </c>
      <c r="C550" t="s">
        <v>135</v>
      </c>
      <c r="D550">
        <v>14</v>
      </c>
      <c r="E550" t="s">
        <v>162</v>
      </c>
      <c r="F550" t="s">
        <v>184</v>
      </c>
      <c r="G550" t="s">
        <v>164</v>
      </c>
    </row>
    <row r="551" spans="1:7" x14ac:dyDescent="0.25">
      <c r="A551" t="s">
        <v>40</v>
      </c>
      <c r="B551" t="s">
        <v>3</v>
      </c>
      <c r="C551" t="s">
        <v>135</v>
      </c>
      <c r="D551">
        <v>13</v>
      </c>
      <c r="E551" t="s">
        <v>162</v>
      </c>
      <c r="F551" t="s">
        <v>184</v>
      </c>
      <c r="G551" t="s">
        <v>164</v>
      </c>
    </row>
    <row r="552" spans="1:7" x14ac:dyDescent="0.25">
      <c r="A552" t="s">
        <v>40</v>
      </c>
      <c r="B552" t="s">
        <v>3</v>
      </c>
      <c r="C552" t="s">
        <v>135</v>
      </c>
      <c r="D552">
        <v>12</v>
      </c>
      <c r="E552" t="s">
        <v>162</v>
      </c>
      <c r="F552" t="s">
        <v>187</v>
      </c>
      <c r="G552" t="s">
        <v>195</v>
      </c>
    </row>
    <row r="553" spans="1:7" x14ac:dyDescent="0.25">
      <c r="A553" t="s">
        <v>40</v>
      </c>
      <c r="B553" t="s">
        <v>3</v>
      </c>
      <c r="C553" t="s">
        <v>189</v>
      </c>
      <c r="D553">
        <v>12</v>
      </c>
      <c r="E553" t="s">
        <v>190</v>
      </c>
      <c r="G553">
        <v>4.44444219271341E-4</v>
      </c>
    </row>
    <row r="554" spans="1:7" x14ac:dyDescent="0.25">
      <c r="A554">
        <v>4.44444219271341E-4</v>
      </c>
    </row>
    <row r="555" spans="1:7" x14ac:dyDescent="0.25">
      <c r="A555" t="s">
        <v>40</v>
      </c>
      <c r="B555" t="s">
        <v>3</v>
      </c>
      <c r="C555" t="s">
        <v>135</v>
      </c>
      <c r="D555">
        <v>14</v>
      </c>
      <c r="E555" t="s">
        <v>162</v>
      </c>
      <c r="F555" t="s">
        <v>187</v>
      </c>
      <c r="G555" t="s">
        <v>196</v>
      </c>
    </row>
    <row r="556" spans="1:7" x14ac:dyDescent="0.25">
      <c r="A556" t="s">
        <v>40</v>
      </c>
      <c r="B556" t="s">
        <v>3</v>
      </c>
      <c r="C556" t="s">
        <v>189</v>
      </c>
      <c r="D556">
        <v>14</v>
      </c>
      <c r="E556" t="s">
        <v>190</v>
      </c>
      <c r="G556" s="7">
        <v>5.5555502573648997E-5</v>
      </c>
    </row>
    <row r="557" spans="1:7" x14ac:dyDescent="0.25">
      <c r="A557" s="7">
        <v>5.5555502573648997E-5</v>
      </c>
    </row>
    <row r="558" spans="1:7" x14ac:dyDescent="0.25">
      <c r="A558" t="s">
        <v>40</v>
      </c>
      <c r="B558" t="s">
        <v>3</v>
      </c>
      <c r="C558" t="s">
        <v>135</v>
      </c>
      <c r="D558">
        <v>13</v>
      </c>
      <c r="E558" t="s">
        <v>162</v>
      </c>
      <c r="F558" t="s">
        <v>187</v>
      </c>
      <c r="G558" t="s">
        <v>196</v>
      </c>
    </row>
    <row r="559" spans="1:7" x14ac:dyDescent="0.25">
      <c r="A559" t="s">
        <v>40</v>
      </c>
      <c r="B559" t="s">
        <v>3</v>
      </c>
      <c r="C559" t="s">
        <v>189</v>
      </c>
      <c r="D559">
        <v>13</v>
      </c>
      <c r="E559" t="s">
        <v>190</v>
      </c>
      <c r="G559" s="7">
        <v>5.5555502573648997E-5</v>
      </c>
    </row>
    <row r="560" spans="1:7" x14ac:dyDescent="0.25">
      <c r="A560" s="7">
        <v>5.5555502573648997E-5</v>
      </c>
    </row>
    <row r="561" spans="1:11" x14ac:dyDescent="0.25">
      <c r="A561" t="s">
        <v>126</v>
      </c>
      <c r="B561">
        <v>2</v>
      </c>
      <c r="C561" t="s">
        <v>127</v>
      </c>
      <c r="D561" t="s">
        <v>128</v>
      </c>
      <c r="E561" t="s">
        <v>129</v>
      </c>
      <c r="F561" t="s">
        <v>130</v>
      </c>
    </row>
    <row r="562" spans="1:11" x14ac:dyDescent="0.25">
      <c r="A562" t="s">
        <v>126</v>
      </c>
      <c r="B562">
        <v>2</v>
      </c>
      <c r="C562" t="s">
        <v>131</v>
      </c>
      <c r="D562" t="s">
        <v>128</v>
      </c>
      <c r="E562" t="s">
        <v>129</v>
      </c>
      <c r="F562" t="s">
        <v>130</v>
      </c>
    </row>
    <row r="563" spans="1:11" x14ac:dyDescent="0.25">
      <c r="A563" t="s">
        <v>126</v>
      </c>
      <c r="B563">
        <v>2</v>
      </c>
      <c r="C563" t="s">
        <v>132</v>
      </c>
      <c r="D563" t="s">
        <v>128</v>
      </c>
      <c r="E563" t="s">
        <v>129</v>
      </c>
      <c r="F563" t="s">
        <v>130</v>
      </c>
    </row>
    <row r="564" spans="1:11" x14ac:dyDescent="0.25">
      <c r="A564" t="s">
        <v>113</v>
      </c>
    </row>
    <row r="566" spans="1:11" x14ac:dyDescent="0.25">
      <c r="A566" t="s">
        <v>19</v>
      </c>
    </row>
    <row r="567" spans="1:11" x14ac:dyDescent="0.25">
      <c r="A567" t="s">
        <v>3</v>
      </c>
      <c r="B567" t="s">
        <v>133</v>
      </c>
      <c r="C567" t="s">
        <v>134</v>
      </c>
      <c r="D567" t="s">
        <v>133</v>
      </c>
      <c r="E567">
        <v>7002</v>
      </c>
    </row>
    <row r="569" spans="1:11" x14ac:dyDescent="0.25">
      <c r="A569" t="s">
        <v>26</v>
      </c>
    </row>
    <row r="570" spans="1:11" x14ac:dyDescent="0.25">
      <c r="A570" t="s">
        <v>26</v>
      </c>
    </row>
    <row r="571" spans="1:11" x14ac:dyDescent="0.25">
      <c r="A571" t="s">
        <v>40</v>
      </c>
      <c r="B571" t="s">
        <v>3</v>
      </c>
      <c r="C571" t="s">
        <v>135</v>
      </c>
      <c r="D571" t="s">
        <v>146</v>
      </c>
      <c r="E571" t="s">
        <v>137</v>
      </c>
      <c r="F571" t="s">
        <v>197</v>
      </c>
      <c r="G571" t="s">
        <v>3</v>
      </c>
      <c r="H571" t="s">
        <v>135</v>
      </c>
      <c r="I571" t="s">
        <v>139</v>
      </c>
      <c r="J571" t="s">
        <v>137</v>
      </c>
      <c r="K571" t="s">
        <v>198</v>
      </c>
    </row>
    <row r="572" spans="1:11" x14ac:dyDescent="0.25">
      <c r="A572">
        <v>25</v>
      </c>
    </row>
    <row r="573" spans="1:11" x14ac:dyDescent="0.25">
      <c r="A573" t="s">
        <v>199</v>
      </c>
    </row>
    <row r="575" spans="1:11" x14ac:dyDescent="0.25">
      <c r="A575" t="s">
        <v>123</v>
      </c>
      <c r="B575" t="s">
        <v>143</v>
      </c>
    </row>
    <row r="576" spans="1:11" x14ac:dyDescent="0.25">
      <c r="A576" t="s">
        <v>123</v>
      </c>
      <c r="B576" t="s">
        <v>148</v>
      </c>
    </row>
    <row r="577" spans="1:7" x14ac:dyDescent="0.25">
      <c r="A577" t="s">
        <v>200</v>
      </c>
    </row>
    <row r="579" spans="1:7" x14ac:dyDescent="0.25">
      <c r="A579" t="s">
        <v>201</v>
      </c>
    </row>
    <row r="581" spans="1:7" x14ac:dyDescent="0.25">
      <c r="A581" t="s">
        <v>40</v>
      </c>
      <c r="B581" t="s">
        <v>3</v>
      </c>
      <c r="C581" t="s">
        <v>135</v>
      </c>
      <c r="D581">
        <v>12</v>
      </c>
      <c r="E581" t="s">
        <v>159</v>
      </c>
    </row>
    <row r="582" spans="1:7" x14ac:dyDescent="0.25">
      <c r="A582" t="s">
        <v>40</v>
      </c>
      <c r="B582" t="s">
        <v>3</v>
      </c>
      <c r="C582" t="s">
        <v>135</v>
      </c>
      <c r="D582">
        <v>14</v>
      </c>
      <c r="E582" t="s">
        <v>159</v>
      </c>
    </row>
    <row r="583" spans="1:7" x14ac:dyDescent="0.25">
      <c r="A583" t="s">
        <v>3</v>
      </c>
      <c r="B583" t="s">
        <v>133</v>
      </c>
      <c r="C583">
        <v>7002</v>
      </c>
    </row>
    <row r="584" spans="1:7" x14ac:dyDescent="0.25">
      <c r="A584" t="s">
        <v>26</v>
      </c>
    </row>
    <row r="585" spans="1:7" x14ac:dyDescent="0.25">
      <c r="A585" t="s">
        <v>40</v>
      </c>
      <c r="B585" t="s">
        <v>3</v>
      </c>
      <c r="C585" t="s">
        <v>135</v>
      </c>
      <c r="D585" t="s">
        <v>136</v>
      </c>
      <c r="E585" t="s">
        <v>137</v>
      </c>
      <c r="F585">
        <v>25</v>
      </c>
    </row>
    <row r="586" spans="1:7" x14ac:dyDescent="0.25">
      <c r="A586" t="s">
        <v>35</v>
      </c>
    </row>
    <row r="587" spans="1:7" x14ac:dyDescent="0.25">
      <c r="A587" t="s">
        <v>123</v>
      </c>
      <c r="B587" t="s">
        <v>141</v>
      </c>
    </row>
    <row r="588" spans="1:7" x14ac:dyDescent="0.25">
      <c r="A588" t="s">
        <v>142</v>
      </c>
    </row>
    <row r="589" spans="1:7" x14ac:dyDescent="0.25">
      <c r="A589" t="s">
        <v>144</v>
      </c>
    </row>
    <row r="590" spans="1:7" x14ac:dyDescent="0.25">
      <c r="A590" t="s">
        <v>40</v>
      </c>
      <c r="B590" t="s">
        <v>3</v>
      </c>
      <c r="C590" t="s">
        <v>135</v>
      </c>
      <c r="D590">
        <v>13</v>
      </c>
      <c r="E590" t="s">
        <v>159</v>
      </c>
    </row>
    <row r="591" spans="1:7" x14ac:dyDescent="0.25">
      <c r="A591" t="s">
        <v>40</v>
      </c>
      <c r="B591" t="s">
        <v>3</v>
      </c>
      <c r="C591" t="s">
        <v>135</v>
      </c>
      <c r="D591">
        <v>13</v>
      </c>
      <c r="E591" t="s">
        <v>162</v>
      </c>
      <c r="F591" t="s">
        <v>163</v>
      </c>
      <c r="G591" t="s">
        <v>164</v>
      </c>
    </row>
    <row r="592" spans="1:7" x14ac:dyDescent="0.25">
      <c r="A592" t="s">
        <v>40</v>
      </c>
      <c r="B592" t="s">
        <v>3</v>
      </c>
      <c r="C592" t="s">
        <v>135</v>
      </c>
      <c r="D592">
        <v>12</v>
      </c>
      <c r="E592" t="s">
        <v>162</v>
      </c>
      <c r="F592" t="s">
        <v>163</v>
      </c>
      <c r="G592" t="s">
        <v>164</v>
      </c>
    </row>
    <row r="593" spans="1:7" x14ac:dyDescent="0.25">
      <c r="A593" t="s">
        <v>40</v>
      </c>
      <c r="B593" t="s">
        <v>3</v>
      </c>
      <c r="C593" t="s">
        <v>135</v>
      </c>
      <c r="D593">
        <v>14</v>
      </c>
      <c r="E593" t="s">
        <v>162</v>
      </c>
      <c r="F593" t="s">
        <v>163</v>
      </c>
      <c r="G593" t="s">
        <v>164</v>
      </c>
    </row>
    <row r="594" spans="1:7" x14ac:dyDescent="0.25">
      <c r="A594" t="s">
        <v>40</v>
      </c>
      <c r="B594" t="s">
        <v>3</v>
      </c>
      <c r="C594" t="s">
        <v>135</v>
      </c>
      <c r="D594">
        <v>13</v>
      </c>
      <c r="E594" t="s">
        <v>162</v>
      </c>
      <c r="F594" t="s">
        <v>165</v>
      </c>
      <c r="G594" t="s">
        <v>164</v>
      </c>
    </row>
    <row r="595" spans="1:7" x14ac:dyDescent="0.25">
      <c r="A595" t="s">
        <v>40</v>
      </c>
      <c r="B595" t="s">
        <v>3</v>
      </c>
      <c r="C595" t="s">
        <v>135</v>
      </c>
      <c r="D595">
        <v>12</v>
      </c>
      <c r="E595" t="s">
        <v>162</v>
      </c>
      <c r="F595" t="s">
        <v>165</v>
      </c>
      <c r="G595" t="s">
        <v>164</v>
      </c>
    </row>
    <row r="596" spans="1:7" x14ac:dyDescent="0.25">
      <c r="A596" t="s">
        <v>40</v>
      </c>
      <c r="B596" t="s">
        <v>3</v>
      </c>
      <c r="C596" t="s">
        <v>135</v>
      </c>
      <c r="D596">
        <v>14</v>
      </c>
      <c r="E596" t="s">
        <v>162</v>
      </c>
      <c r="F596" t="s">
        <v>165</v>
      </c>
      <c r="G596" t="s">
        <v>164</v>
      </c>
    </row>
    <row r="597" spans="1:7" x14ac:dyDescent="0.25">
      <c r="A597" t="s">
        <v>40</v>
      </c>
      <c r="B597" t="s">
        <v>3</v>
      </c>
      <c r="C597" t="s">
        <v>135</v>
      </c>
      <c r="D597">
        <v>13</v>
      </c>
      <c r="E597" t="s">
        <v>162</v>
      </c>
      <c r="F597" t="s">
        <v>167</v>
      </c>
      <c r="G597" t="s">
        <v>164</v>
      </c>
    </row>
    <row r="598" spans="1:7" x14ac:dyDescent="0.25">
      <c r="A598" t="s">
        <v>40</v>
      </c>
      <c r="B598" t="s">
        <v>3</v>
      </c>
      <c r="C598" t="s">
        <v>135</v>
      </c>
      <c r="D598">
        <v>12</v>
      </c>
      <c r="E598" t="s">
        <v>162</v>
      </c>
      <c r="F598" t="s">
        <v>167</v>
      </c>
      <c r="G598" t="s">
        <v>164</v>
      </c>
    </row>
    <row r="599" spans="1:7" x14ac:dyDescent="0.25">
      <c r="A599" t="s">
        <v>40</v>
      </c>
      <c r="B599" t="s">
        <v>3</v>
      </c>
      <c r="C599" t="s">
        <v>135</v>
      </c>
      <c r="D599">
        <v>14</v>
      </c>
      <c r="E599" t="s">
        <v>162</v>
      </c>
      <c r="F599" t="s">
        <v>167</v>
      </c>
      <c r="G599" t="s">
        <v>164</v>
      </c>
    </row>
    <row r="600" spans="1:7" x14ac:dyDescent="0.25">
      <c r="A600" t="s">
        <v>40</v>
      </c>
      <c r="B600" t="s">
        <v>3</v>
      </c>
      <c r="C600" t="s">
        <v>135</v>
      </c>
      <c r="D600">
        <v>13</v>
      </c>
      <c r="E600" t="s">
        <v>162</v>
      </c>
      <c r="F600" t="s">
        <v>169</v>
      </c>
      <c r="G600" t="s">
        <v>164</v>
      </c>
    </row>
    <row r="601" spans="1:7" x14ac:dyDescent="0.25">
      <c r="A601" t="s">
        <v>40</v>
      </c>
      <c r="B601" t="s">
        <v>3</v>
      </c>
      <c r="C601" t="s">
        <v>135</v>
      </c>
      <c r="D601">
        <v>12</v>
      </c>
      <c r="E601" t="s">
        <v>162</v>
      </c>
      <c r="F601" t="s">
        <v>169</v>
      </c>
      <c r="G601" t="s">
        <v>164</v>
      </c>
    </row>
    <row r="602" spans="1:7" x14ac:dyDescent="0.25">
      <c r="A602" t="s">
        <v>40</v>
      </c>
      <c r="B602" t="s">
        <v>3</v>
      </c>
      <c r="C602" t="s">
        <v>135</v>
      </c>
      <c r="D602">
        <v>14</v>
      </c>
      <c r="E602" t="s">
        <v>162</v>
      </c>
      <c r="F602" t="s">
        <v>169</v>
      </c>
      <c r="G602" t="s">
        <v>164</v>
      </c>
    </row>
    <row r="603" spans="1:7" x14ac:dyDescent="0.25">
      <c r="A603" t="s">
        <v>40</v>
      </c>
      <c r="B603" t="s">
        <v>3</v>
      </c>
      <c r="C603" t="s">
        <v>135</v>
      </c>
      <c r="D603">
        <v>13</v>
      </c>
      <c r="E603" t="s">
        <v>162</v>
      </c>
      <c r="F603" t="s">
        <v>171</v>
      </c>
      <c r="G603" t="s">
        <v>164</v>
      </c>
    </row>
    <row r="604" spans="1:7" x14ac:dyDescent="0.25">
      <c r="A604" t="s">
        <v>40</v>
      </c>
      <c r="B604" t="s">
        <v>3</v>
      </c>
      <c r="C604" t="s">
        <v>135</v>
      </c>
      <c r="D604">
        <v>12</v>
      </c>
      <c r="E604" t="s">
        <v>162</v>
      </c>
      <c r="F604" t="s">
        <v>171</v>
      </c>
      <c r="G604" t="s">
        <v>164</v>
      </c>
    </row>
    <row r="605" spans="1:7" x14ac:dyDescent="0.25">
      <c r="A605" t="s">
        <v>40</v>
      </c>
      <c r="B605" t="s">
        <v>3</v>
      </c>
      <c r="C605" t="s">
        <v>135</v>
      </c>
      <c r="D605">
        <v>14</v>
      </c>
      <c r="E605" t="s">
        <v>162</v>
      </c>
      <c r="F605" t="s">
        <v>171</v>
      </c>
      <c r="G605" t="s">
        <v>164</v>
      </c>
    </row>
    <row r="606" spans="1:7" x14ac:dyDescent="0.25">
      <c r="A606" t="s">
        <v>40</v>
      </c>
      <c r="B606" t="s">
        <v>3</v>
      </c>
      <c r="C606" t="s">
        <v>135</v>
      </c>
      <c r="D606">
        <v>13</v>
      </c>
      <c r="E606" t="s">
        <v>162</v>
      </c>
      <c r="F606" t="s">
        <v>173</v>
      </c>
      <c r="G606" t="s">
        <v>164</v>
      </c>
    </row>
    <row r="607" spans="1:7" x14ac:dyDescent="0.25">
      <c r="A607" t="s">
        <v>40</v>
      </c>
      <c r="B607" t="s">
        <v>3</v>
      </c>
      <c r="C607" t="s">
        <v>135</v>
      </c>
      <c r="D607">
        <v>12</v>
      </c>
      <c r="E607" t="s">
        <v>162</v>
      </c>
      <c r="F607" t="s">
        <v>173</v>
      </c>
      <c r="G607" t="s">
        <v>164</v>
      </c>
    </row>
    <row r="608" spans="1:7" x14ac:dyDescent="0.25">
      <c r="A608" t="s">
        <v>40</v>
      </c>
      <c r="B608" t="s">
        <v>3</v>
      </c>
      <c r="C608" t="s">
        <v>135</v>
      </c>
      <c r="D608">
        <v>14</v>
      </c>
      <c r="E608" t="s">
        <v>162</v>
      </c>
      <c r="F608" t="s">
        <v>173</v>
      </c>
      <c r="G608" t="s">
        <v>164</v>
      </c>
    </row>
    <row r="609" spans="1:7" x14ac:dyDescent="0.25">
      <c r="A609" t="s">
        <v>40</v>
      </c>
      <c r="B609" t="s">
        <v>3</v>
      </c>
      <c r="C609" t="s">
        <v>135</v>
      </c>
      <c r="D609">
        <v>13</v>
      </c>
      <c r="E609" t="s">
        <v>162</v>
      </c>
      <c r="F609" t="s">
        <v>176</v>
      </c>
      <c r="G609" t="s">
        <v>164</v>
      </c>
    </row>
    <row r="610" spans="1:7" x14ac:dyDescent="0.25">
      <c r="A610" t="s">
        <v>40</v>
      </c>
      <c r="B610" t="s">
        <v>3</v>
      </c>
      <c r="C610" t="s">
        <v>135</v>
      </c>
      <c r="D610">
        <v>12</v>
      </c>
      <c r="E610" t="s">
        <v>162</v>
      </c>
      <c r="F610" t="s">
        <v>176</v>
      </c>
      <c r="G610" t="s">
        <v>164</v>
      </c>
    </row>
    <row r="611" spans="1:7" x14ac:dyDescent="0.25">
      <c r="A611" t="s">
        <v>40</v>
      </c>
      <c r="B611" t="s">
        <v>3</v>
      </c>
      <c r="C611" t="s">
        <v>135</v>
      </c>
      <c r="D611">
        <v>14</v>
      </c>
      <c r="E611" t="s">
        <v>162</v>
      </c>
      <c r="F611" t="s">
        <v>176</v>
      </c>
      <c r="G611" t="s">
        <v>164</v>
      </c>
    </row>
    <row r="612" spans="1:7" x14ac:dyDescent="0.25">
      <c r="A612" t="s">
        <v>40</v>
      </c>
      <c r="B612" t="s">
        <v>3</v>
      </c>
      <c r="C612" t="s">
        <v>135</v>
      </c>
      <c r="D612">
        <v>13</v>
      </c>
      <c r="E612" t="s">
        <v>162</v>
      </c>
      <c r="F612" t="s">
        <v>180</v>
      </c>
      <c r="G612" t="s">
        <v>164</v>
      </c>
    </row>
    <row r="613" spans="1:7" x14ac:dyDescent="0.25">
      <c r="A613" t="s">
        <v>40</v>
      </c>
      <c r="B613" t="s">
        <v>3</v>
      </c>
      <c r="C613" t="s">
        <v>135</v>
      </c>
      <c r="D613">
        <v>12</v>
      </c>
      <c r="E613" t="s">
        <v>162</v>
      </c>
      <c r="F613" t="s">
        <v>180</v>
      </c>
      <c r="G613" t="s">
        <v>164</v>
      </c>
    </row>
    <row r="614" spans="1:7" x14ac:dyDescent="0.25">
      <c r="A614" t="s">
        <v>40</v>
      </c>
      <c r="B614" t="s">
        <v>3</v>
      </c>
      <c r="C614" t="s">
        <v>135</v>
      </c>
      <c r="D614">
        <v>14</v>
      </c>
      <c r="E614" t="s">
        <v>162</v>
      </c>
      <c r="F614" t="s">
        <v>180</v>
      </c>
      <c r="G614" t="s">
        <v>164</v>
      </c>
    </row>
    <row r="615" spans="1:7" x14ac:dyDescent="0.25">
      <c r="A615" t="s">
        <v>40</v>
      </c>
      <c r="B615" t="s">
        <v>3</v>
      </c>
      <c r="C615" t="s">
        <v>135</v>
      </c>
      <c r="D615">
        <v>12</v>
      </c>
      <c r="E615" t="s">
        <v>162</v>
      </c>
      <c r="F615" t="s">
        <v>184</v>
      </c>
      <c r="G615" t="s">
        <v>194</v>
      </c>
    </row>
    <row r="616" spans="1:7" x14ac:dyDescent="0.25">
      <c r="A616" t="s">
        <v>40</v>
      </c>
      <c r="B616" t="s">
        <v>3</v>
      </c>
      <c r="C616" t="s">
        <v>135</v>
      </c>
      <c r="D616">
        <v>13</v>
      </c>
      <c r="E616" t="s">
        <v>162</v>
      </c>
      <c r="F616" t="s">
        <v>184</v>
      </c>
      <c r="G616" t="s">
        <v>164</v>
      </c>
    </row>
    <row r="617" spans="1:7" x14ac:dyDescent="0.25">
      <c r="A617" t="s">
        <v>40</v>
      </c>
      <c r="B617" t="s">
        <v>3</v>
      </c>
      <c r="C617" t="s">
        <v>135</v>
      </c>
      <c r="D617">
        <v>14</v>
      </c>
      <c r="E617" t="s">
        <v>162</v>
      </c>
      <c r="F617" t="s">
        <v>184</v>
      </c>
      <c r="G617" t="s">
        <v>164</v>
      </c>
    </row>
    <row r="618" spans="1:7" x14ac:dyDescent="0.25">
      <c r="A618" t="s">
        <v>40</v>
      </c>
      <c r="B618" t="s">
        <v>3</v>
      </c>
      <c r="C618" t="s">
        <v>135</v>
      </c>
      <c r="D618">
        <v>12</v>
      </c>
      <c r="E618" t="s">
        <v>162</v>
      </c>
      <c r="F618" t="s">
        <v>187</v>
      </c>
      <c r="G618" t="s">
        <v>202</v>
      </c>
    </row>
    <row r="619" spans="1:7" x14ac:dyDescent="0.25">
      <c r="A619" t="s">
        <v>40</v>
      </c>
      <c r="B619" t="s">
        <v>3</v>
      </c>
      <c r="C619" t="s">
        <v>189</v>
      </c>
      <c r="D619">
        <v>12</v>
      </c>
      <c r="E619" t="s">
        <v>190</v>
      </c>
      <c r="G619">
        <v>5.8333297570546401E-4</v>
      </c>
    </row>
    <row r="620" spans="1:7" x14ac:dyDescent="0.25">
      <c r="A620">
        <v>5.8333297570546401E-4</v>
      </c>
    </row>
    <row r="621" spans="1:7" x14ac:dyDescent="0.25">
      <c r="A621" t="s">
        <v>40</v>
      </c>
      <c r="B621" t="s">
        <v>3</v>
      </c>
      <c r="C621" t="s">
        <v>135</v>
      </c>
      <c r="D621">
        <v>13</v>
      </c>
      <c r="E621" t="s">
        <v>162</v>
      </c>
      <c r="F621" t="s">
        <v>187</v>
      </c>
      <c r="G621" t="s">
        <v>203</v>
      </c>
    </row>
    <row r="622" spans="1:7" x14ac:dyDescent="0.25">
      <c r="A622" t="s">
        <v>40</v>
      </c>
      <c r="B622" t="s">
        <v>3</v>
      </c>
      <c r="C622" t="s">
        <v>189</v>
      </c>
      <c r="D622">
        <v>13</v>
      </c>
      <c r="E622" t="s">
        <v>190</v>
      </c>
      <c r="G622" s="7">
        <v>8.33332538604736E-5</v>
      </c>
    </row>
    <row r="623" spans="1:7" x14ac:dyDescent="0.25">
      <c r="A623" s="7">
        <v>8.33332538604736E-5</v>
      </c>
    </row>
    <row r="624" spans="1:7" x14ac:dyDescent="0.25">
      <c r="A624" t="s">
        <v>40</v>
      </c>
      <c r="B624" t="s">
        <v>3</v>
      </c>
      <c r="C624" t="s">
        <v>135</v>
      </c>
      <c r="D624">
        <v>14</v>
      </c>
      <c r="E624" t="s">
        <v>162</v>
      </c>
      <c r="F624" t="s">
        <v>187</v>
      </c>
      <c r="G624" t="s">
        <v>164</v>
      </c>
    </row>
    <row r="625" spans="1:7" x14ac:dyDescent="0.25">
      <c r="A625" t="s">
        <v>40</v>
      </c>
      <c r="B625" t="s">
        <v>3</v>
      </c>
      <c r="C625" t="s">
        <v>189</v>
      </c>
      <c r="D625">
        <v>14</v>
      </c>
      <c r="E625" t="s">
        <v>190</v>
      </c>
      <c r="G625">
        <v>0</v>
      </c>
    </row>
    <row r="626" spans="1:7" x14ac:dyDescent="0.25">
      <c r="A626">
        <v>0</v>
      </c>
    </row>
    <row r="628" spans="1:7" x14ac:dyDescent="0.25">
      <c r="A628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89BD-2DC7-4898-B12F-4C5B0E655330}">
  <sheetPr codeName="Sheet3" filterMode="1"/>
  <dimension ref="A1:P174"/>
  <sheetViews>
    <sheetView zoomScaleNormal="100" workbookViewId="0">
      <selection activeCell="C167" sqref="C167"/>
    </sheetView>
  </sheetViews>
  <sheetFormatPr defaultRowHeight="15" x14ac:dyDescent="0.25"/>
  <cols>
    <col min="2" max="2" width="39.5703125" bestFit="1" customWidth="1"/>
  </cols>
  <sheetData>
    <row r="1" spans="1:5" x14ac:dyDescent="0.25">
      <c r="A1" t="s">
        <v>17</v>
      </c>
      <c r="B1" t="s">
        <v>18</v>
      </c>
    </row>
    <row r="2" spans="1:5" hidden="1" x14ac:dyDescent="0.25">
      <c r="A2" t="s">
        <v>19</v>
      </c>
    </row>
    <row r="3" spans="1:5" hidden="1" x14ac:dyDescent="0.25">
      <c r="A3" t="s">
        <v>20</v>
      </c>
      <c r="B3" t="s">
        <v>63</v>
      </c>
      <c r="C3" t="s">
        <v>22</v>
      </c>
      <c r="D3" t="s">
        <v>23</v>
      </c>
      <c r="E3" t="s">
        <v>64</v>
      </c>
    </row>
    <row r="4" spans="1:5" hidden="1" x14ac:dyDescent="0.25">
      <c r="A4" t="s">
        <v>20</v>
      </c>
      <c r="B4" t="s">
        <v>63</v>
      </c>
      <c r="C4" t="s">
        <v>22</v>
      </c>
      <c r="D4" t="s">
        <v>23</v>
      </c>
      <c r="E4" t="s">
        <v>65</v>
      </c>
    </row>
    <row r="5" spans="1:5" hidden="1" x14ac:dyDescent="0.25">
      <c r="A5" t="s">
        <v>20</v>
      </c>
      <c r="B5" t="s">
        <v>21</v>
      </c>
      <c r="C5" t="s">
        <v>22</v>
      </c>
      <c r="D5" t="s">
        <v>23</v>
      </c>
      <c r="E5" t="s">
        <v>64</v>
      </c>
    </row>
    <row r="6" spans="1:5" hidden="1" x14ac:dyDescent="0.25">
      <c r="A6" t="s">
        <v>20</v>
      </c>
      <c r="B6" t="s">
        <v>21</v>
      </c>
      <c r="C6" t="s">
        <v>22</v>
      </c>
      <c r="D6" t="s">
        <v>23</v>
      </c>
      <c r="E6" t="s">
        <v>65</v>
      </c>
    </row>
    <row r="7" spans="1:5" hidden="1" x14ac:dyDescent="0.25">
      <c r="A7" t="s">
        <v>20</v>
      </c>
      <c r="B7" t="s">
        <v>66</v>
      </c>
      <c r="C7" t="s">
        <v>22</v>
      </c>
      <c r="D7" t="s">
        <v>23</v>
      </c>
      <c r="E7" t="s">
        <v>64</v>
      </c>
    </row>
    <row r="8" spans="1:5" hidden="1" x14ac:dyDescent="0.25">
      <c r="A8" t="s">
        <v>20</v>
      </c>
      <c r="B8" t="s">
        <v>66</v>
      </c>
      <c r="C8" t="s">
        <v>22</v>
      </c>
      <c r="D8" t="s">
        <v>23</v>
      </c>
      <c r="E8" t="s">
        <v>65</v>
      </c>
    </row>
    <row r="9" spans="1:5" hidden="1" x14ac:dyDescent="0.25">
      <c r="A9" t="s">
        <v>19</v>
      </c>
    </row>
    <row r="10" spans="1:5" hidden="1" x14ac:dyDescent="0.25">
      <c r="A10" t="s">
        <v>19</v>
      </c>
    </row>
    <row r="11" spans="1:5" hidden="1" x14ac:dyDescent="0.25">
      <c r="A11" t="s">
        <v>19</v>
      </c>
      <c r="C11" s="7"/>
    </row>
    <row r="12" spans="1:5" hidden="1" x14ac:dyDescent="0.25">
      <c r="A12" t="s">
        <v>19</v>
      </c>
    </row>
    <row r="13" spans="1:5" hidden="1" x14ac:dyDescent="0.25">
      <c r="A13" t="s">
        <v>19</v>
      </c>
    </row>
    <row r="14" spans="1:5" hidden="1" x14ac:dyDescent="0.25">
      <c r="A14" t="s">
        <v>67</v>
      </c>
      <c r="B14" t="s">
        <v>24</v>
      </c>
      <c r="C14" t="s">
        <v>25</v>
      </c>
      <c r="D14">
        <v>7010</v>
      </c>
    </row>
    <row r="15" spans="1:5" hidden="1" x14ac:dyDescent="0.25">
      <c r="A15" t="s">
        <v>68</v>
      </c>
    </row>
    <row r="16" spans="1:5" hidden="1" x14ac:dyDescent="0.25">
      <c r="A16" t="s">
        <v>67</v>
      </c>
      <c r="B16" t="s">
        <v>24</v>
      </c>
      <c r="C16" t="s">
        <v>25</v>
      </c>
      <c r="D16">
        <v>7010</v>
      </c>
    </row>
    <row r="17" spans="1:11" hidden="1" x14ac:dyDescent="0.25">
      <c r="A17" t="s">
        <v>68</v>
      </c>
    </row>
    <row r="18" spans="1:11" hidden="1" x14ac:dyDescent="0.25">
      <c r="A18" t="s">
        <v>69</v>
      </c>
      <c r="B18" t="s">
        <v>70</v>
      </c>
      <c r="C18" t="s">
        <v>27</v>
      </c>
      <c r="D18" t="s">
        <v>28</v>
      </c>
      <c r="E18" t="s">
        <v>29</v>
      </c>
      <c r="F18" t="s">
        <v>30</v>
      </c>
      <c r="G18" t="s">
        <v>31</v>
      </c>
      <c r="H18" t="s">
        <v>32</v>
      </c>
      <c r="I18" t="s">
        <v>33</v>
      </c>
      <c r="J18" t="s">
        <v>34</v>
      </c>
      <c r="K18">
        <v>25</v>
      </c>
    </row>
    <row r="19" spans="1:11" hidden="1" x14ac:dyDescent="0.25">
      <c r="A19" t="s">
        <v>71</v>
      </c>
    </row>
    <row r="20" spans="1:11" hidden="1" x14ac:dyDescent="0.25">
      <c r="A20" t="s">
        <v>72</v>
      </c>
    </row>
    <row r="21" spans="1:11" hidden="1" x14ac:dyDescent="0.25">
      <c r="A21" t="s">
        <v>37</v>
      </c>
      <c r="B21" t="s">
        <v>38</v>
      </c>
    </row>
    <row r="22" spans="1:11" hidden="1" x14ac:dyDescent="0.25">
      <c r="A22" t="s">
        <v>39</v>
      </c>
      <c r="B22" t="s">
        <v>40</v>
      </c>
      <c r="C22" t="s">
        <v>41</v>
      </c>
      <c r="D22" t="s">
        <v>1</v>
      </c>
      <c r="E22">
        <v>14</v>
      </c>
      <c r="F22" t="s">
        <v>42</v>
      </c>
      <c r="G22" t="s">
        <v>43</v>
      </c>
      <c r="H22">
        <v>0.2</v>
      </c>
    </row>
    <row r="23" spans="1:11" hidden="1" x14ac:dyDescent="0.25">
      <c r="A23" t="s">
        <v>69</v>
      </c>
      <c r="B23" t="s">
        <v>73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>
        <v>25</v>
      </c>
    </row>
    <row r="24" spans="1:11" hidden="1" x14ac:dyDescent="0.25">
      <c r="A24" t="s">
        <v>74</v>
      </c>
    </row>
    <row r="25" spans="1:11" hidden="1" x14ac:dyDescent="0.25">
      <c r="A25" t="s">
        <v>75</v>
      </c>
    </row>
    <row r="26" spans="1:11" hidden="1" x14ac:dyDescent="0.25">
      <c r="A26" t="s">
        <v>37</v>
      </c>
      <c r="B26" t="s">
        <v>38</v>
      </c>
    </row>
    <row r="27" spans="1:11" hidden="1" x14ac:dyDescent="0.25">
      <c r="A27" t="s">
        <v>39</v>
      </c>
      <c r="B27" t="s">
        <v>40</v>
      </c>
      <c r="C27" t="s">
        <v>41</v>
      </c>
      <c r="D27" t="s">
        <v>1</v>
      </c>
      <c r="E27">
        <v>12</v>
      </c>
      <c r="F27" t="s">
        <v>42</v>
      </c>
      <c r="G27" t="s">
        <v>43</v>
      </c>
      <c r="H27">
        <v>0.2</v>
      </c>
    </row>
    <row r="28" spans="1:11" hidden="1" x14ac:dyDescent="0.25">
      <c r="A28" t="s">
        <v>67</v>
      </c>
      <c r="B28" t="s">
        <v>24</v>
      </c>
      <c r="C28" t="s">
        <v>25</v>
      </c>
      <c r="D28">
        <v>7010</v>
      </c>
    </row>
    <row r="29" spans="1:11" hidden="1" x14ac:dyDescent="0.25">
      <c r="A29" t="s">
        <v>68</v>
      </c>
    </row>
    <row r="30" spans="1:11" hidden="1" x14ac:dyDescent="0.25">
      <c r="A30" t="s">
        <v>19</v>
      </c>
      <c r="E30" s="7"/>
    </row>
    <row r="31" spans="1:11" hidden="1" x14ac:dyDescent="0.25">
      <c r="A31" t="s">
        <v>69</v>
      </c>
      <c r="B31" t="s">
        <v>76</v>
      </c>
      <c r="C31" t="s">
        <v>27</v>
      </c>
      <c r="D31" t="s">
        <v>28</v>
      </c>
      <c r="E31" s="7" t="s">
        <v>29</v>
      </c>
      <c r="F31" t="s">
        <v>30</v>
      </c>
      <c r="G31" t="s">
        <v>31</v>
      </c>
      <c r="H31" t="s">
        <v>32</v>
      </c>
      <c r="I31" t="s">
        <v>33</v>
      </c>
      <c r="J31" t="s">
        <v>34</v>
      </c>
      <c r="K31">
        <v>25</v>
      </c>
    </row>
    <row r="32" spans="1:11" hidden="1" x14ac:dyDescent="0.25">
      <c r="A32" t="s">
        <v>77</v>
      </c>
      <c r="C32" s="7"/>
    </row>
    <row r="33" spans="1:11" hidden="1" x14ac:dyDescent="0.25">
      <c r="A33" s="7" t="s">
        <v>78</v>
      </c>
    </row>
    <row r="34" spans="1:11" hidden="1" x14ac:dyDescent="0.25">
      <c r="A34" t="s">
        <v>37</v>
      </c>
      <c r="B34" t="s">
        <v>38</v>
      </c>
    </row>
    <row r="35" spans="1:11" hidden="1" x14ac:dyDescent="0.25">
      <c r="A35" t="s">
        <v>39</v>
      </c>
      <c r="B35" t="s">
        <v>40</v>
      </c>
      <c r="C35" t="s">
        <v>41</v>
      </c>
      <c r="D35" t="s">
        <v>1</v>
      </c>
      <c r="E35">
        <v>13</v>
      </c>
      <c r="F35" t="s">
        <v>42</v>
      </c>
      <c r="G35" t="s">
        <v>43</v>
      </c>
      <c r="H35">
        <v>0.2</v>
      </c>
    </row>
    <row r="36" spans="1:11" hidden="1" x14ac:dyDescent="0.25">
      <c r="A36" t="s">
        <v>79</v>
      </c>
      <c r="B36" t="s">
        <v>24</v>
      </c>
      <c r="C36" t="s">
        <v>25</v>
      </c>
      <c r="D36">
        <v>6960</v>
      </c>
    </row>
    <row r="37" spans="1:11" hidden="1" x14ac:dyDescent="0.25">
      <c r="A37" t="s">
        <v>80</v>
      </c>
    </row>
    <row r="38" spans="1:11" hidden="1" x14ac:dyDescent="0.25">
      <c r="A38" t="s">
        <v>81</v>
      </c>
      <c r="B38" t="s">
        <v>70</v>
      </c>
      <c r="C38" t="s">
        <v>27</v>
      </c>
      <c r="D38" t="s">
        <v>28</v>
      </c>
      <c r="E38" t="s">
        <v>29</v>
      </c>
      <c r="F38" t="s">
        <v>30</v>
      </c>
      <c r="G38" t="s">
        <v>31</v>
      </c>
      <c r="H38" t="s">
        <v>32</v>
      </c>
      <c r="I38" t="s">
        <v>33</v>
      </c>
      <c r="J38" t="s">
        <v>34</v>
      </c>
      <c r="K38">
        <v>25</v>
      </c>
    </row>
    <row r="39" spans="1:11" hidden="1" x14ac:dyDescent="0.25">
      <c r="A39" t="s">
        <v>82</v>
      </c>
    </row>
    <row r="40" spans="1:11" hidden="1" x14ac:dyDescent="0.25">
      <c r="A40" t="s">
        <v>83</v>
      </c>
    </row>
    <row r="41" spans="1:11" hidden="1" x14ac:dyDescent="0.25">
      <c r="A41" t="s">
        <v>37</v>
      </c>
      <c r="B41" t="s">
        <v>38</v>
      </c>
    </row>
    <row r="42" spans="1:11" hidden="1" x14ac:dyDescent="0.25">
      <c r="A42" t="s">
        <v>39</v>
      </c>
      <c r="B42" t="s">
        <v>40</v>
      </c>
      <c r="C42" t="s">
        <v>41</v>
      </c>
      <c r="D42" t="s">
        <v>1</v>
      </c>
      <c r="E42">
        <v>14</v>
      </c>
      <c r="F42" t="s">
        <v>42</v>
      </c>
      <c r="G42" t="s">
        <v>43</v>
      </c>
      <c r="H42">
        <v>0.2</v>
      </c>
    </row>
    <row r="43" spans="1:11" hidden="1" x14ac:dyDescent="0.25">
      <c r="A43" t="s">
        <v>79</v>
      </c>
      <c r="B43" t="s">
        <v>24</v>
      </c>
      <c r="C43" t="s">
        <v>25</v>
      </c>
      <c r="D43">
        <v>6960</v>
      </c>
    </row>
    <row r="44" spans="1:11" hidden="1" x14ac:dyDescent="0.25">
      <c r="A44" t="s">
        <v>80</v>
      </c>
    </row>
    <row r="45" spans="1:11" hidden="1" x14ac:dyDescent="0.25">
      <c r="A45" t="s">
        <v>81</v>
      </c>
      <c r="B45" t="s">
        <v>76</v>
      </c>
      <c r="C45" t="s">
        <v>27</v>
      </c>
      <c r="D45" t="s">
        <v>28</v>
      </c>
      <c r="E45" t="s">
        <v>29</v>
      </c>
      <c r="F45" t="s">
        <v>30</v>
      </c>
      <c r="G45" t="s">
        <v>31</v>
      </c>
      <c r="H45" t="s">
        <v>32</v>
      </c>
      <c r="I45" t="s">
        <v>33</v>
      </c>
      <c r="J45" t="s">
        <v>34</v>
      </c>
      <c r="K45">
        <v>25</v>
      </c>
    </row>
    <row r="46" spans="1:11" hidden="1" x14ac:dyDescent="0.25">
      <c r="A46" t="s">
        <v>84</v>
      </c>
    </row>
    <row r="47" spans="1:11" hidden="1" x14ac:dyDescent="0.25">
      <c r="A47" t="s">
        <v>85</v>
      </c>
    </row>
    <row r="48" spans="1:11" hidden="1" x14ac:dyDescent="0.25">
      <c r="A48" t="s">
        <v>37</v>
      </c>
      <c r="B48" t="s">
        <v>38</v>
      </c>
    </row>
    <row r="49" spans="1:16" hidden="1" x14ac:dyDescent="0.25">
      <c r="A49" t="s">
        <v>39</v>
      </c>
      <c r="B49" t="s">
        <v>40</v>
      </c>
      <c r="C49" t="s">
        <v>41</v>
      </c>
      <c r="D49" t="s">
        <v>1</v>
      </c>
      <c r="E49">
        <v>13</v>
      </c>
      <c r="F49" t="s">
        <v>42</v>
      </c>
      <c r="G49" t="s">
        <v>43</v>
      </c>
      <c r="H49">
        <v>0.2</v>
      </c>
    </row>
    <row r="50" spans="1:16" hidden="1" x14ac:dyDescent="0.25">
      <c r="A50" t="s">
        <v>79</v>
      </c>
      <c r="B50" t="s">
        <v>24</v>
      </c>
      <c r="C50" t="s">
        <v>25</v>
      </c>
      <c r="D50">
        <v>6960</v>
      </c>
    </row>
    <row r="51" spans="1:16" hidden="1" x14ac:dyDescent="0.25">
      <c r="A51" t="s">
        <v>80</v>
      </c>
    </row>
    <row r="52" spans="1:16" hidden="1" x14ac:dyDescent="0.25">
      <c r="A52" t="s">
        <v>81</v>
      </c>
      <c r="B52" t="s">
        <v>73</v>
      </c>
      <c r="C52" t="s">
        <v>27</v>
      </c>
      <c r="D52" t="s">
        <v>28</v>
      </c>
      <c r="E52" s="7" t="s">
        <v>29</v>
      </c>
      <c r="F52" t="s">
        <v>30</v>
      </c>
      <c r="G52" t="s">
        <v>31</v>
      </c>
      <c r="H52" t="s">
        <v>32</v>
      </c>
      <c r="I52" t="s">
        <v>33</v>
      </c>
      <c r="J52" t="s">
        <v>34</v>
      </c>
      <c r="K52">
        <v>25</v>
      </c>
    </row>
    <row r="53" spans="1:16" hidden="1" x14ac:dyDescent="0.25">
      <c r="A53" t="s">
        <v>86</v>
      </c>
    </row>
    <row r="54" spans="1:16" hidden="1" x14ac:dyDescent="0.25">
      <c r="A54" t="s">
        <v>87</v>
      </c>
    </row>
    <row r="55" spans="1:16" hidden="1" x14ac:dyDescent="0.25">
      <c r="A55" t="s">
        <v>37</v>
      </c>
      <c r="B55" t="s">
        <v>38</v>
      </c>
    </row>
    <row r="56" spans="1:16" hidden="1" x14ac:dyDescent="0.25">
      <c r="A56" t="s">
        <v>39</v>
      </c>
      <c r="B56" t="s">
        <v>40</v>
      </c>
      <c r="C56" s="7" t="s">
        <v>41</v>
      </c>
      <c r="D56" t="s">
        <v>1</v>
      </c>
      <c r="E56">
        <v>12</v>
      </c>
      <c r="F56" t="s">
        <v>42</v>
      </c>
      <c r="G56" t="s">
        <v>43</v>
      </c>
      <c r="H56">
        <v>0.2</v>
      </c>
    </row>
    <row r="57" spans="1:16" hidden="1" x14ac:dyDescent="0.25">
      <c r="A57" t="s">
        <v>69</v>
      </c>
      <c r="B57" t="s">
        <v>73</v>
      </c>
      <c r="C57" t="s">
        <v>44</v>
      </c>
      <c r="D57" t="s">
        <v>33</v>
      </c>
      <c r="E57" t="s">
        <v>40</v>
      </c>
      <c r="F57" t="s">
        <v>0</v>
      </c>
      <c r="G57" t="s">
        <v>88</v>
      </c>
      <c r="H57" t="s">
        <v>0</v>
      </c>
      <c r="I57" t="s">
        <v>89</v>
      </c>
      <c r="J57" t="s">
        <v>90</v>
      </c>
      <c r="K57" t="s">
        <v>0</v>
      </c>
      <c r="L57" t="s">
        <v>91</v>
      </c>
      <c r="M57" t="s">
        <v>92</v>
      </c>
      <c r="N57" t="s">
        <v>93</v>
      </c>
      <c r="O57" t="s">
        <v>0</v>
      </c>
      <c r="P57" t="s">
        <v>94</v>
      </c>
    </row>
    <row r="58" spans="1:16" hidden="1" x14ac:dyDescent="0.25">
      <c r="A58" t="s">
        <v>69</v>
      </c>
      <c r="B58" t="s">
        <v>76</v>
      </c>
      <c r="C58" t="s">
        <v>44</v>
      </c>
      <c r="D58" t="s">
        <v>33</v>
      </c>
      <c r="E58" t="s">
        <v>40</v>
      </c>
      <c r="F58" t="s">
        <v>0</v>
      </c>
      <c r="G58" t="s">
        <v>88</v>
      </c>
      <c r="H58" t="s">
        <v>0</v>
      </c>
      <c r="I58" t="s">
        <v>95</v>
      </c>
      <c r="J58" t="s">
        <v>90</v>
      </c>
      <c r="K58" t="s">
        <v>0</v>
      </c>
      <c r="L58" t="s">
        <v>91</v>
      </c>
      <c r="M58" t="s">
        <v>92</v>
      </c>
      <c r="N58" t="s">
        <v>93</v>
      </c>
      <c r="O58" t="s">
        <v>0</v>
      </c>
      <c r="P58" t="s">
        <v>94</v>
      </c>
    </row>
    <row r="59" spans="1:16" hidden="1" x14ac:dyDescent="0.25">
      <c r="A59" t="s">
        <v>69</v>
      </c>
      <c r="B59" t="s">
        <v>70</v>
      </c>
      <c r="C59" t="s">
        <v>44</v>
      </c>
      <c r="D59" t="s">
        <v>33</v>
      </c>
      <c r="E59" t="s">
        <v>40</v>
      </c>
      <c r="F59" t="s">
        <v>0</v>
      </c>
      <c r="G59" t="s">
        <v>88</v>
      </c>
      <c r="H59" t="s">
        <v>0</v>
      </c>
      <c r="I59" t="s">
        <v>96</v>
      </c>
      <c r="J59" t="s">
        <v>90</v>
      </c>
      <c r="K59" t="s">
        <v>0</v>
      </c>
      <c r="L59" t="s">
        <v>91</v>
      </c>
      <c r="M59" t="s">
        <v>92</v>
      </c>
      <c r="N59" t="s">
        <v>93</v>
      </c>
      <c r="O59" t="s">
        <v>0</v>
      </c>
      <c r="P59" t="s">
        <v>94</v>
      </c>
    </row>
    <row r="60" spans="1:16" hidden="1" x14ac:dyDescent="0.25">
      <c r="A60" t="s">
        <v>81</v>
      </c>
      <c r="B60" t="s">
        <v>70</v>
      </c>
      <c r="C60" t="s">
        <v>44</v>
      </c>
      <c r="D60" t="s">
        <v>33</v>
      </c>
      <c r="E60" t="s">
        <v>40</v>
      </c>
      <c r="F60" t="s">
        <v>0</v>
      </c>
      <c r="G60" t="s">
        <v>97</v>
      </c>
      <c r="H60" t="s">
        <v>0</v>
      </c>
      <c r="I60" t="s">
        <v>96</v>
      </c>
      <c r="J60" t="s">
        <v>90</v>
      </c>
      <c r="K60" t="s">
        <v>0</v>
      </c>
      <c r="L60" t="s">
        <v>91</v>
      </c>
      <c r="M60" t="s">
        <v>92</v>
      </c>
      <c r="N60" t="s">
        <v>93</v>
      </c>
      <c r="O60" t="s">
        <v>0</v>
      </c>
      <c r="P60" t="s">
        <v>94</v>
      </c>
    </row>
    <row r="61" spans="1:16" hidden="1" x14ac:dyDescent="0.25">
      <c r="A61" t="s">
        <v>81</v>
      </c>
      <c r="B61" t="s">
        <v>76</v>
      </c>
      <c r="C61" t="s">
        <v>44</v>
      </c>
      <c r="D61" t="s">
        <v>33</v>
      </c>
      <c r="E61" t="s">
        <v>40</v>
      </c>
      <c r="F61" t="s">
        <v>0</v>
      </c>
      <c r="G61" t="s">
        <v>97</v>
      </c>
      <c r="H61" t="s">
        <v>0</v>
      </c>
      <c r="I61" t="s">
        <v>95</v>
      </c>
      <c r="J61" t="s">
        <v>90</v>
      </c>
      <c r="K61" t="s">
        <v>0</v>
      </c>
      <c r="L61" t="s">
        <v>91</v>
      </c>
      <c r="M61" t="s">
        <v>92</v>
      </c>
      <c r="N61" t="s">
        <v>93</v>
      </c>
      <c r="O61" t="s">
        <v>0</v>
      </c>
      <c r="P61" t="s">
        <v>94</v>
      </c>
    </row>
    <row r="62" spans="1:16" hidden="1" x14ac:dyDescent="0.25">
      <c r="A62" t="s">
        <v>81</v>
      </c>
      <c r="B62" t="s">
        <v>73</v>
      </c>
      <c r="C62" t="s">
        <v>44</v>
      </c>
      <c r="D62" t="s">
        <v>33</v>
      </c>
      <c r="E62" t="s">
        <v>40</v>
      </c>
      <c r="F62" t="s">
        <v>0</v>
      </c>
      <c r="G62" t="s">
        <v>97</v>
      </c>
      <c r="H62" t="s">
        <v>0</v>
      </c>
      <c r="I62" t="s">
        <v>89</v>
      </c>
      <c r="J62" t="s">
        <v>90</v>
      </c>
      <c r="K62" t="s">
        <v>0</v>
      </c>
      <c r="L62" t="s">
        <v>91</v>
      </c>
      <c r="M62" t="s">
        <v>92</v>
      </c>
      <c r="N62" t="s">
        <v>93</v>
      </c>
      <c r="O62" t="s">
        <v>0</v>
      </c>
      <c r="P62" t="s">
        <v>94</v>
      </c>
    </row>
    <row r="63" spans="1:16" hidden="1" x14ac:dyDescent="0.25">
      <c r="A63" t="s">
        <v>98</v>
      </c>
      <c r="B63" t="s">
        <v>99</v>
      </c>
      <c r="C63" t="s">
        <v>50</v>
      </c>
      <c r="D63" t="s">
        <v>0</v>
      </c>
      <c r="E63">
        <v>7.0312619209289499E-3</v>
      </c>
      <c r="F63" t="s">
        <v>100</v>
      </c>
    </row>
    <row r="64" spans="1:16" hidden="1" x14ac:dyDescent="0.25">
      <c r="A64" t="s">
        <v>101</v>
      </c>
    </row>
    <row r="65" spans="1:8" hidden="1" x14ac:dyDescent="0.25">
      <c r="A65" t="s">
        <v>69</v>
      </c>
      <c r="B65" t="s">
        <v>102</v>
      </c>
      <c r="C65" t="s">
        <v>44</v>
      </c>
      <c r="D65" t="s">
        <v>45</v>
      </c>
      <c r="E65" t="s">
        <v>46</v>
      </c>
    </row>
    <row r="66" spans="1:8" hidden="1" x14ac:dyDescent="0.25">
      <c r="A66" t="s">
        <v>98</v>
      </c>
      <c r="B66" t="s">
        <v>99</v>
      </c>
      <c r="C66" t="s">
        <v>50</v>
      </c>
      <c r="D66" t="s">
        <v>0</v>
      </c>
      <c r="E66">
        <v>5.1504373550414996E-3</v>
      </c>
      <c r="F66" t="s">
        <v>100</v>
      </c>
    </row>
    <row r="67" spans="1:8" hidden="1" x14ac:dyDescent="0.25">
      <c r="A67" t="s">
        <v>101</v>
      </c>
    </row>
    <row r="68" spans="1:8" hidden="1" x14ac:dyDescent="0.25">
      <c r="A68" t="s">
        <v>69</v>
      </c>
      <c r="B68" t="s">
        <v>103</v>
      </c>
      <c r="C68" t="s">
        <v>44</v>
      </c>
      <c r="D68" t="s">
        <v>45</v>
      </c>
      <c r="E68" t="s">
        <v>46</v>
      </c>
    </row>
    <row r="69" spans="1:8" hidden="1" x14ac:dyDescent="0.25">
      <c r="A69" t="s">
        <v>98</v>
      </c>
      <c r="B69" t="s">
        <v>99</v>
      </c>
      <c r="C69" t="s">
        <v>50</v>
      </c>
      <c r="D69" t="s">
        <v>0</v>
      </c>
      <c r="E69">
        <v>6.9155097007751404E-3</v>
      </c>
      <c r="F69" t="s">
        <v>100</v>
      </c>
    </row>
    <row r="70" spans="1:8" hidden="1" x14ac:dyDescent="0.25">
      <c r="A70" t="s">
        <v>101</v>
      </c>
    </row>
    <row r="71" spans="1:8" hidden="1" x14ac:dyDescent="0.25">
      <c r="A71" t="s">
        <v>69</v>
      </c>
      <c r="B71" t="s">
        <v>104</v>
      </c>
      <c r="C71" t="s">
        <v>44</v>
      </c>
      <c r="D71" t="s">
        <v>45</v>
      </c>
      <c r="E71" t="s">
        <v>46</v>
      </c>
    </row>
    <row r="72" spans="1:8" hidden="1" x14ac:dyDescent="0.25">
      <c r="A72" t="s">
        <v>98</v>
      </c>
      <c r="B72" t="s">
        <v>99</v>
      </c>
      <c r="C72" t="s">
        <v>50</v>
      </c>
      <c r="D72" t="s">
        <v>0</v>
      </c>
      <c r="E72">
        <v>1.4178156852722101E-3</v>
      </c>
      <c r="F72" t="s">
        <v>100</v>
      </c>
    </row>
    <row r="73" spans="1:8" hidden="1" x14ac:dyDescent="0.25">
      <c r="A73" t="s">
        <v>101</v>
      </c>
    </row>
    <row r="74" spans="1:8" hidden="1" x14ac:dyDescent="0.25">
      <c r="A74" t="s">
        <v>81</v>
      </c>
      <c r="B74" t="s">
        <v>102</v>
      </c>
      <c r="C74" t="s">
        <v>44</v>
      </c>
      <c r="D74" t="s">
        <v>45</v>
      </c>
      <c r="E74" t="s">
        <v>46</v>
      </c>
    </row>
    <row r="75" spans="1:8" hidden="1" x14ac:dyDescent="0.25">
      <c r="A75" t="s">
        <v>69</v>
      </c>
      <c r="B75" t="s">
        <v>76</v>
      </c>
      <c r="C75" t="s">
        <v>105</v>
      </c>
      <c r="D75" t="s">
        <v>47</v>
      </c>
      <c r="E75" t="s">
        <v>48</v>
      </c>
      <c r="F75" t="s">
        <v>49</v>
      </c>
      <c r="G75" t="s">
        <v>50</v>
      </c>
      <c r="H75">
        <v>0</v>
      </c>
    </row>
    <row r="76" spans="1:8" hidden="1" x14ac:dyDescent="0.25">
      <c r="A76" t="s">
        <v>69</v>
      </c>
      <c r="B76" t="s">
        <v>70</v>
      </c>
      <c r="C76" t="s">
        <v>105</v>
      </c>
      <c r="D76" t="s">
        <v>47</v>
      </c>
      <c r="E76" t="s">
        <v>48</v>
      </c>
      <c r="F76" t="s">
        <v>49</v>
      </c>
      <c r="G76" t="s">
        <v>50</v>
      </c>
      <c r="H76">
        <v>0</v>
      </c>
    </row>
    <row r="77" spans="1:8" hidden="1" x14ac:dyDescent="0.25">
      <c r="A77" t="s">
        <v>69</v>
      </c>
      <c r="B77" t="s">
        <v>73</v>
      </c>
      <c r="C77" t="s">
        <v>105</v>
      </c>
      <c r="D77" t="s">
        <v>47</v>
      </c>
      <c r="E77" t="s">
        <v>48</v>
      </c>
      <c r="F77" t="s">
        <v>49</v>
      </c>
      <c r="G77" t="s">
        <v>50</v>
      </c>
      <c r="H77">
        <v>0</v>
      </c>
    </row>
    <row r="78" spans="1:8" hidden="1" x14ac:dyDescent="0.25">
      <c r="A78" t="s">
        <v>98</v>
      </c>
      <c r="B78" t="s">
        <v>99</v>
      </c>
      <c r="C78" t="s">
        <v>50</v>
      </c>
      <c r="D78" t="s">
        <v>0</v>
      </c>
      <c r="E78">
        <v>2.6041865348815901E-3</v>
      </c>
      <c r="F78" t="s">
        <v>100</v>
      </c>
    </row>
    <row r="79" spans="1:8" hidden="1" x14ac:dyDescent="0.25">
      <c r="A79" t="s">
        <v>101</v>
      </c>
    </row>
    <row r="80" spans="1:8" hidden="1" x14ac:dyDescent="0.25">
      <c r="A80" t="s">
        <v>81</v>
      </c>
      <c r="B80" t="s">
        <v>104</v>
      </c>
      <c r="C80" t="s">
        <v>44</v>
      </c>
      <c r="D80" t="s">
        <v>45</v>
      </c>
      <c r="E80" t="s">
        <v>46</v>
      </c>
    </row>
    <row r="81" spans="1:8" hidden="1" x14ac:dyDescent="0.25">
      <c r="A81" t="s">
        <v>98</v>
      </c>
      <c r="B81" t="s">
        <v>99</v>
      </c>
      <c r="C81" t="s">
        <v>50</v>
      </c>
      <c r="D81" t="s">
        <v>0</v>
      </c>
      <c r="E81">
        <v>2.31504440307617E-4</v>
      </c>
      <c r="F81" t="s">
        <v>100</v>
      </c>
    </row>
    <row r="82" spans="1:8" hidden="1" x14ac:dyDescent="0.25">
      <c r="A82" t="s">
        <v>101</v>
      </c>
    </row>
    <row r="83" spans="1:8" hidden="1" x14ac:dyDescent="0.25">
      <c r="A83" t="s">
        <v>81</v>
      </c>
      <c r="B83" t="s">
        <v>103</v>
      </c>
      <c r="C83" t="s">
        <v>44</v>
      </c>
      <c r="D83" t="s">
        <v>45</v>
      </c>
      <c r="E83" t="s">
        <v>46</v>
      </c>
    </row>
    <row r="84" spans="1:8" hidden="1" x14ac:dyDescent="0.25">
      <c r="A84" t="s">
        <v>69</v>
      </c>
      <c r="B84" t="s">
        <v>76</v>
      </c>
      <c r="C84" t="s">
        <v>105</v>
      </c>
      <c r="D84" t="s">
        <v>47</v>
      </c>
      <c r="E84" t="s">
        <v>51</v>
      </c>
      <c r="F84" t="s">
        <v>49</v>
      </c>
      <c r="G84" t="s">
        <v>50</v>
      </c>
      <c r="H84">
        <v>0</v>
      </c>
    </row>
    <row r="85" spans="1:8" hidden="1" x14ac:dyDescent="0.25">
      <c r="A85" t="s">
        <v>69</v>
      </c>
      <c r="B85" t="s">
        <v>70</v>
      </c>
      <c r="C85" t="s">
        <v>105</v>
      </c>
      <c r="D85" t="s">
        <v>47</v>
      </c>
      <c r="E85" t="s">
        <v>51</v>
      </c>
      <c r="F85" t="s">
        <v>49</v>
      </c>
      <c r="G85" t="s">
        <v>50</v>
      </c>
      <c r="H85">
        <v>0</v>
      </c>
    </row>
    <row r="86" spans="1:8" hidden="1" x14ac:dyDescent="0.25">
      <c r="A86" t="s">
        <v>69</v>
      </c>
      <c r="B86" t="s">
        <v>73</v>
      </c>
      <c r="C86" t="s">
        <v>105</v>
      </c>
      <c r="D86" t="s">
        <v>47</v>
      </c>
      <c r="E86" t="s">
        <v>51</v>
      </c>
      <c r="F86" t="s">
        <v>49</v>
      </c>
      <c r="G86" t="s">
        <v>50</v>
      </c>
      <c r="H86">
        <v>2.7777751286824499E-4</v>
      </c>
    </row>
    <row r="87" spans="1:8" hidden="1" x14ac:dyDescent="0.25">
      <c r="A87" t="s">
        <v>81</v>
      </c>
      <c r="B87" t="s">
        <v>76</v>
      </c>
      <c r="C87" t="s">
        <v>105</v>
      </c>
      <c r="D87" t="s">
        <v>47</v>
      </c>
      <c r="E87" t="s">
        <v>48</v>
      </c>
      <c r="F87" t="s">
        <v>49</v>
      </c>
      <c r="G87" t="s">
        <v>50</v>
      </c>
      <c r="H87">
        <v>0</v>
      </c>
    </row>
    <row r="88" spans="1:8" hidden="1" x14ac:dyDescent="0.25">
      <c r="A88" t="s">
        <v>81</v>
      </c>
      <c r="B88" t="s">
        <v>73</v>
      </c>
      <c r="C88" t="s">
        <v>105</v>
      </c>
      <c r="D88" t="s">
        <v>47</v>
      </c>
      <c r="E88" t="s">
        <v>48</v>
      </c>
      <c r="F88" t="s">
        <v>49</v>
      </c>
      <c r="G88" t="s">
        <v>50</v>
      </c>
      <c r="H88">
        <v>0</v>
      </c>
    </row>
    <row r="89" spans="1:8" hidden="1" x14ac:dyDescent="0.25">
      <c r="A89" t="s">
        <v>69</v>
      </c>
      <c r="B89" t="s">
        <v>76</v>
      </c>
      <c r="C89" t="s">
        <v>105</v>
      </c>
      <c r="D89" t="s">
        <v>47</v>
      </c>
      <c r="E89" t="s">
        <v>52</v>
      </c>
      <c r="F89" t="s">
        <v>49</v>
      </c>
      <c r="G89" t="s">
        <v>50</v>
      </c>
      <c r="H89">
        <v>0</v>
      </c>
    </row>
    <row r="90" spans="1:8" hidden="1" x14ac:dyDescent="0.25">
      <c r="A90" t="s">
        <v>81</v>
      </c>
      <c r="B90" t="s">
        <v>70</v>
      </c>
      <c r="C90" t="s">
        <v>105</v>
      </c>
      <c r="D90" t="s">
        <v>47</v>
      </c>
      <c r="E90" t="s">
        <v>48</v>
      </c>
      <c r="F90" t="s">
        <v>49</v>
      </c>
      <c r="G90" t="s">
        <v>50</v>
      </c>
      <c r="H90">
        <v>0</v>
      </c>
    </row>
    <row r="91" spans="1:8" hidden="1" x14ac:dyDescent="0.25">
      <c r="A91" t="s">
        <v>69</v>
      </c>
      <c r="B91" t="s">
        <v>70</v>
      </c>
      <c r="C91" t="s">
        <v>105</v>
      </c>
      <c r="D91" t="s">
        <v>47</v>
      </c>
      <c r="E91" t="s">
        <v>52</v>
      </c>
      <c r="F91" t="s">
        <v>49</v>
      </c>
      <c r="G91" t="s">
        <v>50</v>
      </c>
      <c r="H91">
        <v>0</v>
      </c>
    </row>
    <row r="92" spans="1:8" hidden="1" x14ac:dyDescent="0.25">
      <c r="A92" t="s">
        <v>69</v>
      </c>
      <c r="B92" t="s">
        <v>73</v>
      </c>
      <c r="C92" t="s">
        <v>105</v>
      </c>
      <c r="D92" t="s">
        <v>47</v>
      </c>
      <c r="E92" t="s">
        <v>52</v>
      </c>
      <c r="F92" t="s">
        <v>49</v>
      </c>
      <c r="G92" t="s">
        <v>50</v>
      </c>
      <c r="H92">
        <v>1.8518500857883001E-4</v>
      </c>
    </row>
    <row r="93" spans="1:8" hidden="1" x14ac:dyDescent="0.25">
      <c r="A93" t="s">
        <v>69</v>
      </c>
      <c r="B93" t="s">
        <v>76</v>
      </c>
      <c r="C93" t="s">
        <v>105</v>
      </c>
      <c r="D93" t="s">
        <v>47</v>
      </c>
      <c r="E93" t="s">
        <v>53</v>
      </c>
      <c r="F93" t="s">
        <v>49</v>
      </c>
      <c r="G93" t="s">
        <v>50</v>
      </c>
      <c r="H93" s="7">
        <v>6.9444378217061302E-5</v>
      </c>
    </row>
    <row r="94" spans="1:8" hidden="1" x14ac:dyDescent="0.25">
      <c r="A94" t="s">
        <v>69</v>
      </c>
      <c r="B94" t="s">
        <v>70</v>
      </c>
      <c r="C94" t="s">
        <v>105</v>
      </c>
      <c r="D94" t="s">
        <v>47</v>
      </c>
      <c r="E94" t="s">
        <v>53</v>
      </c>
      <c r="F94" t="s">
        <v>49</v>
      </c>
      <c r="G94" t="s">
        <v>50</v>
      </c>
      <c r="H94">
        <v>0</v>
      </c>
    </row>
    <row r="95" spans="1:8" hidden="1" x14ac:dyDescent="0.25">
      <c r="A95" t="s">
        <v>69</v>
      </c>
      <c r="B95" t="s">
        <v>73</v>
      </c>
      <c r="C95" t="s">
        <v>105</v>
      </c>
      <c r="D95" t="s">
        <v>47</v>
      </c>
      <c r="E95" t="s">
        <v>53</v>
      </c>
      <c r="F95" t="s">
        <v>49</v>
      </c>
      <c r="G95" t="s">
        <v>50</v>
      </c>
      <c r="H95">
        <v>1.3888875643412201E-4</v>
      </c>
    </row>
    <row r="96" spans="1:8" hidden="1" x14ac:dyDescent="0.25">
      <c r="A96" t="s">
        <v>81</v>
      </c>
      <c r="B96" t="s">
        <v>76</v>
      </c>
      <c r="C96" t="s">
        <v>105</v>
      </c>
      <c r="D96" t="s">
        <v>47</v>
      </c>
      <c r="E96" t="s">
        <v>51</v>
      </c>
      <c r="F96" t="s">
        <v>49</v>
      </c>
      <c r="G96" t="s">
        <v>50</v>
      </c>
      <c r="H96">
        <v>0</v>
      </c>
    </row>
    <row r="97" spans="1:8" hidden="1" x14ac:dyDescent="0.25">
      <c r="A97" t="s">
        <v>81</v>
      </c>
      <c r="B97" t="s">
        <v>73</v>
      </c>
      <c r="C97" t="s">
        <v>105</v>
      </c>
      <c r="D97" t="s">
        <v>47</v>
      </c>
      <c r="E97" t="s">
        <v>51</v>
      </c>
      <c r="F97" t="s">
        <v>49</v>
      </c>
      <c r="G97" t="s">
        <v>50</v>
      </c>
      <c r="H97">
        <v>8.3333353201548203E-4</v>
      </c>
    </row>
    <row r="98" spans="1:8" hidden="1" x14ac:dyDescent="0.25">
      <c r="A98" t="s">
        <v>81</v>
      </c>
      <c r="B98" t="s">
        <v>70</v>
      </c>
      <c r="C98" t="s">
        <v>105</v>
      </c>
      <c r="D98" t="s">
        <v>47</v>
      </c>
      <c r="E98" t="s">
        <v>51</v>
      </c>
      <c r="F98" t="s">
        <v>49</v>
      </c>
      <c r="G98" t="s">
        <v>50</v>
      </c>
      <c r="H98">
        <v>0</v>
      </c>
    </row>
    <row r="99" spans="1:8" hidden="1" x14ac:dyDescent="0.25">
      <c r="A99" t="s">
        <v>69</v>
      </c>
      <c r="B99" t="s">
        <v>76</v>
      </c>
      <c r="C99" t="s">
        <v>105</v>
      </c>
      <c r="D99" t="s">
        <v>47</v>
      </c>
      <c r="E99" t="s">
        <v>54</v>
      </c>
      <c r="F99" t="s">
        <v>49</v>
      </c>
      <c r="G99" t="s">
        <v>50</v>
      </c>
      <c r="H99" s="7">
        <v>5.5555502573648997E-5</v>
      </c>
    </row>
    <row r="100" spans="1:8" hidden="1" x14ac:dyDescent="0.25">
      <c r="A100" t="s">
        <v>69</v>
      </c>
      <c r="B100" t="s">
        <v>70</v>
      </c>
      <c r="C100" t="s">
        <v>105</v>
      </c>
      <c r="D100" t="s">
        <v>47</v>
      </c>
      <c r="E100" t="s">
        <v>54</v>
      </c>
      <c r="F100" t="s">
        <v>49</v>
      </c>
      <c r="G100" t="s">
        <v>50</v>
      </c>
      <c r="H100">
        <v>0</v>
      </c>
    </row>
    <row r="101" spans="1:8" hidden="1" x14ac:dyDescent="0.25">
      <c r="A101" t="s">
        <v>69</v>
      </c>
      <c r="B101" t="s">
        <v>73</v>
      </c>
      <c r="C101" t="s">
        <v>105</v>
      </c>
      <c r="D101" t="s">
        <v>47</v>
      </c>
      <c r="E101" t="s">
        <v>54</v>
      </c>
      <c r="F101" t="s">
        <v>49</v>
      </c>
      <c r="G101" t="s">
        <v>50</v>
      </c>
      <c r="H101">
        <v>1.1111100514729799E-4</v>
      </c>
    </row>
    <row r="102" spans="1:8" hidden="1" x14ac:dyDescent="0.25">
      <c r="A102" t="s">
        <v>69</v>
      </c>
      <c r="B102" t="s">
        <v>76</v>
      </c>
      <c r="C102" t="s">
        <v>105</v>
      </c>
      <c r="D102" t="s">
        <v>47</v>
      </c>
      <c r="E102" t="s">
        <v>55</v>
      </c>
      <c r="F102" t="s">
        <v>49</v>
      </c>
      <c r="G102" t="s">
        <v>50</v>
      </c>
      <c r="H102">
        <v>1.8518500857883001E-4</v>
      </c>
    </row>
    <row r="103" spans="1:8" hidden="1" x14ac:dyDescent="0.25">
      <c r="A103" t="s">
        <v>69</v>
      </c>
      <c r="B103" t="s">
        <v>70</v>
      </c>
      <c r="C103" t="s">
        <v>105</v>
      </c>
      <c r="D103" t="s">
        <v>47</v>
      </c>
      <c r="E103" t="s">
        <v>55</v>
      </c>
      <c r="F103" t="s">
        <v>49</v>
      </c>
      <c r="G103" t="s">
        <v>50</v>
      </c>
      <c r="H103">
        <v>1.3888875643412201E-4</v>
      </c>
    </row>
    <row r="104" spans="1:8" hidden="1" x14ac:dyDescent="0.25">
      <c r="A104" t="s">
        <v>81</v>
      </c>
      <c r="B104" t="s">
        <v>76</v>
      </c>
      <c r="C104" t="s">
        <v>105</v>
      </c>
      <c r="D104" t="s">
        <v>47</v>
      </c>
      <c r="E104" t="s">
        <v>52</v>
      </c>
      <c r="F104" t="s">
        <v>49</v>
      </c>
      <c r="G104" t="s">
        <v>50</v>
      </c>
      <c r="H104">
        <v>0</v>
      </c>
    </row>
    <row r="105" spans="1:8" hidden="1" x14ac:dyDescent="0.25">
      <c r="A105" t="s">
        <v>69</v>
      </c>
      <c r="B105" t="s">
        <v>73</v>
      </c>
      <c r="C105" t="s">
        <v>105</v>
      </c>
      <c r="D105" t="s">
        <v>47</v>
      </c>
      <c r="E105" t="s">
        <v>55</v>
      </c>
      <c r="F105" t="s">
        <v>49</v>
      </c>
      <c r="G105" t="s">
        <v>50</v>
      </c>
      <c r="H105" s="7">
        <v>9.2592504289415101E-5</v>
      </c>
    </row>
    <row r="106" spans="1:8" hidden="1" x14ac:dyDescent="0.25">
      <c r="A106" t="s">
        <v>81</v>
      </c>
      <c r="B106" t="s">
        <v>73</v>
      </c>
      <c r="C106" t="s">
        <v>105</v>
      </c>
      <c r="D106" t="s">
        <v>47</v>
      </c>
      <c r="E106" t="s">
        <v>52</v>
      </c>
      <c r="F106" t="s">
        <v>49</v>
      </c>
      <c r="G106" t="s">
        <v>50</v>
      </c>
      <c r="H106">
        <v>5.5555568801032103E-4</v>
      </c>
    </row>
    <row r="107" spans="1:8" hidden="1" x14ac:dyDescent="0.25">
      <c r="A107" t="s">
        <v>81</v>
      </c>
      <c r="B107" t="s">
        <v>70</v>
      </c>
      <c r="C107" t="s">
        <v>105</v>
      </c>
      <c r="D107" t="s">
        <v>47</v>
      </c>
      <c r="E107" t="s">
        <v>52</v>
      </c>
      <c r="F107" t="s">
        <v>49</v>
      </c>
      <c r="G107" t="s">
        <v>50</v>
      </c>
      <c r="H107">
        <v>0</v>
      </c>
    </row>
    <row r="108" spans="1:8" hidden="1" x14ac:dyDescent="0.25">
      <c r="A108" t="s">
        <v>69</v>
      </c>
      <c r="B108" t="s">
        <v>76</v>
      </c>
      <c r="C108" t="s">
        <v>105</v>
      </c>
      <c r="D108" t="s">
        <v>47</v>
      </c>
      <c r="E108" t="s">
        <v>56</v>
      </c>
      <c r="F108" t="s">
        <v>49</v>
      </c>
      <c r="G108" t="s">
        <v>50</v>
      </c>
      <c r="H108">
        <v>1.5873000735328299E-4</v>
      </c>
    </row>
    <row r="109" spans="1:8" hidden="1" x14ac:dyDescent="0.25">
      <c r="A109" t="s">
        <v>69</v>
      </c>
      <c r="B109" t="s">
        <v>70</v>
      </c>
      <c r="C109" t="s">
        <v>105</v>
      </c>
      <c r="D109" t="s">
        <v>47</v>
      </c>
      <c r="E109" t="s">
        <v>56</v>
      </c>
      <c r="F109" t="s">
        <v>49</v>
      </c>
      <c r="G109" t="s">
        <v>50</v>
      </c>
      <c r="H109">
        <v>1.19047505514962E-4</v>
      </c>
    </row>
    <row r="110" spans="1:8" hidden="1" x14ac:dyDescent="0.25">
      <c r="A110" t="s">
        <v>69</v>
      </c>
      <c r="B110" t="s">
        <v>73</v>
      </c>
      <c r="C110" t="s">
        <v>105</v>
      </c>
      <c r="D110" t="s">
        <v>47</v>
      </c>
      <c r="E110" t="s">
        <v>56</v>
      </c>
      <c r="F110" t="s">
        <v>49</v>
      </c>
      <c r="G110" t="s">
        <v>50</v>
      </c>
      <c r="H110" s="7">
        <v>7.9365003676641494E-5</v>
      </c>
    </row>
    <row r="111" spans="1:8" hidden="1" x14ac:dyDescent="0.25">
      <c r="A111" t="s">
        <v>69</v>
      </c>
      <c r="B111" t="s">
        <v>76</v>
      </c>
      <c r="C111" t="s">
        <v>105</v>
      </c>
      <c r="D111" t="s">
        <v>47</v>
      </c>
      <c r="E111" t="s">
        <v>57</v>
      </c>
      <c r="F111" t="s">
        <v>49</v>
      </c>
      <c r="G111" t="s">
        <v>50</v>
      </c>
      <c r="H111">
        <v>1.3888875643412201E-4</v>
      </c>
    </row>
    <row r="112" spans="1:8" hidden="1" x14ac:dyDescent="0.25">
      <c r="A112" t="s">
        <v>81</v>
      </c>
      <c r="B112" t="s">
        <v>76</v>
      </c>
      <c r="C112" t="s">
        <v>105</v>
      </c>
      <c r="D112" t="s">
        <v>47</v>
      </c>
      <c r="E112" t="s">
        <v>53</v>
      </c>
      <c r="F112" t="s">
        <v>49</v>
      </c>
      <c r="G112" t="s">
        <v>50</v>
      </c>
      <c r="H112">
        <v>0</v>
      </c>
    </row>
    <row r="113" spans="1:8" hidden="1" x14ac:dyDescent="0.25">
      <c r="A113" t="s">
        <v>69</v>
      </c>
      <c r="B113" t="s">
        <v>70</v>
      </c>
      <c r="C113" t="s">
        <v>105</v>
      </c>
      <c r="D113" t="s">
        <v>47</v>
      </c>
      <c r="E113" t="s">
        <v>57</v>
      </c>
      <c r="F113" t="s">
        <v>49</v>
      </c>
      <c r="G113" t="s">
        <v>50</v>
      </c>
      <c r="H113">
        <v>1.04166567325592E-4</v>
      </c>
    </row>
    <row r="114" spans="1:8" hidden="1" x14ac:dyDescent="0.25">
      <c r="A114" t="s">
        <v>69</v>
      </c>
      <c r="B114" t="s">
        <v>73</v>
      </c>
      <c r="C114" t="s">
        <v>105</v>
      </c>
      <c r="D114" t="s">
        <v>47</v>
      </c>
      <c r="E114" t="s">
        <v>57</v>
      </c>
      <c r="F114" t="s">
        <v>49</v>
      </c>
      <c r="G114" t="s">
        <v>50</v>
      </c>
      <c r="H114" s="7">
        <v>6.9444378217061302E-5</v>
      </c>
    </row>
    <row r="115" spans="1:8" hidden="1" x14ac:dyDescent="0.25">
      <c r="A115" t="s">
        <v>81</v>
      </c>
      <c r="B115" t="s">
        <v>73</v>
      </c>
      <c r="C115" t="s">
        <v>105</v>
      </c>
      <c r="D115" t="s">
        <v>47</v>
      </c>
      <c r="E115" t="s">
        <v>53</v>
      </c>
      <c r="F115" t="s">
        <v>49</v>
      </c>
      <c r="G115" t="s">
        <v>50</v>
      </c>
      <c r="H115">
        <v>4.1666676600774101E-4</v>
      </c>
    </row>
    <row r="116" spans="1:8" hidden="1" x14ac:dyDescent="0.25">
      <c r="A116" t="s">
        <v>81</v>
      </c>
      <c r="B116" t="s">
        <v>70</v>
      </c>
      <c r="C116" t="s">
        <v>105</v>
      </c>
      <c r="D116" t="s">
        <v>47</v>
      </c>
      <c r="E116" t="s">
        <v>53</v>
      </c>
      <c r="F116" t="s">
        <v>49</v>
      </c>
      <c r="G116" t="s">
        <v>50</v>
      </c>
      <c r="H116">
        <v>0</v>
      </c>
    </row>
    <row r="117" spans="1:8" hidden="1" x14ac:dyDescent="0.25">
      <c r="A117" t="s">
        <v>69</v>
      </c>
      <c r="B117" t="s">
        <v>76</v>
      </c>
      <c r="C117" t="s">
        <v>105</v>
      </c>
      <c r="D117" t="s">
        <v>47</v>
      </c>
      <c r="E117" t="s">
        <v>58</v>
      </c>
      <c r="F117" t="s">
        <v>49</v>
      </c>
      <c r="G117" t="s">
        <v>50</v>
      </c>
      <c r="H117">
        <v>1.2345667238588599E-4</v>
      </c>
    </row>
    <row r="118" spans="1:8" hidden="1" x14ac:dyDescent="0.25">
      <c r="A118" t="s">
        <v>69</v>
      </c>
      <c r="B118" t="s">
        <v>70</v>
      </c>
      <c r="C118" t="s">
        <v>105</v>
      </c>
      <c r="D118" t="s">
        <v>47</v>
      </c>
      <c r="E118" t="s">
        <v>58</v>
      </c>
      <c r="F118" t="s">
        <v>49</v>
      </c>
      <c r="G118" t="s">
        <v>50</v>
      </c>
      <c r="H118" s="7">
        <v>9.2592504289415101E-5</v>
      </c>
    </row>
    <row r="119" spans="1:8" hidden="1" x14ac:dyDescent="0.25">
      <c r="A119" t="s">
        <v>69</v>
      </c>
      <c r="B119" t="s">
        <v>73</v>
      </c>
      <c r="C119" t="s">
        <v>105</v>
      </c>
      <c r="D119" t="s">
        <v>47</v>
      </c>
      <c r="E119" t="s">
        <v>58</v>
      </c>
      <c r="F119" t="s">
        <v>49</v>
      </c>
      <c r="G119" t="s">
        <v>50</v>
      </c>
      <c r="H119">
        <v>2.16049176675302E-4</v>
      </c>
    </row>
    <row r="120" spans="1:8" hidden="1" x14ac:dyDescent="0.25">
      <c r="A120" t="s">
        <v>81</v>
      </c>
      <c r="B120" t="s">
        <v>76</v>
      </c>
      <c r="C120" t="s">
        <v>105</v>
      </c>
      <c r="D120" t="s">
        <v>47</v>
      </c>
      <c r="E120" t="s">
        <v>54</v>
      </c>
      <c r="F120" t="s">
        <v>49</v>
      </c>
      <c r="G120" t="s">
        <v>50</v>
      </c>
      <c r="H120">
        <v>0</v>
      </c>
    </row>
    <row r="121" spans="1:8" hidden="1" x14ac:dyDescent="0.25">
      <c r="A121" t="s">
        <v>69</v>
      </c>
      <c r="B121" t="s">
        <v>76</v>
      </c>
      <c r="C121" t="s">
        <v>105</v>
      </c>
      <c r="D121" t="s">
        <v>47</v>
      </c>
      <c r="E121" t="s">
        <v>59</v>
      </c>
      <c r="F121" t="s">
        <v>49</v>
      </c>
      <c r="G121" t="s">
        <v>50</v>
      </c>
      <c r="H121">
        <v>2.2222220897674501E-4</v>
      </c>
    </row>
    <row r="122" spans="1:8" x14ac:dyDescent="0.25">
      <c r="A122" t="s">
        <v>106</v>
      </c>
      <c r="B122" t="s">
        <v>107</v>
      </c>
      <c r="C122" t="s">
        <v>108</v>
      </c>
      <c r="D122" t="s">
        <v>89</v>
      </c>
      <c r="E122" t="s">
        <v>60</v>
      </c>
      <c r="F122" t="s">
        <v>61</v>
      </c>
      <c r="G122" s="7">
        <v>3.0555546283721901E-4</v>
      </c>
    </row>
    <row r="123" spans="1:8" hidden="1" x14ac:dyDescent="0.25">
      <c r="A123">
        <v>2.2222220897674501E-4</v>
      </c>
    </row>
    <row r="124" spans="1:8" hidden="1" x14ac:dyDescent="0.25">
      <c r="A124" t="s">
        <v>81</v>
      </c>
      <c r="B124" t="s">
        <v>73</v>
      </c>
      <c r="C124" t="s">
        <v>105</v>
      </c>
      <c r="D124" t="s">
        <v>47</v>
      </c>
      <c r="E124" t="s">
        <v>54</v>
      </c>
      <c r="F124" t="s">
        <v>49</v>
      </c>
      <c r="G124" t="s">
        <v>50</v>
      </c>
      <c r="H124">
        <v>3.3333341280619298E-4</v>
      </c>
    </row>
    <row r="125" spans="1:8" hidden="1" x14ac:dyDescent="0.25">
      <c r="A125" t="s">
        <v>69</v>
      </c>
      <c r="B125" t="s">
        <v>70</v>
      </c>
      <c r="C125" t="s">
        <v>105</v>
      </c>
      <c r="D125" t="s">
        <v>47</v>
      </c>
      <c r="E125" t="s">
        <v>59</v>
      </c>
      <c r="F125" t="s">
        <v>49</v>
      </c>
      <c r="G125" t="s">
        <v>50</v>
      </c>
      <c r="H125" s="7">
        <v>8.33332538604736E-5</v>
      </c>
    </row>
    <row r="126" spans="1:8" x14ac:dyDescent="0.25">
      <c r="A126" t="s">
        <v>106</v>
      </c>
      <c r="B126" t="s">
        <v>107</v>
      </c>
      <c r="C126" t="s">
        <v>108</v>
      </c>
      <c r="D126" t="s">
        <v>95</v>
      </c>
      <c r="E126" t="s">
        <v>60</v>
      </c>
      <c r="F126" t="s">
        <v>61</v>
      </c>
      <c r="G126" s="7">
        <v>2.2222220897674501E-4</v>
      </c>
    </row>
    <row r="127" spans="1:8" hidden="1" x14ac:dyDescent="0.25">
      <c r="A127" s="7">
        <v>8.33332538604736E-5</v>
      </c>
    </row>
    <row r="128" spans="1:8" hidden="1" x14ac:dyDescent="0.25">
      <c r="A128" t="s">
        <v>69</v>
      </c>
      <c r="B128" t="s">
        <v>73</v>
      </c>
      <c r="C128" t="s">
        <v>105</v>
      </c>
      <c r="D128" t="s">
        <v>47</v>
      </c>
      <c r="E128" t="s">
        <v>59</v>
      </c>
      <c r="F128" t="s">
        <v>49</v>
      </c>
      <c r="G128" t="s">
        <v>50</v>
      </c>
      <c r="H128">
        <v>3.0555546283721901E-4</v>
      </c>
    </row>
    <row r="129" spans="1:8" x14ac:dyDescent="0.25">
      <c r="A129" t="s">
        <v>106</v>
      </c>
      <c r="B129" t="s">
        <v>107</v>
      </c>
      <c r="C129" t="s">
        <v>108</v>
      </c>
      <c r="D129" t="s">
        <v>96</v>
      </c>
      <c r="E129" t="s">
        <v>60</v>
      </c>
      <c r="F129" t="s">
        <v>61</v>
      </c>
      <c r="G129" s="7">
        <v>8.33332538604736E-5</v>
      </c>
    </row>
    <row r="130" spans="1:8" hidden="1" x14ac:dyDescent="0.25">
      <c r="A130">
        <v>3.0555546283721901E-4</v>
      </c>
    </row>
    <row r="131" spans="1:8" hidden="1" x14ac:dyDescent="0.25">
      <c r="A131" t="s">
        <v>81</v>
      </c>
      <c r="B131" t="s">
        <v>70</v>
      </c>
      <c r="C131" t="s">
        <v>105</v>
      </c>
      <c r="D131" t="s">
        <v>47</v>
      </c>
      <c r="E131" t="s">
        <v>54</v>
      </c>
      <c r="F131" t="s">
        <v>49</v>
      </c>
      <c r="G131" t="s">
        <v>50</v>
      </c>
      <c r="H131">
        <v>0</v>
      </c>
    </row>
    <row r="132" spans="1:8" hidden="1" x14ac:dyDescent="0.25">
      <c r="A132" t="s">
        <v>81</v>
      </c>
      <c r="B132" t="s">
        <v>76</v>
      </c>
      <c r="C132" t="s">
        <v>105</v>
      </c>
      <c r="D132" t="s">
        <v>47</v>
      </c>
      <c r="E132" t="s">
        <v>55</v>
      </c>
      <c r="F132" t="s">
        <v>49</v>
      </c>
      <c r="G132" t="s">
        <v>50</v>
      </c>
      <c r="H132">
        <v>1.3888875643412201E-4</v>
      </c>
    </row>
    <row r="133" spans="1:8" hidden="1" x14ac:dyDescent="0.25">
      <c r="A133" t="s">
        <v>81</v>
      </c>
      <c r="B133" t="s">
        <v>73</v>
      </c>
      <c r="C133" t="s">
        <v>105</v>
      </c>
      <c r="D133" t="s">
        <v>47</v>
      </c>
      <c r="E133" t="s">
        <v>55</v>
      </c>
      <c r="F133" t="s">
        <v>49</v>
      </c>
      <c r="G133" t="s">
        <v>50</v>
      </c>
      <c r="H133">
        <v>4.6296318372090599E-4</v>
      </c>
    </row>
    <row r="134" spans="1:8" hidden="1" x14ac:dyDescent="0.25">
      <c r="A134" t="s">
        <v>81</v>
      </c>
      <c r="B134" t="s">
        <v>70</v>
      </c>
      <c r="C134" t="s">
        <v>105</v>
      </c>
      <c r="D134" t="s">
        <v>47</v>
      </c>
      <c r="E134" t="s">
        <v>55</v>
      </c>
      <c r="F134" t="s">
        <v>49</v>
      </c>
      <c r="G134" t="s">
        <v>50</v>
      </c>
      <c r="H134">
        <v>0</v>
      </c>
    </row>
    <row r="135" spans="1:8" hidden="1" x14ac:dyDescent="0.25">
      <c r="A135" t="s">
        <v>81</v>
      </c>
      <c r="B135" t="s">
        <v>76</v>
      </c>
      <c r="C135" t="s">
        <v>105</v>
      </c>
      <c r="D135" t="s">
        <v>47</v>
      </c>
      <c r="E135" t="s">
        <v>56</v>
      </c>
      <c r="F135" t="s">
        <v>49</v>
      </c>
      <c r="G135" t="s">
        <v>50</v>
      </c>
      <c r="H135">
        <v>1.19047505514962E-4</v>
      </c>
    </row>
    <row r="136" spans="1:8" hidden="1" x14ac:dyDescent="0.25">
      <c r="A136" t="s">
        <v>81</v>
      </c>
      <c r="B136" t="s">
        <v>73</v>
      </c>
      <c r="C136" t="s">
        <v>105</v>
      </c>
      <c r="D136" t="s">
        <v>47</v>
      </c>
      <c r="E136" t="s">
        <v>56</v>
      </c>
      <c r="F136" t="s">
        <v>49</v>
      </c>
      <c r="G136" t="s">
        <v>50</v>
      </c>
      <c r="H136">
        <v>5.15873091561453E-4</v>
      </c>
    </row>
    <row r="137" spans="1:8" hidden="1" x14ac:dyDescent="0.25">
      <c r="A137" t="s">
        <v>81</v>
      </c>
      <c r="B137" t="s">
        <v>70</v>
      </c>
      <c r="C137" t="s">
        <v>105</v>
      </c>
      <c r="D137" t="s">
        <v>47</v>
      </c>
      <c r="E137" t="s">
        <v>56</v>
      </c>
      <c r="F137" t="s">
        <v>49</v>
      </c>
      <c r="G137" t="s">
        <v>50</v>
      </c>
      <c r="H137">
        <v>0</v>
      </c>
    </row>
    <row r="138" spans="1:8" hidden="1" x14ac:dyDescent="0.25">
      <c r="A138" t="s">
        <v>81</v>
      </c>
      <c r="B138" t="s">
        <v>76</v>
      </c>
      <c r="C138" t="s">
        <v>105</v>
      </c>
      <c r="D138" t="s">
        <v>47</v>
      </c>
      <c r="E138" t="s">
        <v>57</v>
      </c>
      <c r="F138" t="s">
        <v>49</v>
      </c>
      <c r="G138" t="s">
        <v>50</v>
      </c>
      <c r="H138">
        <v>1.04166567325592E-4</v>
      </c>
    </row>
    <row r="139" spans="1:8" hidden="1" x14ac:dyDescent="0.25">
      <c r="A139" t="s">
        <v>109</v>
      </c>
    </row>
    <row r="140" spans="1:8" hidden="1" x14ac:dyDescent="0.25">
      <c r="A140" t="s">
        <v>81</v>
      </c>
      <c r="B140" t="s">
        <v>73</v>
      </c>
      <c r="C140" t="s">
        <v>105</v>
      </c>
      <c r="D140" t="s">
        <v>47</v>
      </c>
      <c r="E140" t="s">
        <v>57</v>
      </c>
      <c r="F140" t="s">
        <v>49</v>
      </c>
      <c r="G140" t="s">
        <v>50</v>
      </c>
      <c r="H140">
        <v>4.5138895511627198E-4</v>
      </c>
    </row>
    <row r="141" spans="1:8" hidden="1" x14ac:dyDescent="0.25">
      <c r="A141" t="s">
        <v>81</v>
      </c>
      <c r="B141" t="s">
        <v>70</v>
      </c>
      <c r="C141" t="s">
        <v>105</v>
      </c>
      <c r="D141" t="s">
        <v>47</v>
      </c>
      <c r="E141" t="s">
        <v>57</v>
      </c>
      <c r="F141" t="s">
        <v>49</v>
      </c>
      <c r="G141" t="s">
        <v>50</v>
      </c>
      <c r="H141">
        <v>0</v>
      </c>
    </row>
    <row r="142" spans="1:8" hidden="1" x14ac:dyDescent="0.25">
      <c r="A142" t="s">
        <v>81</v>
      </c>
      <c r="B142" t="s">
        <v>76</v>
      </c>
      <c r="C142" t="s">
        <v>105</v>
      </c>
      <c r="D142" t="s">
        <v>47</v>
      </c>
      <c r="E142" t="s">
        <v>58</v>
      </c>
      <c r="F142" t="s">
        <v>49</v>
      </c>
      <c r="G142" t="s">
        <v>50</v>
      </c>
      <c r="H142" s="7">
        <v>9.2592504289415101E-5</v>
      </c>
    </row>
    <row r="143" spans="1:8" hidden="1" x14ac:dyDescent="0.25">
      <c r="A143" t="s">
        <v>81</v>
      </c>
      <c r="B143" t="s">
        <v>73</v>
      </c>
      <c r="C143" t="s">
        <v>105</v>
      </c>
      <c r="D143" t="s">
        <v>47</v>
      </c>
      <c r="E143" t="s">
        <v>58</v>
      </c>
      <c r="F143" t="s">
        <v>49</v>
      </c>
      <c r="G143" t="s">
        <v>50</v>
      </c>
      <c r="H143">
        <v>4.0123462677001901E-4</v>
      </c>
    </row>
    <row r="144" spans="1:8" hidden="1" x14ac:dyDescent="0.25">
      <c r="A144" t="s">
        <v>81</v>
      </c>
      <c r="B144" t="s">
        <v>70</v>
      </c>
      <c r="C144" t="s">
        <v>105</v>
      </c>
      <c r="D144" t="s">
        <v>47</v>
      </c>
      <c r="E144" t="s">
        <v>58</v>
      </c>
      <c r="F144" t="s">
        <v>49</v>
      </c>
      <c r="G144" t="s">
        <v>50</v>
      </c>
      <c r="H144">
        <v>0</v>
      </c>
    </row>
    <row r="145" spans="1:8" hidden="1" x14ac:dyDescent="0.25">
      <c r="A145" t="s">
        <v>81</v>
      </c>
      <c r="B145" t="s">
        <v>76</v>
      </c>
      <c r="C145" t="s">
        <v>105</v>
      </c>
      <c r="D145" t="s">
        <v>47</v>
      </c>
      <c r="E145" t="s">
        <v>59</v>
      </c>
      <c r="F145" t="s">
        <v>49</v>
      </c>
      <c r="G145" t="s">
        <v>50</v>
      </c>
      <c r="H145">
        <v>1.9444445768992101E-4</v>
      </c>
    </row>
    <row r="146" spans="1:8" x14ac:dyDescent="0.25">
      <c r="A146" t="s">
        <v>106</v>
      </c>
      <c r="B146" t="s">
        <v>110</v>
      </c>
      <c r="C146" t="s">
        <v>108</v>
      </c>
      <c r="D146" t="s">
        <v>89</v>
      </c>
      <c r="E146" t="s">
        <v>60</v>
      </c>
      <c r="F146" t="s">
        <v>61</v>
      </c>
      <c r="G146">
        <v>5.2777767181396405E-4</v>
      </c>
    </row>
    <row r="147" spans="1:8" hidden="1" x14ac:dyDescent="0.25">
      <c r="A147">
        <v>1.9444445768992101E-4</v>
      </c>
    </row>
    <row r="148" spans="1:8" hidden="1" x14ac:dyDescent="0.25">
      <c r="A148" t="s">
        <v>81</v>
      </c>
      <c r="B148" t="s">
        <v>73</v>
      </c>
      <c r="C148" t="s">
        <v>105</v>
      </c>
      <c r="D148" t="s">
        <v>47</v>
      </c>
      <c r="E148" t="s">
        <v>59</v>
      </c>
      <c r="F148" t="s">
        <v>49</v>
      </c>
      <c r="G148" t="s">
        <v>50</v>
      </c>
      <c r="H148">
        <v>5.2777767181396405E-4</v>
      </c>
    </row>
    <row r="149" spans="1:8" x14ac:dyDescent="0.25">
      <c r="A149" t="s">
        <v>106</v>
      </c>
      <c r="B149" t="s">
        <v>110</v>
      </c>
      <c r="C149" t="s">
        <v>108</v>
      </c>
      <c r="D149" t="s">
        <v>95</v>
      </c>
      <c r="E149" t="s">
        <v>60</v>
      </c>
      <c r="F149" t="s">
        <v>61</v>
      </c>
      <c r="G149">
        <v>1.9444445768992101E-4</v>
      </c>
    </row>
    <row r="150" spans="1:8" hidden="1" x14ac:dyDescent="0.25">
      <c r="A150">
        <v>5.2777767181396405E-4</v>
      </c>
    </row>
    <row r="151" spans="1:8" hidden="1" x14ac:dyDescent="0.25">
      <c r="A151" t="s">
        <v>81</v>
      </c>
      <c r="B151" t="s">
        <v>70</v>
      </c>
      <c r="C151" t="s">
        <v>105</v>
      </c>
      <c r="D151" t="s">
        <v>47</v>
      </c>
      <c r="E151" t="s">
        <v>59</v>
      </c>
      <c r="F151" t="s">
        <v>49</v>
      </c>
      <c r="G151" t="s">
        <v>50</v>
      </c>
      <c r="H151">
        <v>0</v>
      </c>
    </row>
    <row r="152" spans="1:8" x14ac:dyDescent="0.25">
      <c r="A152" t="s">
        <v>106</v>
      </c>
      <c r="B152" t="s">
        <v>110</v>
      </c>
      <c r="C152" t="s">
        <v>108</v>
      </c>
      <c r="D152" t="s">
        <v>96</v>
      </c>
      <c r="E152" t="s">
        <v>60</v>
      </c>
      <c r="F152" t="s">
        <v>61</v>
      </c>
      <c r="G152">
        <v>0</v>
      </c>
    </row>
    <row r="153" spans="1:8" hidden="1" x14ac:dyDescent="0.25">
      <c r="A153">
        <v>0</v>
      </c>
    </row>
    <row r="155" spans="1:8" x14ac:dyDescent="0.25">
      <c r="A155" s="2" t="s">
        <v>1</v>
      </c>
      <c r="B155" s="3" t="s">
        <v>2</v>
      </c>
      <c r="C155" s="3" t="s">
        <v>5</v>
      </c>
      <c r="D155" s="3" t="s">
        <v>3</v>
      </c>
      <c r="E155" s="3" t="s">
        <v>122</v>
      </c>
    </row>
    <row r="156" spans="1:8" x14ac:dyDescent="0.25">
      <c r="A156" s="2">
        <v>12</v>
      </c>
      <c r="B156" s="5">
        <v>5.5500000000000005E-4</v>
      </c>
      <c r="C156" s="5">
        <v>4.44E-4</v>
      </c>
      <c r="D156" s="5">
        <v>1.94E-4</v>
      </c>
      <c r="E156" s="5">
        <v>5.3880000000000004E-3</v>
      </c>
    </row>
    <row r="157" spans="1:8" x14ac:dyDescent="0.25">
      <c r="A157" s="2">
        <v>13</v>
      </c>
      <c r="B157" s="5">
        <v>1.3899999999999999E-4</v>
      </c>
      <c r="C157" s="5">
        <v>1.3899999999999999E-4</v>
      </c>
      <c r="D157" s="5">
        <f>D156</f>
        <v>1.94E-4</v>
      </c>
      <c r="E157" s="5">
        <v>1.4989999999999999E-3</v>
      </c>
    </row>
    <row r="158" spans="1:8" x14ac:dyDescent="0.25">
      <c r="A158" s="2">
        <v>14</v>
      </c>
      <c r="B158" s="5">
        <v>5.5999999999999999E-5</v>
      </c>
      <c r="C158" s="5">
        <v>8.3333333299999996E-5</v>
      </c>
      <c r="D158" s="5">
        <v>8.3333333330000005E-5</v>
      </c>
      <c r="E158" s="6">
        <f>B158*10</f>
        <v>5.5999999999999995E-4</v>
      </c>
    </row>
    <row r="163" spans="1:6" x14ac:dyDescent="0.25">
      <c r="A163" t="s">
        <v>205</v>
      </c>
    </row>
    <row r="164" spans="1:6" x14ac:dyDescent="0.25">
      <c r="A164" t="s">
        <v>1</v>
      </c>
      <c r="B164" t="str" cm="1">
        <f t="array" ref="B164:D164">TRANSPOSE(_xlfn.UNIQUE(Sheet3!Z1:Z27))</f>
        <v>Sionna</v>
      </c>
      <c r="C164" t="str">
        <v>Transformer</v>
      </c>
      <c r="D164" t="str">
        <v>ViterbiNet</v>
      </c>
      <c r="E164" t="str" cm="1">
        <f t="array" ref="E164:E167">E155:E158</f>
        <v>mamba</v>
      </c>
    </row>
    <row r="165" spans="1:6" x14ac:dyDescent="0.25">
      <c r="A165" t="str" cm="1">
        <f t="array" ref="A165:A167">(_xlfn.UNIQUE(Sheet3!AB1:AB18))</f>
        <v>12</v>
      </c>
      <c r="B165" s="8" cm="1">
        <f t="array" ref="B165">AVERAGE(_xlfn._xlws.FILTER(Sheet3!$AE$1:$AE$28,(Sheet3!$AB$1:$AB$28=$A165)*(Sheet3!$Z$1:$Z$28=B$164)),B156)</f>
        <v>5.5500000000000005E-4</v>
      </c>
      <c r="C165" s="8" cm="1">
        <f t="array" ref="C165">AVERAGE(_xlfn._xlws.FILTER(Sheet3!$AE$1:$AE$28,(Sheet3!$AB$1:$AB$28=$A165)*(Sheet3!$Z$1:$Z$28=C$164)),C156)</f>
        <v>4.44E-4</v>
      </c>
      <c r="D165" s="8" cm="1">
        <f t="array" ref="D165">AVERAGE(VALUE(_xlfn._xlws.FILTER(Sheet3!$AE$1:$AE$28,(Sheet3!$AB$1:$AB$28=$A165)*(Sheet3!$Z$1:$Z$28=D$164))),D156)</f>
        <v>3.4016648785273172E-4</v>
      </c>
      <c r="E165" s="8">
        <v>5.3880000000000004E-3</v>
      </c>
      <c r="F165" cm="1">
        <f t="array" ref="F165:F167">VALUE(_xlfn.ANCHORARRAY(A165))</f>
        <v>12</v>
      </c>
    </row>
    <row r="166" spans="1:6" x14ac:dyDescent="0.25">
      <c r="A166" t="str">
        <v>13</v>
      </c>
      <c r="B166" s="8" cm="1">
        <f t="array" ref="B166">AVERAGE(_xlfn._xlws.FILTER(Sheet3!$AE$1:$AE$28,(Sheet3!$AB$1:$AB$28=$A166)*(Sheet3!$Z$1:$Z$28=B$164)),B157)</f>
        <v>1.3899999999999999E-4</v>
      </c>
      <c r="C166" s="8" cm="1">
        <f t="array" ref="C166">AVERAGE(_xlfn._xlws.FILTER(Sheet3!$AE$1:$AE$28,(Sheet3!$AB$1:$AB$28=$A166)*(Sheet3!$Z$1:$Z$28=C$164)),C157)</f>
        <v>1.3899999999999999E-4</v>
      </c>
      <c r="D166" s="8" cm="1">
        <f t="array" ref="D166">AVERAGE(VALUE(_xlfn._xlws.FILTER(Sheet3!$AE$1:$AE$28,(Sheet3!$AB$1:$AB$28=$A166)*(Sheet3!$Z$1:$Z$28=D$164))),D157)</f>
        <v>1.4572217917442314E-4</v>
      </c>
      <c r="E166" s="8">
        <v>1.4989999999999999E-3</v>
      </c>
      <c r="F166">
        <v>13</v>
      </c>
    </row>
    <row r="167" spans="1:6" x14ac:dyDescent="0.25">
      <c r="A167" t="str">
        <v>14</v>
      </c>
      <c r="B167" s="8" cm="1">
        <f t="array" ref="B167">AVERAGE(_xlfn._xlws.FILTER(Sheet3!$AE$1:$AE$28,(Sheet3!$AB$1:$AB$28=$A167)*(Sheet3!$Z$1:$Z$28=B$164)),B158)</f>
        <v>5.5999999999999999E-5</v>
      </c>
      <c r="C167" s="8" cm="1">
        <f t="array" ref="C167">AVERAGE(_xlfn._xlws.FILTER(Sheet3!$AE$1:$AE$28,(Sheet3!$AB$1:$AB$28=$A167)*(Sheet3!$Z$1:$Z$28=C$164)),C158)</f>
        <v>8.3333333299999996E-5</v>
      </c>
      <c r="D167" s="8" cm="1">
        <f t="array" ref="D167">AVERAGE(VALUE(_xlfn._xlws.FILTER(Sheet3!$AE$1:$AE$28,(Sheet3!$AB$1:$AB$28=$A167)*(Sheet3!$Z$1:$Z$28=D$164))),D158)</f>
        <v>6.9444447754980006E-5</v>
      </c>
      <c r="E167" s="8">
        <v>5.5999999999999995E-4</v>
      </c>
      <c r="F167">
        <v>14</v>
      </c>
    </row>
    <row r="169" spans="1:6" x14ac:dyDescent="0.25">
      <c r="F169" s="7"/>
    </row>
    <row r="170" spans="1:6" x14ac:dyDescent="0.25">
      <c r="B170" t="str" cm="1">
        <f t="array" ref="B170:E170">B164:E164</f>
        <v>Sionna</v>
      </c>
      <c r="C170" t="str">
        <v>Transformer</v>
      </c>
      <c r="D170" t="str">
        <v>ViterbiNet</v>
      </c>
      <c r="E170" t="str">
        <v>mamba</v>
      </c>
    </row>
    <row r="172" spans="1:6" x14ac:dyDescent="0.25">
      <c r="A172">
        <v>14</v>
      </c>
      <c r="B172" s="7">
        <v>8.5833305120468098E-4</v>
      </c>
      <c r="C172" s="7">
        <v>1.1388885974884E-4</v>
      </c>
      <c r="D172" s="7">
        <v>9.2222191890080699E-4</v>
      </c>
    </row>
    <row r="173" spans="1:6" x14ac:dyDescent="0.25">
      <c r="A173">
        <v>14</v>
      </c>
      <c r="B173" s="7">
        <f>Sheet4!Q3</f>
        <v>8.6111048857371005E-5</v>
      </c>
      <c r="C173" s="7">
        <f>Sheet4!Q5</f>
        <v>9.4444413979848197E-5</v>
      </c>
      <c r="D173" s="7">
        <v>5.1666647195815999E-4</v>
      </c>
    </row>
    <row r="174" spans="1:6" x14ac:dyDescent="0.25">
      <c r="A174" t="s">
        <v>834</v>
      </c>
    </row>
  </sheetData>
  <autoFilter ref="A1:P153" xr:uid="{BD6689BD-2DC7-4898-B12F-4C5B0E655330}">
    <filterColumn colId="5">
      <filters>
        <filter val="SER:"/>
      </filters>
    </filterColumn>
    <sortState xmlns:xlrd2="http://schemas.microsoft.com/office/spreadsheetml/2017/richdata2" ref="A122:P152">
      <sortCondition ref="B1:B153"/>
    </sortState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4CD6-5D1C-4081-8D93-DCDD1B8129D5}">
  <sheetPr codeName="Sheet4"/>
  <dimension ref="A1:R701"/>
  <sheetViews>
    <sheetView topLeftCell="A38" workbookViewId="0">
      <selection activeCell="A70" sqref="A70"/>
    </sheetView>
  </sheetViews>
  <sheetFormatPr defaultRowHeight="15" x14ac:dyDescent="0.25"/>
  <cols>
    <col min="1" max="1" width="22" customWidth="1"/>
    <col min="14" max="14" width="10.28515625" bestFit="1" customWidth="1"/>
    <col min="16" max="16" width="32.7109375" bestFit="1" customWidth="1"/>
    <col min="17" max="17" width="23.42578125" bestFit="1" customWidth="1"/>
  </cols>
  <sheetData>
    <row r="1" spans="1:18" x14ac:dyDescent="0.25">
      <c r="A1" t="s">
        <v>206</v>
      </c>
      <c r="O1" t="s">
        <v>40</v>
      </c>
      <c r="P1" t="s">
        <v>208</v>
      </c>
      <c r="Q1" t="s">
        <v>833</v>
      </c>
    </row>
    <row r="2" spans="1:18" x14ac:dyDescent="0.25">
      <c r="A2" t="s">
        <v>19</v>
      </c>
      <c r="N2" t="s">
        <v>40</v>
      </c>
      <c r="O2" t="s">
        <v>831</v>
      </c>
      <c r="P2">
        <v>14</v>
      </c>
      <c r="Q2">
        <v>8.5833305120468098E-4</v>
      </c>
      <c r="R2" s="7">
        <f>AVERAGE(Q2:Q3)</f>
        <v>4.7222205003102599E-4</v>
      </c>
    </row>
    <row r="3" spans="1:18" x14ac:dyDescent="0.25">
      <c r="A3" t="s">
        <v>207</v>
      </c>
      <c r="B3" t="s">
        <v>208</v>
      </c>
      <c r="C3">
        <v>14</v>
      </c>
      <c r="D3" t="s">
        <v>209</v>
      </c>
      <c r="E3">
        <v>120</v>
      </c>
      <c r="F3" t="s">
        <v>210</v>
      </c>
      <c r="G3">
        <v>2</v>
      </c>
      <c r="H3" t="s">
        <v>211</v>
      </c>
      <c r="I3" t="s">
        <v>212</v>
      </c>
      <c r="N3" t="s">
        <v>40</v>
      </c>
      <c r="O3" t="s">
        <v>831</v>
      </c>
      <c r="P3">
        <v>14</v>
      </c>
      <c r="Q3" s="7">
        <v>8.6111048857371005E-5</v>
      </c>
      <c r="R3" s="7"/>
    </row>
    <row r="4" spans="1:18" x14ac:dyDescent="0.25">
      <c r="A4" t="s">
        <v>207</v>
      </c>
      <c r="B4" t="s">
        <v>208</v>
      </c>
      <c r="C4">
        <v>14</v>
      </c>
      <c r="D4" t="s">
        <v>209</v>
      </c>
      <c r="E4">
        <v>120</v>
      </c>
      <c r="F4" t="s">
        <v>210</v>
      </c>
      <c r="G4">
        <v>2</v>
      </c>
      <c r="H4" t="s">
        <v>211</v>
      </c>
      <c r="I4" t="s">
        <v>2</v>
      </c>
      <c r="N4" t="s">
        <v>40</v>
      </c>
      <c r="O4" t="s">
        <v>832</v>
      </c>
      <c r="P4">
        <v>14</v>
      </c>
      <c r="Q4">
        <v>1.1388885974884E-4</v>
      </c>
      <c r="R4" s="7">
        <f>AVERAGE(Q4:Q5)</f>
        <v>1.041666368643441E-4</v>
      </c>
    </row>
    <row r="5" spans="1:18" x14ac:dyDescent="0.25">
      <c r="A5" t="s">
        <v>207</v>
      </c>
      <c r="B5" t="s">
        <v>208</v>
      </c>
      <c r="C5">
        <v>14</v>
      </c>
      <c r="D5" t="s">
        <v>209</v>
      </c>
      <c r="E5">
        <v>120</v>
      </c>
      <c r="F5" t="s">
        <v>210</v>
      </c>
      <c r="G5">
        <v>2</v>
      </c>
      <c r="H5" t="s">
        <v>211</v>
      </c>
      <c r="I5" t="s">
        <v>3</v>
      </c>
      <c r="N5" t="s">
        <v>40</v>
      </c>
      <c r="O5" t="s">
        <v>832</v>
      </c>
      <c r="P5">
        <v>14</v>
      </c>
      <c r="Q5" s="7">
        <v>9.4444413979848197E-5</v>
      </c>
      <c r="R5" s="7"/>
    </row>
    <row r="6" spans="1:18" x14ac:dyDescent="0.25">
      <c r="A6" t="s">
        <v>19</v>
      </c>
      <c r="N6" t="s">
        <v>40</v>
      </c>
      <c r="O6" t="s">
        <v>830</v>
      </c>
      <c r="P6">
        <v>14</v>
      </c>
      <c r="Q6">
        <v>9.2222191890080699E-4</v>
      </c>
      <c r="R6" s="7">
        <f>AVERAGE(Q6:Q7)</f>
        <v>7.1944419542948343E-4</v>
      </c>
    </row>
    <row r="7" spans="1:18" x14ac:dyDescent="0.25">
      <c r="A7" t="s">
        <v>19</v>
      </c>
      <c r="N7" t="s">
        <v>40</v>
      </c>
      <c r="O7" t="s">
        <v>830</v>
      </c>
      <c r="P7">
        <v>14</v>
      </c>
      <c r="Q7">
        <v>5.1666647195815999E-4</v>
      </c>
      <c r="R7" s="7"/>
    </row>
    <row r="8" spans="1:18" x14ac:dyDescent="0.25">
      <c r="A8" t="s">
        <v>19</v>
      </c>
    </row>
    <row r="9" spans="1:18" x14ac:dyDescent="0.25">
      <c r="A9" t="s">
        <v>213</v>
      </c>
    </row>
    <row r="10" spans="1:18" x14ac:dyDescent="0.25">
      <c r="A10" t="s">
        <v>68</v>
      </c>
    </row>
    <row r="11" spans="1:18" x14ac:dyDescent="0.25">
      <c r="A11" t="s">
        <v>214</v>
      </c>
      <c r="B11" t="s">
        <v>215</v>
      </c>
      <c r="N11" t="s">
        <v>40</v>
      </c>
      <c r="O11" t="str" cm="1">
        <f t="array" ref="O11:Q16">SUBSTITUTE(SUBSTITUTE(SUBSTITUTE(((_xlfn._xlws.FILTER(A:C,ISNUMBER(SEARCH("Final",C:C)),"")))," SNR: ","")," Final SER: ",""),"model: ","")</f>
        <v>ViterbiNet</v>
      </c>
      <c r="P11" t="str">
        <v>14</v>
      </c>
      <c r="Q11" t="str">
        <v>0.0009222219189008077</v>
      </c>
    </row>
    <row r="12" spans="1:18" x14ac:dyDescent="0.25">
      <c r="A12" t="s">
        <v>71</v>
      </c>
      <c r="N12" t="s">
        <v>40</v>
      </c>
      <c r="O12" t="str">
        <v>Sionna</v>
      </c>
      <c r="P12" t="str">
        <v>14</v>
      </c>
      <c r="Q12" t="str">
        <v>0.0008583330512046814</v>
      </c>
    </row>
    <row r="13" spans="1:18" x14ac:dyDescent="0.25">
      <c r="A13" t="s">
        <v>72</v>
      </c>
      <c r="N13" t="s">
        <v>40</v>
      </c>
      <c r="O13" t="str">
        <v>Transformer</v>
      </c>
      <c r="P13" t="str">
        <v>14</v>
      </c>
      <c r="Q13" t="str">
        <v>0.00011388885974884034</v>
      </c>
    </row>
    <row r="14" spans="1:18" x14ac:dyDescent="0.25">
      <c r="A14" t="s">
        <v>216</v>
      </c>
      <c r="N14" t="s">
        <v>40</v>
      </c>
      <c r="O14" t="str">
        <v>ViterbiNet</v>
      </c>
      <c r="P14" t="str">
        <v>14</v>
      </c>
      <c r="Q14" t="str">
        <v>0.0005166664719581604</v>
      </c>
    </row>
    <row r="15" spans="1:18" x14ac:dyDescent="0.25">
      <c r="A15">
        <v>1.6666650772094701E-4</v>
      </c>
      <c r="N15" t="s">
        <v>40</v>
      </c>
      <c r="O15" t="str">
        <v>Sionna</v>
      </c>
      <c r="P15" t="str">
        <v>14</v>
      </c>
      <c r="Q15" t="str">
        <v>8.611104885737102e-05</v>
      </c>
    </row>
    <row r="16" spans="1:18" x14ac:dyDescent="0.25">
      <c r="A16" t="s">
        <v>217</v>
      </c>
      <c r="N16" t="s">
        <v>40</v>
      </c>
      <c r="O16" t="str">
        <v>Transformer</v>
      </c>
      <c r="P16" t="str">
        <v>14</v>
      </c>
      <c r="Q16" t="str">
        <v>9.444441397984822e-05</v>
      </c>
    </row>
    <row r="17" spans="1:9" x14ac:dyDescent="0.25">
      <c r="A17" t="s">
        <v>80</v>
      </c>
    </row>
    <row r="18" spans="1:9" x14ac:dyDescent="0.25">
      <c r="A18" t="s">
        <v>218</v>
      </c>
      <c r="B18" t="s">
        <v>215</v>
      </c>
    </row>
    <row r="19" spans="1:9" x14ac:dyDescent="0.25">
      <c r="A19" t="s">
        <v>82</v>
      </c>
    </row>
    <row r="20" spans="1:9" x14ac:dyDescent="0.25">
      <c r="A20" t="s">
        <v>83</v>
      </c>
    </row>
    <row r="21" spans="1:9" x14ac:dyDescent="0.25">
      <c r="A21" t="s">
        <v>216</v>
      </c>
    </row>
    <row r="22" spans="1:9" x14ac:dyDescent="0.25">
      <c r="A22">
        <v>0</v>
      </c>
    </row>
    <row r="23" spans="1:9" x14ac:dyDescent="0.25">
      <c r="A23" t="s">
        <v>219</v>
      </c>
    </row>
    <row r="24" spans="1:9" x14ac:dyDescent="0.25">
      <c r="A24" t="s">
        <v>26</v>
      </c>
    </row>
    <row r="25" spans="1:9" x14ac:dyDescent="0.25">
      <c r="A25" t="s">
        <v>220</v>
      </c>
      <c r="B25" t="s">
        <v>215</v>
      </c>
    </row>
    <row r="26" spans="1:9" x14ac:dyDescent="0.25">
      <c r="A26" t="s">
        <v>140</v>
      </c>
    </row>
    <row r="27" spans="1:9" x14ac:dyDescent="0.25">
      <c r="A27" t="s">
        <v>221</v>
      </c>
    </row>
    <row r="28" spans="1:9" x14ac:dyDescent="0.25">
      <c r="A28" t="s">
        <v>216</v>
      </c>
    </row>
    <row r="29" spans="1:9" x14ac:dyDescent="0.25">
      <c r="A29">
        <v>0</v>
      </c>
    </row>
    <row r="30" spans="1:9" x14ac:dyDescent="0.25">
      <c r="A30" t="s">
        <v>222</v>
      </c>
      <c r="B30" t="s">
        <v>208</v>
      </c>
      <c r="C30">
        <v>14</v>
      </c>
      <c r="D30" t="s">
        <v>209</v>
      </c>
      <c r="E30">
        <v>120</v>
      </c>
      <c r="F30" t="s">
        <v>210</v>
      </c>
      <c r="G30">
        <v>2</v>
      </c>
      <c r="H30" t="s">
        <v>211</v>
      </c>
      <c r="I30" t="s">
        <v>212</v>
      </c>
    </row>
    <row r="31" spans="1:9" x14ac:dyDescent="0.25">
      <c r="A31" t="s">
        <v>222</v>
      </c>
      <c r="B31" t="s">
        <v>208</v>
      </c>
      <c r="C31">
        <v>14</v>
      </c>
      <c r="D31" t="s">
        <v>209</v>
      </c>
      <c r="E31">
        <v>120</v>
      </c>
      <c r="F31" t="s">
        <v>210</v>
      </c>
      <c r="G31">
        <v>2</v>
      </c>
      <c r="H31" t="s">
        <v>211</v>
      </c>
      <c r="I31" t="s">
        <v>2</v>
      </c>
    </row>
    <row r="32" spans="1:9" x14ac:dyDescent="0.25">
      <c r="A32" t="s">
        <v>222</v>
      </c>
      <c r="B32" t="s">
        <v>208</v>
      </c>
      <c r="C32">
        <v>14</v>
      </c>
      <c r="D32" t="s">
        <v>209</v>
      </c>
      <c r="E32">
        <v>120</v>
      </c>
      <c r="F32" t="s">
        <v>210</v>
      </c>
      <c r="G32">
        <v>2</v>
      </c>
      <c r="H32" t="s">
        <v>211</v>
      </c>
      <c r="I32" t="s">
        <v>3</v>
      </c>
    </row>
    <row r="33" spans="1:3" x14ac:dyDescent="0.25">
      <c r="A33" t="s">
        <v>19</v>
      </c>
    </row>
    <row r="34" spans="1:3" x14ac:dyDescent="0.25">
      <c r="A34" t="s">
        <v>19</v>
      </c>
    </row>
    <row r="35" spans="1:3" x14ac:dyDescent="0.25">
      <c r="A35" t="s">
        <v>19</v>
      </c>
    </row>
    <row r="36" spans="1:3" x14ac:dyDescent="0.25">
      <c r="A36" t="s">
        <v>213</v>
      </c>
    </row>
    <row r="37" spans="1:3" x14ac:dyDescent="0.25">
      <c r="A37" t="s">
        <v>68</v>
      </c>
    </row>
    <row r="38" spans="1:3" x14ac:dyDescent="0.25">
      <c r="A38" t="s">
        <v>214</v>
      </c>
      <c r="B38" t="s">
        <v>215</v>
      </c>
    </row>
    <row r="39" spans="1:3" x14ac:dyDescent="0.25">
      <c r="A39" t="s">
        <v>71</v>
      </c>
    </row>
    <row r="40" spans="1:3" x14ac:dyDescent="0.25">
      <c r="A40" t="s">
        <v>72</v>
      </c>
    </row>
    <row r="41" spans="1:3" x14ac:dyDescent="0.25">
      <c r="A41" t="s">
        <v>142</v>
      </c>
    </row>
    <row r="42" spans="1:3" x14ac:dyDescent="0.25">
      <c r="A42" t="s">
        <v>145</v>
      </c>
    </row>
    <row r="43" spans="1:3" x14ac:dyDescent="0.25">
      <c r="A43" t="s">
        <v>214</v>
      </c>
      <c r="B43" t="s">
        <v>223</v>
      </c>
      <c r="C43" t="s">
        <v>224</v>
      </c>
    </row>
    <row r="44" spans="1:3" x14ac:dyDescent="0.25">
      <c r="A44" t="s">
        <v>217</v>
      </c>
    </row>
    <row r="45" spans="1:3" x14ac:dyDescent="0.25">
      <c r="A45" t="s">
        <v>80</v>
      </c>
    </row>
    <row r="46" spans="1:3" x14ac:dyDescent="0.25">
      <c r="A46" t="s">
        <v>218</v>
      </c>
      <c r="B46" t="s">
        <v>215</v>
      </c>
    </row>
    <row r="47" spans="1:3" x14ac:dyDescent="0.25">
      <c r="A47" t="s">
        <v>82</v>
      </c>
    </row>
    <row r="48" spans="1:3" x14ac:dyDescent="0.25">
      <c r="A48" t="s">
        <v>83</v>
      </c>
    </row>
    <row r="49" spans="1:4" x14ac:dyDescent="0.25">
      <c r="A49" t="s">
        <v>142</v>
      </c>
    </row>
    <row r="50" spans="1:4" x14ac:dyDescent="0.25">
      <c r="A50" t="s">
        <v>145</v>
      </c>
    </row>
    <row r="51" spans="1:4" x14ac:dyDescent="0.25">
      <c r="A51" t="s">
        <v>218</v>
      </c>
      <c r="B51" t="s">
        <v>223</v>
      </c>
      <c r="C51" t="s">
        <v>224</v>
      </c>
    </row>
    <row r="52" spans="1:4" x14ac:dyDescent="0.25">
      <c r="A52" t="s">
        <v>219</v>
      </c>
    </row>
    <row r="53" spans="1:4" x14ac:dyDescent="0.25">
      <c r="A53" t="s">
        <v>26</v>
      </c>
    </row>
    <row r="54" spans="1:4" x14ac:dyDescent="0.25">
      <c r="A54" t="s">
        <v>220</v>
      </c>
      <c r="B54" t="s">
        <v>215</v>
      </c>
    </row>
    <row r="55" spans="1:4" x14ac:dyDescent="0.25">
      <c r="A55" t="s">
        <v>140</v>
      </c>
    </row>
    <row r="56" spans="1:4" x14ac:dyDescent="0.25">
      <c r="A56" t="s">
        <v>221</v>
      </c>
    </row>
    <row r="57" spans="1:4" x14ac:dyDescent="0.25">
      <c r="A57" t="s">
        <v>142</v>
      </c>
    </row>
    <row r="58" spans="1:4" x14ac:dyDescent="0.25">
      <c r="A58" t="s">
        <v>145</v>
      </c>
    </row>
    <row r="59" spans="1:4" x14ac:dyDescent="0.25">
      <c r="A59" t="s">
        <v>220</v>
      </c>
      <c r="B59" t="s">
        <v>223</v>
      </c>
      <c r="C59" t="s">
        <v>224</v>
      </c>
    </row>
    <row r="60" spans="1:4" x14ac:dyDescent="0.25">
      <c r="A60" t="s">
        <v>220</v>
      </c>
      <c r="B60" t="s">
        <v>225</v>
      </c>
      <c r="C60" t="s">
        <v>226</v>
      </c>
      <c r="D60" t="s">
        <v>164</v>
      </c>
    </row>
    <row r="61" spans="1:4" x14ac:dyDescent="0.25">
      <c r="A61" t="s">
        <v>220</v>
      </c>
      <c r="B61" t="s">
        <v>225</v>
      </c>
      <c r="C61" t="s">
        <v>227</v>
      </c>
      <c r="D61" t="s">
        <v>164</v>
      </c>
    </row>
    <row r="62" spans="1:4" x14ac:dyDescent="0.25">
      <c r="A62" t="s">
        <v>220</v>
      </c>
      <c r="B62" t="s">
        <v>225</v>
      </c>
      <c r="C62" t="s">
        <v>228</v>
      </c>
      <c r="D62" t="s">
        <v>164</v>
      </c>
    </row>
    <row r="63" spans="1:4" x14ac:dyDescent="0.25">
      <c r="A63" t="s">
        <v>214</v>
      </c>
      <c r="B63" t="s">
        <v>225</v>
      </c>
      <c r="C63" t="s">
        <v>226</v>
      </c>
      <c r="D63" t="s">
        <v>164</v>
      </c>
    </row>
    <row r="64" spans="1:4" x14ac:dyDescent="0.25">
      <c r="A64" t="s">
        <v>220</v>
      </c>
      <c r="B64" t="s">
        <v>225</v>
      </c>
      <c r="C64" t="s">
        <v>229</v>
      </c>
      <c r="D64" t="s">
        <v>164</v>
      </c>
    </row>
    <row r="65" spans="1:4" x14ac:dyDescent="0.25">
      <c r="A65" t="s">
        <v>220</v>
      </c>
      <c r="B65" t="s">
        <v>225</v>
      </c>
      <c r="C65" t="s">
        <v>230</v>
      </c>
      <c r="D65" t="s">
        <v>164</v>
      </c>
    </row>
    <row r="66" spans="1:4" x14ac:dyDescent="0.25">
      <c r="A66" t="s">
        <v>220</v>
      </c>
      <c r="B66" t="s">
        <v>225</v>
      </c>
      <c r="C66" t="s">
        <v>231</v>
      </c>
      <c r="D66" t="s">
        <v>164</v>
      </c>
    </row>
    <row r="67" spans="1:4" x14ac:dyDescent="0.25">
      <c r="A67" t="s">
        <v>218</v>
      </c>
      <c r="B67" t="s">
        <v>225</v>
      </c>
      <c r="C67" t="s">
        <v>226</v>
      </c>
      <c r="D67" t="s">
        <v>164</v>
      </c>
    </row>
    <row r="68" spans="1:4" x14ac:dyDescent="0.25">
      <c r="A68" t="s">
        <v>220</v>
      </c>
      <c r="B68" t="s">
        <v>225</v>
      </c>
      <c r="C68" t="s">
        <v>232</v>
      </c>
      <c r="D68" t="s">
        <v>164</v>
      </c>
    </row>
    <row r="69" spans="1:4" x14ac:dyDescent="0.25">
      <c r="A69" t="s">
        <v>214</v>
      </c>
      <c r="B69" t="s">
        <v>225</v>
      </c>
      <c r="C69" t="s">
        <v>227</v>
      </c>
      <c r="D69" t="s">
        <v>164</v>
      </c>
    </row>
    <row r="70" spans="1:4" x14ac:dyDescent="0.25">
      <c r="A70" t="s">
        <v>220</v>
      </c>
      <c r="B70" t="s">
        <v>225</v>
      </c>
      <c r="C70" t="s">
        <v>233</v>
      </c>
      <c r="D70" t="s">
        <v>164</v>
      </c>
    </row>
    <row r="71" spans="1:4" x14ac:dyDescent="0.25">
      <c r="A71" t="s">
        <v>220</v>
      </c>
      <c r="B71" t="s">
        <v>225</v>
      </c>
      <c r="C71" t="s">
        <v>234</v>
      </c>
      <c r="D71" t="s">
        <v>164</v>
      </c>
    </row>
    <row r="72" spans="1:4" x14ac:dyDescent="0.25">
      <c r="A72" t="s">
        <v>220</v>
      </c>
      <c r="B72" t="s">
        <v>225</v>
      </c>
      <c r="C72" t="s">
        <v>235</v>
      </c>
      <c r="D72" t="s">
        <v>164</v>
      </c>
    </row>
    <row r="73" spans="1:4" x14ac:dyDescent="0.25">
      <c r="A73" t="s">
        <v>214</v>
      </c>
      <c r="B73" t="s">
        <v>225</v>
      </c>
      <c r="C73" t="s">
        <v>228</v>
      </c>
      <c r="D73" t="s">
        <v>164</v>
      </c>
    </row>
    <row r="74" spans="1:4" x14ac:dyDescent="0.25">
      <c r="A74" t="s">
        <v>220</v>
      </c>
      <c r="B74" t="s">
        <v>225</v>
      </c>
      <c r="C74" t="s">
        <v>236</v>
      </c>
      <c r="D74" t="s">
        <v>164</v>
      </c>
    </row>
    <row r="75" spans="1:4" x14ac:dyDescent="0.25">
      <c r="A75" t="s">
        <v>218</v>
      </c>
      <c r="B75" t="s">
        <v>225</v>
      </c>
      <c r="C75" t="s">
        <v>227</v>
      </c>
      <c r="D75" t="s">
        <v>164</v>
      </c>
    </row>
    <row r="76" spans="1:4" x14ac:dyDescent="0.25">
      <c r="A76" t="s">
        <v>220</v>
      </c>
      <c r="B76" t="s">
        <v>225</v>
      </c>
      <c r="C76" t="s">
        <v>237</v>
      </c>
      <c r="D76" t="s">
        <v>164</v>
      </c>
    </row>
    <row r="77" spans="1:4" x14ac:dyDescent="0.25">
      <c r="A77" t="s">
        <v>220</v>
      </c>
      <c r="B77" t="s">
        <v>225</v>
      </c>
      <c r="C77" t="s">
        <v>238</v>
      </c>
      <c r="D77" t="s">
        <v>164</v>
      </c>
    </row>
    <row r="78" spans="1:4" x14ac:dyDescent="0.25">
      <c r="A78" t="s">
        <v>220</v>
      </c>
      <c r="B78" t="s">
        <v>225</v>
      </c>
      <c r="C78" t="s">
        <v>239</v>
      </c>
      <c r="D78" t="s">
        <v>164</v>
      </c>
    </row>
    <row r="79" spans="1:4" x14ac:dyDescent="0.25">
      <c r="A79" t="s">
        <v>214</v>
      </c>
      <c r="B79" t="s">
        <v>225</v>
      </c>
      <c r="C79" t="s">
        <v>229</v>
      </c>
      <c r="D79" t="s">
        <v>164</v>
      </c>
    </row>
    <row r="80" spans="1:4" x14ac:dyDescent="0.25">
      <c r="A80" t="s">
        <v>220</v>
      </c>
      <c r="B80" t="s">
        <v>225</v>
      </c>
      <c r="C80" t="s">
        <v>240</v>
      </c>
      <c r="D80" t="s">
        <v>164</v>
      </c>
    </row>
    <row r="81" spans="1:4" x14ac:dyDescent="0.25">
      <c r="A81" t="s">
        <v>220</v>
      </c>
      <c r="B81" t="s">
        <v>225</v>
      </c>
      <c r="C81" t="s">
        <v>241</v>
      </c>
      <c r="D81" t="s">
        <v>164</v>
      </c>
    </row>
    <row r="82" spans="1:4" x14ac:dyDescent="0.25">
      <c r="A82" t="s">
        <v>220</v>
      </c>
      <c r="B82" t="s">
        <v>225</v>
      </c>
      <c r="C82" t="s">
        <v>242</v>
      </c>
      <c r="D82" t="s">
        <v>164</v>
      </c>
    </row>
    <row r="83" spans="1:4" x14ac:dyDescent="0.25">
      <c r="A83" t="s">
        <v>214</v>
      </c>
      <c r="B83" t="s">
        <v>225</v>
      </c>
      <c r="C83" t="s">
        <v>230</v>
      </c>
      <c r="D83" t="s">
        <v>164</v>
      </c>
    </row>
    <row r="84" spans="1:4" x14ac:dyDescent="0.25">
      <c r="A84" t="s">
        <v>218</v>
      </c>
      <c r="B84" t="s">
        <v>225</v>
      </c>
      <c r="C84" t="s">
        <v>228</v>
      </c>
      <c r="D84" t="s">
        <v>164</v>
      </c>
    </row>
    <row r="85" spans="1:4" x14ac:dyDescent="0.25">
      <c r="A85" t="s">
        <v>220</v>
      </c>
      <c r="B85" t="s">
        <v>225</v>
      </c>
      <c r="C85" t="s">
        <v>243</v>
      </c>
      <c r="D85" t="s">
        <v>164</v>
      </c>
    </row>
    <row r="86" spans="1:4" x14ac:dyDescent="0.25">
      <c r="A86" t="s">
        <v>220</v>
      </c>
      <c r="B86" t="s">
        <v>225</v>
      </c>
      <c r="C86" t="s">
        <v>244</v>
      </c>
      <c r="D86" t="s">
        <v>164</v>
      </c>
    </row>
    <row r="87" spans="1:4" x14ac:dyDescent="0.25">
      <c r="A87" t="s">
        <v>220</v>
      </c>
      <c r="B87" t="s">
        <v>225</v>
      </c>
      <c r="C87" t="s">
        <v>245</v>
      </c>
      <c r="D87" t="s">
        <v>246</v>
      </c>
    </row>
    <row r="88" spans="1:4" x14ac:dyDescent="0.25">
      <c r="A88" t="s">
        <v>220</v>
      </c>
      <c r="B88" t="s">
        <v>225</v>
      </c>
      <c r="C88" t="s">
        <v>247</v>
      </c>
      <c r="D88" t="s">
        <v>248</v>
      </c>
    </row>
    <row r="89" spans="1:4" x14ac:dyDescent="0.25">
      <c r="A89" t="s">
        <v>214</v>
      </c>
      <c r="B89" t="s">
        <v>225</v>
      </c>
      <c r="C89" t="s">
        <v>231</v>
      </c>
      <c r="D89" t="s">
        <v>164</v>
      </c>
    </row>
    <row r="90" spans="1:4" x14ac:dyDescent="0.25">
      <c r="A90" t="s">
        <v>220</v>
      </c>
      <c r="B90" t="s">
        <v>225</v>
      </c>
      <c r="C90" t="s">
        <v>249</v>
      </c>
      <c r="D90" t="s">
        <v>250</v>
      </c>
    </row>
    <row r="91" spans="1:4" x14ac:dyDescent="0.25">
      <c r="A91" t="s">
        <v>220</v>
      </c>
      <c r="B91" t="s">
        <v>225</v>
      </c>
      <c r="C91" t="s">
        <v>251</v>
      </c>
      <c r="D91" t="s">
        <v>252</v>
      </c>
    </row>
    <row r="92" spans="1:4" x14ac:dyDescent="0.25">
      <c r="A92" t="s">
        <v>218</v>
      </c>
      <c r="B92" t="s">
        <v>225</v>
      </c>
      <c r="C92" t="s">
        <v>229</v>
      </c>
      <c r="D92" t="s">
        <v>164</v>
      </c>
    </row>
    <row r="93" spans="1:4" x14ac:dyDescent="0.25">
      <c r="A93" t="s">
        <v>220</v>
      </c>
      <c r="B93" t="s">
        <v>225</v>
      </c>
      <c r="C93" t="s">
        <v>253</v>
      </c>
      <c r="D93" t="s">
        <v>254</v>
      </c>
    </row>
    <row r="94" spans="1:4" x14ac:dyDescent="0.25">
      <c r="A94" t="s">
        <v>214</v>
      </c>
      <c r="B94" t="s">
        <v>225</v>
      </c>
      <c r="C94" t="s">
        <v>232</v>
      </c>
      <c r="D94" t="s">
        <v>164</v>
      </c>
    </row>
    <row r="95" spans="1:4" x14ac:dyDescent="0.25">
      <c r="A95" t="s">
        <v>220</v>
      </c>
      <c r="B95" t="s">
        <v>225</v>
      </c>
      <c r="C95" t="s">
        <v>255</v>
      </c>
      <c r="D95" t="s">
        <v>256</v>
      </c>
    </row>
    <row r="96" spans="1:4" x14ac:dyDescent="0.25">
      <c r="A96" t="s">
        <v>220</v>
      </c>
      <c r="B96" t="s">
        <v>225</v>
      </c>
      <c r="C96" t="s">
        <v>257</v>
      </c>
      <c r="D96" t="s">
        <v>258</v>
      </c>
    </row>
    <row r="97" spans="1:4" x14ac:dyDescent="0.25">
      <c r="A97" t="s">
        <v>220</v>
      </c>
      <c r="B97" t="s">
        <v>225</v>
      </c>
      <c r="C97" t="s">
        <v>259</v>
      </c>
      <c r="D97" t="s">
        <v>260</v>
      </c>
    </row>
    <row r="98" spans="1:4" x14ac:dyDescent="0.25">
      <c r="A98" t="s">
        <v>214</v>
      </c>
      <c r="B98" t="s">
        <v>225</v>
      </c>
      <c r="C98" t="s">
        <v>233</v>
      </c>
      <c r="D98" t="s">
        <v>164</v>
      </c>
    </row>
    <row r="99" spans="1:4" x14ac:dyDescent="0.25">
      <c r="A99" t="s">
        <v>220</v>
      </c>
      <c r="B99" t="s">
        <v>225</v>
      </c>
      <c r="C99" t="s">
        <v>261</v>
      </c>
      <c r="D99" t="s">
        <v>262</v>
      </c>
    </row>
    <row r="100" spans="1:4" x14ac:dyDescent="0.25">
      <c r="A100" t="s">
        <v>220</v>
      </c>
      <c r="B100" t="s">
        <v>225</v>
      </c>
      <c r="C100" t="s">
        <v>263</v>
      </c>
      <c r="D100" t="s">
        <v>264</v>
      </c>
    </row>
    <row r="101" spans="1:4" x14ac:dyDescent="0.25">
      <c r="A101" t="s">
        <v>218</v>
      </c>
      <c r="B101" t="s">
        <v>225</v>
      </c>
      <c r="C101" t="s">
        <v>230</v>
      </c>
      <c r="D101" t="s">
        <v>164</v>
      </c>
    </row>
    <row r="102" spans="1:4" x14ac:dyDescent="0.25">
      <c r="A102" t="s">
        <v>220</v>
      </c>
      <c r="B102" t="s">
        <v>225</v>
      </c>
      <c r="C102" t="s">
        <v>265</v>
      </c>
      <c r="D102" t="s">
        <v>266</v>
      </c>
    </row>
    <row r="103" spans="1:4" x14ac:dyDescent="0.25">
      <c r="A103" t="s">
        <v>220</v>
      </c>
      <c r="B103" t="s">
        <v>225</v>
      </c>
      <c r="C103" t="s">
        <v>267</v>
      </c>
      <c r="D103" t="s">
        <v>268</v>
      </c>
    </row>
    <row r="104" spans="1:4" x14ac:dyDescent="0.25">
      <c r="A104" t="s">
        <v>214</v>
      </c>
      <c r="B104" t="s">
        <v>225</v>
      </c>
      <c r="C104" t="s">
        <v>234</v>
      </c>
      <c r="D104" t="s">
        <v>164</v>
      </c>
    </row>
    <row r="105" spans="1:4" x14ac:dyDescent="0.25">
      <c r="A105" t="s">
        <v>220</v>
      </c>
      <c r="B105" t="s">
        <v>225</v>
      </c>
      <c r="C105" t="s">
        <v>269</v>
      </c>
      <c r="D105" t="s">
        <v>270</v>
      </c>
    </row>
    <row r="106" spans="1:4" x14ac:dyDescent="0.25">
      <c r="A106" t="s">
        <v>220</v>
      </c>
      <c r="B106" t="s">
        <v>225</v>
      </c>
      <c r="C106" t="s">
        <v>271</v>
      </c>
      <c r="D106" t="s">
        <v>272</v>
      </c>
    </row>
    <row r="107" spans="1:4" x14ac:dyDescent="0.25">
      <c r="A107" t="s">
        <v>220</v>
      </c>
      <c r="B107" t="s">
        <v>225</v>
      </c>
      <c r="C107" t="s">
        <v>273</v>
      </c>
      <c r="D107" t="s">
        <v>274</v>
      </c>
    </row>
    <row r="108" spans="1:4" x14ac:dyDescent="0.25">
      <c r="A108" t="s">
        <v>214</v>
      </c>
      <c r="B108" t="s">
        <v>225</v>
      </c>
      <c r="C108" t="s">
        <v>235</v>
      </c>
      <c r="D108" t="s">
        <v>203</v>
      </c>
    </row>
    <row r="109" spans="1:4" x14ac:dyDescent="0.25">
      <c r="A109" t="s">
        <v>220</v>
      </c>
      <c r="B109" t="s">
        <v>225</v>
      </c>
      <c r="C109" t="s">
        <v>275</v>
      </c>
      <c r="D109" t="s">
        <v>276</v>
      </c>
    </row>
    <row r="110" spans="1:4" x14ac:dyDescent="0.25">
      <c r="A110" t="s">
        <v>218</v>
      </c>
      <c r="B110" t="s">
        <v>225</v>
      </c>
      <c r="C110" t="s">
        <v>231</v>
      </c>
      <c r="D110" t="s">
        <v>170</v>
      </c>
    </row>
    <row r="111" spans="1:4" x14ac:dyDescent="0.25">
      <c r="A111" t="s">
        <v>220</v>
      </c>
      <c r="B111" t="s">
        <v>225</v>
      </c>
      <c r="C111" t="s">
        <v>277</v>
      </c>
      <c r="D111" t="s">
        <v>278</v>
      </c>
    </row>
    <row r="112" spans="1:4" x14ac:dyDescent="0.25">
      <c r="A112" t="s">
        <v>220</v>
      </c>
      <c r="B112" t="s">
        <v>225</v>
      </c>
      <c r="C112" t="s">
        <v>279</v>
      </c>
      <c r="D112" t="s">
        <v>280</v>
      </c>
    </row>
    <row r="113" spans="1:4" x14ac:dyDescent="0.25">
      <c r="A113" t="s">
        <v>220</v>
      </c>
      <c r="B113" t="s">
        <v>225</v>
      </c>
      <c r="C113" t="s">
        <v>281</v>
      </c>
      <c r="D113" t="s">
        <v>282</v>
      </c>
    </row>
    <row r="114" spans="1:4" x14ac:dyDescent="0.25">
      <c r="A114" t="s">
        <v>214</v>
      </c>
      <c r="B114" t="s">
        <v>225</v>
      </c>
      <c r="C114" t="s">
        <v>236</v>
      </c>
      <c r="D114" t="s">
        <v>283</v>
      </c>
    </row>
    <row r="115" spans="1:4" x14ac:dyDescent="0.25">
      <c r="A115" t="s">
        <v>220</v>
      </c>
      <c r="B115" t="s">
        <v>225</v>
      </c>
      <c r="C115" t="s">
        <v>284</v>
      </c>
      <c r="D115" t="s">
        <v>285</v>
      </c>
    </row>
    <row r="116" spans="1:4" x14ac:dyDescent="0.25">
      <c r="A116" t="s">
        <v>220</v>
      </c>
      <c r="B116" t="s">
        <v>225</v>
      </c>
      <c r="C116" t="s">
        <v>286</v>
      </c>
      <c r="D116" t="s">
        <v>287</v>
      </c>
    </row>
    <row r="117" spans="1:4" x14ac:dyDescent="0.25">
      <c r="A117" t="s">
        <v>220</v>
      </c>
      <c r="B117" t="s">
        <v>225</v>
      </c>
      <c r="C117" t="s">
        <v>288</v>
      </c>
      <c r="D117" t="s">
        <v>289</v>
      </c>
    </row>
    <row r="118" spans="1:4" x14ac:dyDescent="0.25">
      <c r="A118" t="s">
        <v>218</v>
      </c>
      <c r="B118" t="s">
        <v>225</v>
      </c>
      <c r="C118" t="s">
        <v>232</v>
      </c>
      <c r="D118" t="s">
        <v>177</v>
      </c>
    </row>
    <row r="119" spans="1:4" x14ac:dyDescent="0.25">
      <c r="A119" t="s">
        <v>214</v>
      </c>
      <c r="B119" t="s">
        <v>225</v>
      </c>
      <c r="C119" t="s">
        <v>237</v>
      </c>
      <c r="D119" t="s">
        <v>290</v>
      </c>
    </row>
    <row r="120" spans="1:4" x14ac:dyDescent="0.25">
      <c r="A120" t="s">
        <v>220</v>
      </c>
      <c r="B120" t="s">
        <v>225</v>
      </c>
      <c r="C120" t="s">
        <v>291</v>
      </c>
      <c r="D120" t="s">
        <v>292</v>
      </c>
    </row>
    <row r="121" spans="1:4" x14ac:dyDescent="0.25">
      <c r="A121" t="s">
        <v>220</v>
      </c>
      <c r="B121" t="s">
        <v>225</v>
      </c>
      <c r="C121" t="s">
        <v>293</v>
      </c>
      <c r="D121" t="s">
        <v>294</v>
      </c>
    </row>
    <row r="122" spans="1:4" x14ac:dyDescent="0.25">
      <c r="A122" t="s">
        <v>220</v>
      </c>
      <c r="B122" t="s">
        <v>225</v>
      </c>
      <c r="C122" t="s">
        <v>295</v>
      </c>
      <c r="D122" t="s">
        <v>296</v>
      </c>
    </row>
    <row r="123" spans="1:4" x14ac:dyDescent="0.25">
      <c r="A123" t="s">
        <v>220</v>
      </c>
      <c r="B123" t="s">
        <v>225</v>
      </c>
      <c r="C123" t="s">
        <v>297</v>
      </c>
      <c r="D123" t="s">
        <v>298</v>
      </c>
    </row>
    <row r="124" spans="1:4" x14ac:dyDescent="0.25">
      <c r="A124" t="s">
        <v>214</v>
      </c>
      <c r="B124" t="s">
        <v>225</v>
      </c>
      <c r="C124" t="s">
        <v>238</v>
      </c>
      <c r="D124" t="s">
        <v>299</v>
      </c>
    </row>
    <row r="125" spans="1:4" x14ac:dyDescent="0.25">
      <c r="A125" t="s">
        <v>220</v>
      </c>
      <c r="B125" t="s">
        <v>225</v>
      </c>
      <c r="C125" t="s">
        <v>300</v>
      </c>
      <c r="D125" t="s">
        <v>301</v>
      </c>
    </row>
    <row r="126" spans="1:4" x14ac:dyDescent="0.25">
      <c r="A126" t="s">
        <v>220</v>
      </c>
      <c r="B126" t="s">
        <v>225</v>
      </c>
      <c r="C126" t="s">
        <v>302</v>
      </c>
      <c r="D126" t="s">
        <v>303</v>
      </c>
    </row>
    <row r="127" spans="1:4" x14ac:dyDescent="0.25">
      <c r="A127" t="s">
        <v>218</v>
      </c>
      <c r="B127" t="s">
        <v>225</v>
      </c>
      <c r="C127" t="s">
        <v>233</v>
      </c>
      <c r="D127" t="s">
        <v>181</v>
      </c>
    </row>
    <row r="128" spans="1:4" x14ac:dyDescent="0.25">
      <c r="A128" t="s">
        <v>220</v>
      </c>
      <c r="B128" t="s">
        <v>225</v>
      </c>
      <c r="C128" t="s">
        <v>304</v>
      </c>
      <c r="D128" t="s">
        <v>305</v>
      </c>
    </row>
    <row r="129" spans="1:4" x14ac:dyDescent="0.25">
      <c r="A129" t="s">
        <v>220</v>
      </c>
      <c r="B129" t="s">
        <v>225</v>
      </c>
      <c r="C129" t="s">
        <v>306</v>
      </c>
      <c r="D129" t="s">
        <v>307</v>
      </c>
    </row>
    <row r="130" spans="1:4" x14ac:dyDescent="0.25">
      <c r="A130" t="s">
        <v>214</v>
      </c>
      <c r="B130" t="s">
        <v>225</v>
      </c>
      <c r="C130" t="s">
        <v>239</v>
      </c>
      <c r="D130" t="s">
        <v>262</v>
      </c>
    </row>
    <row r="131" spans="1:4" x14ac:dyDescent="0.25">
      <c r="A131" t="s">
        <v>220</v>
      </c>
      <c r="B131" t="s">
        <v>225</v>
      </c>
      <c r="C131" t="s">
        <v>308</v>
      </c>
      <c r="D131" t="s">
        <v>309</v>
      </c>
    </row>
    <row r="132" spans="1:4" x14ac:dyDescent="0.25">
      <c r="A132" t="s">
        <v>220</v>
      </c>
      <c r="B132" t="s">
        <v>225</v>
      </c>
      <c r="C132" t="s">
        <v>310</v>
      </c>
      <c r="D132" t="s">
        <v>311</v>
      </c>
    </row>
    <row r="133" spans="1:4" x14ac:dyDescent="0.25">
      <c r="A133" t="s">
        <v>220</v>
      </c>
      <c r="B133" t="s">
        <v>225</v>
      </c>
      <c r="C133" t="s">
        <v>312</v>
      </c>
      <c r="D133" t="s">
        <v>313</v>
      </c>
    </row>
    <row r="134" spans="1:4" x14ac:dyDescent="0.25">
      <c r="A134" t="s">
        <v>214</v>
      </c>
      <c r="B134" t="s">
        <v>225</v>
      </c>
      <c r="C134" t="s">
        <v>240</v>
      </c>
      <c r="D134" t="s">
        <v>196</v>
      </c>
    </row>
    <row r="135" spans="1:4" x14ac:dyDescent="0.25">
      <c r="A135" t="s">
        <v>220</v>
      </c>
      <c r="B135" t="s">
        <v>225</v>
      </c>
      <c r="C135" t="s">
        <v>314</v>
      </c>
      <c r="D135" t="s">
        <v>315</v>
      </c>
    </row>
    <row r="136" spans="1:4" x14ac:dyDescent="0.25">
      <c r="A136" t="s">
        <v>218</v>
      </c>
      <c r="B136" t="s">
        <v>225</v>
      </c>
      <c r="C136" t="s">
        <v>234</v>
      </c>
      <c r="D136" t="s">
        <v>316</v>
      </c>
    </row>
    <row r="137" spans="1:4" x14ac:dyDescent="0.25">
      <c r="A137" t="s">
        <v>220</v>
      </c>
      <c r="B137" t="s">
        <v>225</v>
      </c>
      <c r="C137" t="s">
        <v>317</v>
      </c>
      <c r="D137" t="s">
        <v>318</v>
      </c>
    </row>
    <row r="138" spans="1:4" x14ac:dyDescent="0.25">
      <c r="A138" t="s">
        <v>220</v>
      </c>
      <c r="B138" t="s">
        <v>225</v>
      </c>
      <c r="C138" t="s">
        <v>319</v>
      </c>
      <c r="D138" t="s">
        <v>320</v>
      </c>
    </row>
    <row r="139" spans="1:4" x14ac:dyDescent="0.25">
      <c r="A139" t="s">
        <v>220</v>
      </c>
      <c r="B139" t="s">
        <v>225</v>
      </c>
      <c r="C139" t="s">
        <v>321</v>
      </c>
      <c r="D139" t="s">
        <v>322</v>
      </c>
    </row>
    <row r="140" spans="1:4" x14ac:dyDescent="0.25">
      <c r="A140" t="s">
        <v>214</v>
      </c>
      <c r="B140" t="s">
        <v>225</v>
      </c>
      <c r="C140" t="s">
        <v>241</v>
      </c>
      <c r="D140" t="s">
        <v>323</v>
      </c>
    </row>
    <row r="141" spans="1:4" x14ac:dyDescent="0.25">
      <c r="A141" t="s">
        <v>220</v>
      </c>
      <c r="B141" t="s">
        <v>225</v>
      </c>
      <c r="C141" t="s">
        <v>324</v>
      </c>
      <c r="D141" t="s">
        <v>325</v>
      </c>
    </row>
    <row r="142" spans="1:4" x14ac:dyDescent="0.25">
      <c r="A142" t="s">
        <v>220</v>
      </c>
      <c r="B142" t="s">
        <v>225</v>
      </c>
      <c r="C142" t="s">
        <v>326</v>
      </c>
      <c r="D142" t="s">
        <v>327</v>
      </c>
    </row>
    <row r="143" spans="1:4" x14ac:dyDescent="0.25">
      <c r="A143" t="s">
        <v>220</v>
      </c>
      <c r="B143" t="s">
        <v>225</v>
      </c>
      <c r="C143" t="s">
        <v>328</v>
      </c>
      <c r="D143" t="s">
        <v>329</v>
      </c>
    </row>
    <row r="144" spans="1:4" x14ac:dyDescent="0.25">
      <c r="A144" t="s">
        <v>220</v>
      </c>
      <c r="B144" t="s">
        <v>225</v>
      </c>
      <c r="C144" t="s">
        <v>330</v>
      </c>
      <c r="D144" t="s">
        <v>331</v>
      </c>
    </row>
    <row r="145" spans="1:4" x14ac:dyDescent="0.25">
      <c r="A145" t="s">
        <v>218</v>
      </c>
      <c r="B145" t="s">
        <v>225</v>
      </c>
      <c r="C145" t="s">
        <v>235</v>
      </c>
      <c r="D145" t="s">
        <v>332</v>
      </c>
    </row>
    <row r="146" spans="1:4" x14ac:dyDescent="0.25">
      <c r="A146" t="s">
        <v>214</v>
      </c>
      <c r="B146" t="s">
        <v>225</v>
      </c>
      <c r="C146" t="s">
        <v>242</v>
      </c>
      <c r="D146" t="s">
        <v>333</v>
      </c>
    </row>
    <row r="147" spans="1:4" x14ac:dyDescent="0.25">
      <c r="A147" t="s">
        <v>220</v>
      </c>
      <c r="B147" t="s">
        <v>225</v>
      </c>
      <c r="C147" t="s">
        <v>334</v>
      </c>
      <c r="D147" t="s">
        <v>335</v>
      </c>
    </row>
    <row r="148" spans="1:4" x14ac:dyDescent="0.25">
      <c r="A148" t="s">
        <v>220</v>
      </c>
      <c r="B148" t="s">
        <v>225</v>
      </c>
      <c r="C148" t="s">
        <v>336</v>
      </c>
      <c r="D148" t="s">
        <v>337</v>
      </c>
    </row>
    <row r="149" spans="1:4" x14ac:dyDescent="0.25">
      <c r="A149" t="s">
        <v>220</v>
      </c>
      <c r="B149" t="s">
        <v>225</v>
      </c>
      <c r="C149" t="s">
        <v>338</v>
      </c>
      <c r="D149" t="s">
        <v>339</v>
      </c>
    </row>
    <row r="150" spans="1:4" x14ac:dyDescent="0.25">
      <c r="A150" t="s">
        <v>220</v>
      </c>
      <c r="B150" t="s">
        <v>225</v>
      </c>
      <c r="C150" t="s">
        <v>340</v>
      </c>
      <c r="D150" t="s">
        <v>341</v>
      </c>
    </row>
    <row r="151" spans="1:4" x14ac:dyDescent="0.25">
      <c r="A151" t="s">
        <v>214</v>
      </c>
      <c r="B151" t="s">
        <v>225</v>
      </c>
      <c r="C151" t="s">
        <v>243</v>
      </c>
      <c r="D151" t="s">
        <v>342</v>
      </c>
    </row>
    <row r="152" spans="1:4" x14ac:dyDescent="0.25">
      <c r="A152" t="s">
        <v>220</v>
      </c>
      <c r="B152" t="s">
        <v>225</v>
      </c>
      <c r="C152" t="s">
        <v>343</v>
      </c>
      <c r="D152" t="s">
        <v>344</v>
      </c>
    </row>
    <row r="153" spans="1:4" x14ac:dyDescent="0.25">
      <c r="A153" t="s">
        <v>220</v>
      </c>
      <c r="B153" t="s">
        <v>225</v>
      </c>
      <c r="C153" t="s">
        <v>345</v>
      </c>
      <c r="D153" t="s">
        <v>346</v>
      </c>
    </row>
    <row r="154" spans="1:4" x14ac:dyDescent="0.25">
      <c r="A154" t="s">
        <v>218</v>
      </c>
      <c r="B154" t="s">
        <v>225</v>
      </c>
      <c r="C154" t="s">
        <v>236</v>
      </c>
      <c r="D154" t="s">
        <v>347</v>
      </c>
    </row>
    <row r="155" spans="1:4" x14ac:dyDescent="0.25">
      <c r="A155" t="s">
        <v>220</v>
      </c>
      <c r="B155" t="s">
        <v>225</v>
      </c>
      <c r="C155" t="s">
        <v>348</v>
      </c>
      <c r="D155" t="s">
        <v>349</v>
      </c>
    </row>
    <row r="156" spans="1:4" x14ac:dyDescent="0.25">
      <c r="A156" t="s">
        <v>214</v>
      </c>
      <c r="B156" t="s">
        <v>225</v>
      </c>
      <c r="C156" t="s">
        <v>244</v>
      </c>
      <c r="D156" t="s">
        <v>350</v>
      </c>
    </row>
    <row r="157" spans="1:4" x14ac:dyDescent="0.25">
      <c r="A157" t="s">
        <v>220</v>
      </c>
      <c r="B157" t="s">
        <v>225</v>
      </c>
      <c r="C157" t="s">
        <v>351</v>
      </c>
      <c r="D157" t="s">
        <v>352</v>
      </c>
    </row>
    <row r="158" spans="1:4" x14ac:dyDescent="0.25">
      <c r="A158" t="s">
        <v>220</v>
      </c>
      <c r="B158" t="s">
        <v>225</v>
      </c>
      <c r="C158" t="s">
        <v>353</v>
      </c>
      <c r="D158" t="s">
        <v>354</v>
      </c>
    </row>
    <row r="159" spans="1:4" x14ac:dyDescent="0.25">
      <c r="A159" t="s">
        <v>220</v>
      </c>
      <c r="B159" t="s">
        <v>225</v>
      </c>
      <c r="C159" t="s">
        <v>355</v>
      </c>
      <c r="D159" t="s">
        <v>356</v>
      </c>
    </row>
    <row r="160" spans="1:4" x14ac:dyDescent="0.25">
      <c r="A160" t="s">
        <v>220</v>
      </c>
      <c r="B160" t="s">
        <v>225</v>
      </c>
      <c r="C160" t="s">
        <v>357</v>
      </c>
      <c r="D160" t="s">
        <v>358</v>
      </c>
    </row>
    <row r="161" spans="1:4" x14ac:dyDescent="0.25">
      <c r="A161" t="s">
        <v>214</v>
      </c>
      <c r="B161" t="s">
        <v>225</v>
      </c>
      <c r="C161" t="s">
        <v>245</v>
      </c>
      <c r="D161" t="s">
        <v>359</v>
      </c>
    </row>
    <row r="162" spans="1:4" x14ac:dyDescent="0.25">
      <c r="A162" t="s">
        <v>220</v>
      </c>
      <c r="B162" t="s">
        <v>225</v>
      </c>
      <c r="C162" t="s">
        <v>360</v>
      </c>
      <c r="D162" t="s">
        <v>361</v>
      </c>
    </row>
    <row r="163" spans="1:4" x14ac:dyDescent="0.25">
      <c r="A163" t="s">
        <v>218</v>
      </c>
      <c r="B163" t="s">
        <v>225</v>
      </c>
      <c r="C163" t="s">
        <v>237</v>
      </c>
      <c r="D163" t="s">
        <v>362</v>
      </c>
    </row>
    <row r="164" spans="1:4" x14ac:dyDescent="0.25">
      <c r="A164" t="s">
        <v>220</v>
      </c>
      <c r="B164" t="s">
        <v>225</v>
      </c>
      <c r="C164" t="s">
        <v>363</v>
      </c>
      <c r="D164" t="s">
        <v>364</v>
      </c>
    </row>
    <row r="165" spans="1:4" x14ac:dyDescent="0.25">
      <c r="A165" t="s">
        <v>220</v>
      </c>
      <c r="B165" t="s">
        <v>225</v>
      </c>
      <c r="C165" t="s">
        <v>365</v>
      </c>
      <c r="D165" t="s">
        <v>366</v>
      </c>
    </row>
    <row r="166" spans="1:4" x14ac:dyDescent="0.25">
      <c r="A166" t="s">
        <v>214</v>
      </c>
      <c r="B166" t="s">
        <v>225</v>
      </c>
      <c r="C166" t="s">
        <v>247</v>
      </c>
      <c r="D166" t="s">
        <v>367</v>
      </c>
    </row>
    <row r="167" spans="1:4" x14ac:dyDescent="0.25">
      <c r="A167" t="s">
        <v>220</v>
      </c>
      <c r="B167" t="s">
        <v>225</v>
      </c>
      <c r="C167" t="s">
        <v>368</v>
      </c>
      <c r="D167" t="s">
        <v>369</v>
      </c>
    </row>
    <row r="168" spans="1:4" x14ac:dyDescent="0.25">
      <c r="A168" t="s">
        <v>220</v>
      </c>
      <c r="B168" t="s">
        <v>225</v>
      </c>
      <c r="C168" t="s">
        <v>370</v>
      </c>
      <c r="D168" t="s">
        <v>371</v>
      </c>
    </row>
    <row r="169" spans="1:4" x14ac:dyDescent="0.25">
      <c r="A169" t="s">
        <v>220</v>
      </c>
      <c r="B169" t="s">
        <v>225</v>
      </c>
      <c r="C169" t="s">
        <v>372</v>
      </c>
      <c r="D169" t="s">
        <v>373</v>
      </c>
    </row>
    <row r="170" spans="1:4" x14ac:dyDescent="0.25">
      <c r="A170" t="s">
        <v>220</v>
      </c>
      <c r="B170" t="s">
        <v>225</v>
      </c>
      <c r="C170" t="s">
        <v>374</v>
      </c>
      <c r="D170" t="s">
        <v>375</v>
      </c>
    </row>
    <row r="171" spans="1:4" x14ac:dyDescent="0.25">
      <c r="A171" t="s">
        <v>218</v>
      </c>
      <c r="B171" t="s">
        <v>225</v>
      </c>
      <c r="C171" t="s">
        <v>238</v>
      </c>
      <c r="D171" t="s">
        <v>376</v>
      </c>
    </row>
    <row r="172" spans="1:4" x14ac:dyDescent="0.25">
      <c r="A172" t="s">
        <v>214</v>
      </c>
      <c r="B172" t="s">
        <v>225</v>
      </c>
      <c r="C172" t="s">
        <v>249</v>
      </c>
      <c r="D172" t="s">
        <v>377</v>
      </c>
    </row>
    <row r="173" spans="1:4" x14ac:dyDescent="0.25">
      <c r="A173" t="s">
        <v>220</v>
      </c>
      <c r="B173" t="s">
        <v>225</v>
      </c>
      <c r="C173" t="s">
        <v>378</v>
      </c>
      <c r="D173" t="s">
        <v>379</v>
      </c>
    </row>
    <row r="174" spans="1:4" x14ac:dyDescent="0.25">
      <c r="A174" t="s">
        <v>220</v>
      </c>
      <c r="B174" t="s">
        <v>225</v>
      </c>
      <c r="C174" t="s">
        <v>380</v>
      </c>
      <c r="D174" t="s">
        <v>381</v>
      </c>
    </row>
    <row r="175" spans="1:4" x14ac:dyDescent="0.25">
      <c r="A175" t="s">
        <v>220</v>
      </c>
      <c r="B175" t="s">
        <v>225</v>
      </c>
      <c r="C175" t="s">
        <v>382</v>
      </c>
      <c r="D175" t="s">
        <v>383</v>
      </c>
    </row>
    <row r="176" spans="1:4" x14ac:dyDescent="0.25">
      <c r="A176" t="s">
        <v>214</v>
      </c>
      <c r="B176" t="s">
        <v>225</v>
      </c>
      <c r="C176" t="s">
        <v>251</v>
      </c>
      <c r="D176" t="s">
        <v>384</v>
      </c>
    </row>
    <row r="177" spans="1:4" x14ac:dyDescent="0.25">
      <c r="A177" t="s">
        <v>220</v>
      </c>
      <c r="B177" t="s">
        <v>225</v>
      </c>
      <c r="C177" t="s">
        <v>385</v>
      </c>
      <c r="D177" t="s">
        <v>386</v>
      </c>
    </row>
    <row r="178" spans="1:4" x14ac:dyDescent="0.25">
      <c r="A178" t="s">
        <v>220</v>
      </c>
      <c r="B178" t="s">
        <v>225</v>
      </c>
      <c r="C178" t="s">
        <v>387</v>
      </c>
      <c r="D178" t="s">
        <v>388</v>
      </c>
    </row>
    <row r="179" spans="1:4" x14ac:dyDescent="0.25">
      <c r="A179" t="s">
        <v>218</v>
      </c>
      <c r="B179" t="s">
        <v>225</v>
      </c>
      <c r="C179" t="s">
        <v>239</v>
      </c>
      <c r="D179" t="s">
        <v>389</v>
      </c>
    </row>
    <row r="180" spans="1:4" x14ac:dyDescent="0.25">
      <c r="A180" t="s">
        <v>220</v>
      </c>
      <c r="B180" t="s">
        <v>225</v>
      </c>
      <c r="C180" t="s">
        <v>390</v>
      </c>
      <c r="D180" t="s">
        <v>391</v>
      </c>
    </row>
    <row r="181" spans="1:4" x14ac:dyDescent="0.25">
      <c r="A181" t="s">
        <v>220</v>
      </c>
      <c r="B181" t="s">
        <v>225</v>
      </c>
      <c r="C181" t="s">
        <v>392</v>
      </c>
      <c r="D181" t="s">
        <v>393</v>
      </c>
    </row>
    <row r="182" spans="1:4" x14ac:dyDescent="0.25">
      <c r="A182" t="s">
        <v>214</v>
      </c>
      <c r="B182" t="s">
        <v>225</v>
      </c>
      <c r="C182" t="s">
        <v>253</v>
      </c>
      <c r="D182" t="s">
        <v>394</v>
      </c>
    </row>
    <row r="183" spans="1:4" x14ac:dyDescent="0.25">
      <c r="A183" t="s">
        <v>220</v>
      </c>
      <c r="B183" t="s">
        <v>225</v>
      </c>
      <c r="C183" t="s">
        <v>395</v>
      </c>
      <c r="D183" t="s">
        <v>396</v>
      </c>
    </row>
    <row r="184" spans="1:4" x14ac:dyDescent="0.25">
      <c r="A184" t="s">
        <v>220</v>
      </c>
      <c r="B184" t="s">
        <v>225</v>
      </c>
      <c r="C184" t="s">
        <v>397</v>
      </c>
      <c r="D184" t="s">
        <v>398</v>
      </c>
    </row>
    <row r="185" spans="1:4" x14ac:dyDescent="0.25">
      <c r="A185" t="s">
        <v>220</v>
      </c>
      <c r="B185" t="s">
        <v>225</v>
      </c>
      <c r="C185" t="s">
        <v>399</v>
      </c>
      <c r="D185" t="s">
        <v>400</v>
      </c>
    </row>
    <row r="186" spans="1:4" x14ac:dyDescent="0.25">
      <c r="A186" t="s">
        <v>214</v>
      </c>
      <c r="B186" t="s">
        <v>225</v>
      </c>
      <c r="C186" t="s">
        <v>255</v>
      </c>
      <c r="D186" t="s">
        <v>401</v>
      </c>
    </row>
    <row r="187" spans="1:4" x14ac:dyDescent="0.25">
      <c r="A187" t="s">
        <v>220</v>
      </c>
      <c r="B187" t="s">
        <v>225</v>
      </c>
      <c r="C187" t="s">
        <v>402</v>
      </c>
      <c r="D187" t="s">
        <v>403</v>
      </c>
    </row>
    <row r="188" spans="1:4" x14ac:dyDescent="0.25">
      <c r="A188" t="s">
        <v>218</v>
      </c>
      <c r="B188" t="s">
        <v>225</v>
      </c>
      <c r="C188" t="s">
        <v>240</v>
      </c>
      <c r="D188" t="s">
        <v>404</v>
      </c>
    </row>
    <row r="189" spans="1:4" x14ac:dyDescent="0.25">
      <c r="A189" t="s">
        <v>220</v>
      </c>
      <c r="B189" t="s">
        <v>225</v>
      </c>
      <c r="C189" t="s">
        <v>405</v>
      </c>
      <c r="D189" t="s">
        <v>406</v>
      </c>
    </row>
    <row r="190" spans="1:4" x14ac:dyDescent="0.25">
      <c r="A190" t="s">
        <v>220</v>
      </c>
      <c r="B190" t="s">
        <v>225</v>
      </c>
      <c r="C190" t="s">
        <v>407</v>
      </c>
      <c r="D190" t="s">
        <v>408</v>
      </c>
    </row>
    <row r="191" spans="1:4" x14ac:dyDescent="0.25">
      <c r="A191" t="s">
        <v>220</v>
      </c>
      <c r="B191" t="s">
        <v>225</v>
      </c>
      <c r="C191" t="s">
        <v>409</v>
      </c>
      <c r="D191" t="s">
        <v>410</v>
      </c>
    </row>
    <row r="192" spans="1:4" x14ac:dyDescent="0.25">
      <c r="A192" t="s">
        <v>214</v>
      </c>
      <c r="B192" t="s">
        <v>225</v>
      </c>
      <c r="C192" t="s">
        <v>257</v>
      </c>
      <c r="D192" t="s">
        <v>258</v>
      </c>
    </row>
    <row r="193" spans="1:4" x14ac:dyDescent="0.25">
      <c r="A193" t="s">
        <v>220</v>
      </c>
      <c r="B193" t="s">
        <v>225</v>
      </c>
      <c r="C193" t="s">
        <v>411</v>
      </c>
      <c r="D193" t="s">
        <v>412</v>
      </c>
    </row>
    <row r="194" spans="1:4" x14ac:dyDescent="0.25">
      <c r="A194" t="s">
        <v>220</v>
      </c>
      <c r="B194" t="s">
        <v>225</v>
      </c>
      <c r="C194" t="s">
        <v>413</v>
      </c>
      <c r="D194" t="s">
        <v>414</v>
      </c>
    </row>
    <row r="195" spans="1:4" x14ac:dyDescent="0.25">
      <c r="A195" t="s">
        <v>220</v>
      </c>
      <c r="B195" t="s">
        <v>225</v>
      </c>
      <c r="C195" t="s">
        <v>415</v>
      </c>
      <c r="D195" t="s">
        <v>416</v>
      </c>
    </row>
    <row r="196" spans="1:4" x14ac:dyDescent="0.25">
      <c r="A196" t="s">
        <v>218</v>
      </c>
      <c r="B196" t="s">
        <v>225</v>
      </c>
      <c r="C196" t="s">
        <v>241</v>
      </c>
      <c r="D196" t="s">
        <v>417</v>
      </c>
    </row>
    <row r="197" spans="1:4" x14ac:dyDescent="0.25">
      <c r="A197" t="s">
        <v>214</v>
      </c>
      <c r="B197" t="s">
        <v>225</v>
      </c>
      <c r="C197" t="s">
        <v>259</v>
      </c>
      <c r="D197" t="s">
        <v>260</v>
      </c>
    </row>
    <row r="198" spans="1:4" x14ac:dyDescent="0.25">
      <c r="A198" t="s">
        <v>220</v>
      </c>
      <c r="B198" t="s">
        <v>225</v>
      </c>
      <c r="C198" t="s">
        <v>418</v>
      </c>
      <c r="D198" t="s">
        <v>419</v>
      </c>
    </row>
    <row r="199" spans="1:4" x14ac:dyDescent="0.25">
      <c r="A199" t="s">
        <v>220</v>
      </c>
      <c r="B199" t="s">
        <v>225</v>
      </c>
      <c r="C199" t="s">
        <v>420</v>
      </c>
      <c r="D199" t="s">
        <v>421</v>
      </c>
    </row>
    <row r="200" spans="1:4" x14ac:dyDescent="0.25">
      <c r="A200" t="s">
        <v>220</v>
      </c>
      <c r="B200" t="s">
        <v>225</v>
      </c>
      <c r="C200" t="s">
        <v>422</v>
      </c>
      <c r="D200" t="s">
        <v>423</v>
      </c>
    </row>
    <row r="201" spans="1:4" x14ac:dyDescent="0.25">
      <c r="A201" t="s">
        <v>214</v>
      </c>
      <c r="B201" t="s">
        <v>225</v>
      </c>
      <c r="C201" t="s">
        <v>261</v>
      </c>
      <c r="D201" t="s">
        <v>424</v>
      </c>
    </row>
    <row r="202" spans="1:4" x14ac:dyDescent="0.25">
      <c r="A202" t="s">
        <v>220</v>
      </c>
      <c r="B202" t="s">
        <v>225</v>
      </c>
      <c r="C202" t="s">
        <v>425</v>
      </c>
      <c r="D202" t="s">
        <v>426</v>
      </c>
    </row>
    <row r="203" spans="1:4" x14ac:dyDescent="0.25">
      <c r="A203" t="s">
        <v>220</v>
      </c>
      <c r="B203" t="s">
        <v>225</v>
      </c>
      <c r="C203" t="s">
        <v>427</v>
      </c>
      <c r="D203" t="s">
        <v>428</v>
      </c>
    </row>
    <row r="204" spans="1:4" x14ac:dyDescent="0.25">
      <c r="A204" t="s">
        <v>429</v>
      </c>
      <c r="B204" t="s">
        <v>430</v>
      </c>
      <c r="C204" t="s">
        <v>431</v>
      </c>
    </row>
    <row r="205" spans="1:4" x14ac:dyDescent="0.25">
      <c r="A205">
        <v>9.2222191890080699E-4</v>
      </c>
    </row>
    <row r="206" spans="1:4" x14ac:dyDescent="0.25">
      <c r="A206" t="s">
        <v>218</v>
      </c>
      <c r="B206" t="s">
        <v>225</v>
      </c>
      <c r="C206" t="s">
        <v>242</v>
      </c>
      <c r="D206" t="s">
        <v>432</v>
      </c>
    </row>
    <row r="207" spans="1:4" x14ac:dyDescent="0.25">
      <c r="A207" t="s">
        <v>214</v>
      </c>
      <c r="B207" t="s">
        <v>225</v>
      </c>
      <c r="C207" t="s">
        <v>263</v>
      </c>
      <c r="D207" t="s">
        <v>433</v>
      </c>
    </row>
    <row r="208" spans="1:4" x14ac:dyDescent="0.25">
      <c r="A208" t="s">
        <v>214</v>
      </c>
      <c r="B208" t="s">
        <v>225</v>
      </c>
      <c r="C208" t="s">
        <v>265</v>
      </c>
      <c r="D208" t="s">
        <v>196</v>
      </c>
    </row>
    <row r="209" spans="1:4" x14ac:dyDescent="0.25">
      <c r="A209" t="s">
        <v>218</v>
      </c>
      <c r="B209" t="s">
        <v>225</v>
      </c>
      <c r="C209" t="s">
        <v>243</v>
      </c>
      <c r="D209" t="s">
        <v>434</v>
      </c>
    </row>
    <row r="210" spans="1:4" x14ac:dyDescent="0.25">
      <c r="A210" t="s">
        <v>214</v>
      </c>
      <c r="B210" t="s">
        <v>225</v>
      </c>
      <c r="C210" t="s">
        <v>267</v>
      </c>
      <c r="D210" t="s">
        <v>435</v>
      </c>
    </row>
    <row r="211" spans="1:4" x14ac:dyDescent="0.25">
      <c r="A211" t="s">
        <v>214</v>
      </c>
      <c r="B211" t="s">
        <v>225</v>
      </c>
      <c r="C211" t="s">
        <v>269</v>
      </c>
      <c r="D211" t="s">
        <v>323</v>
      </c>
    </row>
    <row r="212" spans="1:4" x14ac:dyDescent="0.25">
      <c r="A212" t="s">
        <v>218</v>
      </c>
      <c r="B212" t="s">
        <v>225</v>
      </c>
      <c r="C212" t="s">
        <v>244</v>
      </c>
      <c r="D212" t="s">
        <v>436</v>
      </c>
    </row>
    <row r="213" spans="1:4" x14ac:dyDescent="0.25">
      <c r="A213" t="s">
        <v>214</v>
      </c>
      <c r="B213" t="s">
        <v>225</v>
      </c>
      <c r="C213" t="s">
        <v>271</v>
      </c>
      <c r="D213" t="s">
        <v>437</v>
      </c>
    </row>
    <row r="214" spans="1:4" x14ac:dyDescent="0.25">
      <c r="A214" t="s">
        <v>218</v>
      </c>
      <c r="B214" t="s">
        <v>225</v>
      </c>
      <c r="C214" t="s">
        <v>245</v>
      </c>
      <c r="D214" t="s">
        <v>438</v>
      </c>
    </row>
    <row r="215" spans="1:4" x14ac:dyDescent="0.25">
      <c r="A215" t="s">
        <v>214</v>
      </c>
      <c r="B215" t="s">
        <v>225</v>
      </c>
      <c r="C215" t="s">
        <v>273</v>
      </c>
      <c r="D215" t="s">
        <v>333</v>
      </c>
    </row>
    <row r="216" spans="1:4" x14ac:dyDescent="0.25">
      <c r="A216" t="s">
        <v>214</v>
      </c>
      <c r="B216" t="s">
        <v>225</v>
      </c>
      <c r="C216" t="s">
        <v>275</v>
      </c>
      <c r="D216" t="s">
        <v>439</v>
      </c>
    </row>
    <row r="217" spans="1:4" x14ac:dyDescent="0.25">
      <c r="A217" t="s">
        <v>218</v>
      </c>
      <c r="B217" t="s">
        <v>225</v>
      </c>
      <c r="C217" t="s">
        <v>247</v>
      </c>
      <c r="D217" t="s">
        <v>440</v>
      </c>
    </row>
    <row r="218" spans="1:4" x14ac:dyDescent="0.25">
      <c r="A218" t="s">
        <v>214</v>
      </c>
      <c r="B218" t="s">
        <v>225</v>
      </c>
      <c r="C218" t="s">
        <v>277</v>
      </c>
      <c r="D218" t="s">
        <v>342</v>
      </c>
    </row>
    <row r="219" spans="1:4" x14ac:dyDescent="0.25">
      <c r="A219" t="s">
        <v>214</v>
      </c>
      <c r="B219" t="s">
        <v>225</v>
      </c>
      <c r="C219" t="s">
        <v>279</v>
      </c>
      <c r="D219" t="s">
        <v>441</v>
      </c>
    </row>
    <row r="220" spans="1:4" x14ac:dyDescent="0.25">
      <c r="A220" t="s">
        <v>218</v>
      </c>
      <c r="B220" t="s">
        <v>225</v>
      </c>
      <c r="C220" t="s">
        <v>249</v>
      </c>
      <c r="D220" t="s">
        <v>442</v>
      </c>
    </row>
    <row r="221" spans="1:4" x14ac:dyDescent="0.25">
      <c r="A221" t="s">
        <v>214</v>
      </c>
      <c r="B221" t="s">
        <v>225</v>
      </c>
      <c r="C221" t="s">
        <v>281</v>
      </c>
      <c r="D221" t="s">
        <v>350</v>
      </c>
    </row>
    <row r="222" spans="1:4" x14ac:dyDescent="0.25">
      <c r="A222" t="s">
        <v>214</v>
      </c>
      <c r="B222" t="s">
        <v>225</v>
      </c>
      <c r="C222" t="s">
        <v>284</v>
      </c>
      <c r="D222" t="s">
        <v>443</v>
      </c>
    </row>
    <row r="223" spans="1:4" x14ac:dyDescent="0.25">
      <c r="A223" t="s">
        <v>218</v>
      </c>
      <c r="B223" t="s">
        <v>225</v>
      </c>
      <c r="C223" t="s">
        <v>251</v>
      </c>
      <c r="D223" t="s">
        <v>444</v>
      </c>
    </row>
    <row r="224" spans="1:4" x14ac:dyDescent="0.25">
      <c r="A224" t="s">
        <v>214</v>
      </c>
      <c r="B224" t="s">
        <v>225</v>
      </c>
      <c r="C224" t="s">
        <v>286</v>
      </c>
      <c r="D224" t="s">
        <v>290</v>
      </c>
    </row>
    <row r="225" spans="1:4" x14ac:dyDescent="0.25">
      <c r="A225" t="s">
        <v>218</v>
      </c>
      <c r="B225" t="s">
        <v>225</v>
      </c>
      <c r="C225" t="s">
        <v>253</v>
      </c>
      <c r="D225" t="s">
        <v>445</v>
      </c>
    </row>
    <row r="226" spans="1:4" x14ac:dyDescent="0.25">
      <c r="A226" t="s">
        <v>214</v>
      </c>
      <c r="B226" t="s">
        <v>225</v>
      </c>
      <c r="C226" t="s">
        <v>288</v>
      </c>
      <c r="D226" t="s">
        <v>446</v>
      </c>
    </row>
    <row r="227" spans="1:4" x14ac:dyDescent="0.25">
      <c r="A227" t="s">
        <v>214</v>
      </c>
      <c r="B227" t="s">
        <v>225</v>
      </c>
      <c r="C227" t="s">
        <v>291</v>
      </c>
      <c r="D227" t="s">
        <v>447</v>
      </c>
    </row>
    <row r="228" spans="1:4" x14ac:dyDescent="0.25">
      <c r="A228" t="s">
        <v>218</v>
      </c>
      <c r="B228" t="s">
        <v>225</v>
      </c>
      <c r="C228" t="s">
        <v>255</v>
      </c>
      <c r="D228" t="s">
        <v>448</v>
      </c>
    </row>
    <row r="229" spans="1:4" x14ac:dyDescent="0.25">
      <c r="A229" t="s">
        <v>214</v>
      </c>
      <c r="B229" t="s">
        <v>225</v>
      </c>
      <c r="C229" t="s">
        <v>293</v>
      </c>
      <c r="D229" t="s">
        <v>449</v>
      </c>
    </row>
    <row r="230" spans="1:4" x14ac:dyDescent="0.25">
      <c r="A230" t="s">
        <v>214</v>
      </c>
      <c r="B230" t="s">
        <v>225</v>
      </c>
      <c r="C230" t="s">
        <v>295</v>
      </c>
      <c r="D230" t="s">
        <v>450</v>
      </c>
    </row>
    <row r="231" spans="1:4" x14ac:dyDescent="0.25">
      <c r="A231" t="s">
        <v>218</v>
      </c>
      <c r="B231" t="s">
        <v>225</v>
      </c>
      <c r="C231" t="s">
        <v>257</v>
      </c>
      <c r="D231" t="s">
        <v>451</v>
      </c>
    </row>
    <row r="232" spans="1:4" x14ac:dyDescent="0.25">
      <c r="A232" t="s">
        <v>214</v>
      </c>
      <c r="B232" t="s">
        <v>225</v>
      </c>
      <c r="C232" t="s">
        <v>297</v>
      </c>
      <c r="D232" t="s">
        <v>452</v>
      </c>
    </row>
    <row r="233" spans="1:4" x14ac:dyDescent="0.25">
      <c r="A233" t="s">
        <v>214</v>
      </c>
      <c r="B233" t="s">
        <v>225</v>
      </c>
      <c r="C233" t="s">
        <v>300</v>
      </c>
      <c r="D233" t="s">
        <v>453</v>
      </c>
    </row>
    <row r="234" spans="1:4" x14ac:dyDescent="0.25">
      <c r="A234" t="s">
        <v>218</v>
      </c>
      <c r="B234" t="s">
        <v>225</v>
      </c>
      <c r="C234" t="s">
        <v>259</v>
      </c>
      <c r="D234" t="s">
        <v>316</v>
      </c>
    </row>
    <row r="235" spans="1:4" x14ac:dyDescent="0.25">
      <c r="A235" t="s">
        <v>214</v>
      </c>
      <c r="B235" t="s">
        <v>225</v>
      </c>
      <c r="C235" t="s">
        <v>302</v>
      </c>
      <c r="D235" t="s">
        <v>454</v>
      </c>
    </row>
    <row r="236" spans="1:4" x14ac:dyDescent="0.25">
      <c r="A236" t="s">
        <v>218</v>
      </c>
      <c r="B236" t="s">
        <v>225</v>
      </c>
      <c r="C236" t="s">
        <v>261</v>
      </c>
      <c r="D236" t="s">
        <v>455</v>
      </c>
    </row>
    <row r="237" spans="1:4" x14ac:dyDescent="0.25">
      <c r="A237" t="s">
        <v>214</v>
      </c>
      <c r="B237" t="s">
        <v>225</v>
      </c>
      <c r="C237" t="s">
        <v>304</v>
      </c>
      <c r="D237" t="s">
        <v>456</v>
      </c>
    </row>
    <row r="238" spans="1:4" x14ac:dyDescent="0.25">
      <c r="A238" t="s">
        <v>214</v>
      </c>
      <c r="B238" t="s">
        <v>225</v>
      </c>
      <c r="C238" t="s">
        <v>306</v>
      </c>
      <c r="D238" t="s">
        <v>457</v>
      </c>
    </row>
    <row r="239" spans="1:4" x14ac:dyDescent="0.25">
      <c r="A239" t="s">
        <v>218</v>
      </c>
      <c r="B239" t="s">
        <v>225</v>
      </c>
      <c r="C239" t="s">
        <v>263</v>
      </c>
      <c r="D239" t="s">
        <v>458</v>
      </c>
    </row>
    <row r="240" spans="1:4" x14ac:dyDescent="0.25">
      <c r="A240" t="s">
        <v>214</v>
      </c>
      <c r="B240" t="s">
        <v>225</v>
      </c>
      <c r="C240" t="s">
        <v>308</v>
      </c>
      <c r="D240" t="s">
        <v>459</v>
      </c>
    </row>
    <row r="241" spans="1:4" x14ac:dyDescent="0.25">
      <c r="A241" t="s">
        <v>214</v>
      </c>
      <c r="B241" t="s">
        <v>225</v>
      </c>
      <c r="C241" t="s">
        <v>310</v>
      </c>
      <c r="D241" t="s">
        <v>460</v>
      </c>
    </row>
    <row r="242" spans="1:4" x14ac:dyDescent="0.25">
      <c r="A242" t="s">
        <v>218</v>
      </c>
      <c r="B242" t="s">
        <v>225</v>
      </c>
      <c r="C242" t="s">
        <v>265</v>
      </c>
      <c r="D242" t="s">
        <v>332</v>
      </c>
    </row>
    <row r="243" spans="1:4" x14ac:dyDescent="0.25">
      <c r="A243" t="s">
        <v>214</v>
      </c>
      <c r="B243" t="s">
        <v>225</v>
      </c>
      <c r="C243" t="s">
        <v>312</v>
      </c>
      <c r="D243" t="s">
        <v>461</v>
      </c>
    </row>
    <row r="244" spans="1:4" x14ac:dyDescent="0.25">
      <c r="A244" t="s">
        <v>214</v>
      </c>
      <c r="B244" t="s">
        <v>225</v>
      </c>
      <c r="C244" t="s">
        <v>314</v>
      </c>
      <c r="D244" t="s">
        <v>462</v>
      </c>
    </row>
    <row r="245" spans="1:4" x14ac:dyDescent="0.25">
      <c r="A245" t="s">
        <v>218</v>
      </c>
      <c r="B245" t="s">
        <v>225</v>
      </c>
      <c r="C245" t="s">
        <v>267</v>
      </c>
      <c r="D245" t="s">
        <v>463</v>
      </c>
    </row>
    <row r="246" spans="1:4" x14ac:dyDescent="0.25">
      <c r="A246" t="s">
        <v>214</v>
      </c>
      <c r="B246" t="s">
        <v>225</v>
      </c>
      <c r="C246" t="s">
        <v>317</v>
      </c>
      <c r="D246" t="s">
        <v>464</v>
      </c>
    </row>
    <row r="247" spans="1:4" x14ac:dyDescent="0.25">
      <c r="A247" t="s">
        <v>214</v>
      </c>
      <c r="B247" t="s">
        <v>225</v>
      </c>
      <c r="C247" t="s">
        <v>319</v>
      </c>
      <c r="D247" t="s">
        <v>465</v>
      </c>
    </row>
    <row r="248" spans="1:4" x14ac:dyDescent="0.25">
      <c r="A248" t="s">
        <v>218</v>
      </c>
      <c r="B248" t="s">
        <v>225</v>
      </c>
      <c r="C248" t="s">
        <v>269</v>
      </c>
      <c r="D248" t="s">
        <v>466</v>
      </c>
    </row>
    <row r="249" spans="1:4" x14ac:dyDescent="0.25">
      <c r="A249" t="s">
        <v>214</v>
      </c>
      <c r="B249" t="s">
        <v>225</v>
      </c>
      <c r="C249" t="s">
        <v>321</v>
      </c>
      <c r="D249" t="s">
        <v>467</v>
      </c>
    </row>
    <row r="250" spans="1:4" x14ac:dyDescent="0.25">
      <c r="A250" t="s">
        <v>218</v>
      </c>
      <c r="B250" t="s">
        <v>225</v>
      </c>
      <c r="C250" t="s">
        <v>271</v>
      </c>
      <c r="D250" t="s">
        <v>347</v>
      </c>
    </row>
    <row r="251" spans="1:4" x14ac:dyDescent="0.25">
      <c r="A251" t="s">
        <v>214</v>
      </c>
      <c r="B251" t="s">
        <v>225</v>
      </c>
      <c r="C251" t="s">
        <v>324</v>
      </c>
      <c r="D251" t="s">
        <v>468</v>
      </c>
    </row>
    <row r="252" spans="1:4" x14ac:dyDescent="0.25">
      <c r="A252" t="s">
        <v>214</v>
      </c>
      <c r="B252" t="s">
        <v>225</v>
      </c>
      <c r="C252" t="s">
        <v>326</v>
      </c>
      <c r="D252" t="s">
        <v>469</v>
      </c>
    </row>
    <row r="253" spans="1:4" x14ac:dyDescent="0.25">
      <c r="A253" t="s">
        <v>218</v>
      </c>
      <c r="B253" t="s">
        <v>225</v>
      </c>
      <c r="C253" t="s">
        <v>273</v>
      </c>
      <c r="D253" t="s">
        <v>470</v>
      </c>
    </row>
    <row r="254" spans="1:4" x14ac:dyDescent="0.25">
      <c r="A254" t="s">
        <v>214</v>
      </c>
      <c r="B254" t="s">
        <v>225</v>
      </c>
      <c r="C254" t="s">
        <v>328</v>
      </c>
      <c r="D254" t="s">
        <v>471</v>
      </c>
    </row>
    <row r="255" spans="1:4" x14ac:dyDescent="0.25">
      <c r="A255" t="s">
        <v>214</v>
      </c>
      <c r="B255" t="s">
        <v>225</v>
      </c>
      <c r="C255" t="s">
        <v>330</v>
      </c>
      <c r="D255" t="s">
        <v>472</v>
      </c>
    </row>
    <row r="256" spans="1:4" x14ac:dyDescent="0.25">
      <c r="A256" t="s">
        <v>218</v>
      </c>
      <c r="B256" t="s">
        <v>225</v>
      </c>
      <c r="C256" t="s">
        <v>275</v>
      </c>
      <c r="D256" t="s">
        <v>473</v>
      </c>
    </row>
    <row r="257" spans="1:4" x14ac:dyDescent="0.25">
      <c r="A257" t="s">
        <v>214</v>
      </c>
      <c r="B257" t="s">
        <v>225</v>
      </c>
      <c r="C257" t="s">
        <v>334</v>
      </c>
      <c r="D257" t="s">
        <v>474</v>
      </c>
    </row>
    <row r="258" spans="1:4" x14ac:dyDescent="0.25">
      <c r="A258" t="s">
        <v>214</v>
      </c>
      <c r="B258" t="s">
        <v>225</v>
      </c>
      <c r="C258" t="s">
        <v>336</v>
      </c>
      <c r="D258" t="s">
        <v>475</v>
      </c>
    </row>
    <row r="259" spans="1:4" x14ac:dyDescent="0.25">
      <c r="A259" t="s">
        <v>218</v>
      </c>
      <c r="B259" t="s">
        <v>225</v>
      </c>
      <c r="C259" t="s">
        <v>277</v>
      </c>
      <c r="D259" t="s">
        <v>362</v>
      </c>
    </row>
    <row r="260" spans="1:4" x14ac:dyDescent="0.25">
      <c r="A260" t="s">
        <v>214</v>
      </c>
      <c r="B260" t="s">
        <v>225</v>
      </c>
      <c r="C260" t="s">
        <v>338</v>
      </c>
      <c r="D260" t="s">
        <v>476</v>
      </c>
    </row>
    <row r="261" spans="1:4" x14ac:dyDescent="0.25">
      <c r="A261" t="s">
        <v>218</v>
      </c>
      <c r="B261" t="s">
        <v>225</v>
      </c>
      <c r="C261" t="s">
        <v>279</v>
      </c>
      <c r="D261" t="s">
        <v>477</v>
      </c>
    </row>
    <row r="262" spans="1:4" x14ac:dyDescent="0.25">
      <c r="A262" t="s">
        <v>214</v>
      </c>
      <c r="B262" t="s">
        <v>225</v>
      </c>
      <c r="C262" t="s">
        <v>340</v>
      </c>
      <c r="D262" t="s">
        <v>478</v>
      </c>
    </row>
    <row r="263" spans="1:4" x14ac:dyDescent="0.25">
      <c r="A263" t="s">
        <v>214</v>
      </c>
      <c r="B263" t="s">
        <v>225</v>
      </c>
      <c r="C263" t="s">
        <v>343</v>
      </c>
      <c r="D263" t="s">
        <v>479</v>
      </c>
    </row>
    <row r="264" spans="1:4" x14ac:dyDescent="0.25">
      <c r="A264" t="s">
        <v>218</v>
      </c>
      <c r="B264" t="s">
        <v>225</v>
      </c>
      <c r="C264" t="s">
        <v>281</v>
      </c>
      <c r="D264" t="s">
        <v>480</v>
      </c>
    </row>
    <row r="265" spans="1:4" x14ac:dyDescent="0.25">
      <c r="A265" t="s">
        <v>214</v>
      </c>
      <c r="B265" t="s">
        <v>225</v>
      </c>
      <c r="C265" t="s">
        <v>345</v>
      </c>
      <c r="D265" t="s">
        <v>481</v>
      </c>
    </row>
    <row r="266" spans="1:4" x14ac:dyDescent="0.25">
      <c r="A266" t="s">
        <v>214</v>
      </c>
      <c r="B266" t="s">
        <v>225</v>
      </c>
      <c r="C266" t="s">
        <v>348</v>
      </c>
      <c r="D266" t="s">
        <v>482</v>
      </c>
    </row>
    <row r="267" spans="1:4" x14ac:dyDescent="0.25">
      <c r="A267" t="s">
        <v>218</v>
      </c>
      <c r="B267" t="s">
        <v>225</v>
      </c>
      <c r="C267" t="s">
        <v>284</v>
      </c>
      <c r="D267" t="s">
        <v>483</v>
      </c>
    </row>
    <row r="268" spans="1:4" x14ac:dyDescent="0.25">
      <c r="A268" t="s">
        <v>214</v>
      </c>
      <c r="B268" t="s">
        <v>225</v>
      </c>
      <c r="C268" t="s">
        <v>351</v>
      </c>
      <c r="D268" t="s">
        <v>484</v>
      </c>
    </row>
    <row r="269" spans="1:4" x14ac:dyDescent="0.25">
      <c r="A269" t="s">
        <v>214</v>
      </c>
      <c r="B269" t="s">
        <v>225</v>
      </c>
      <c r="C269" t="s">
        <v>353</v>
      </c>
      <c r="D269" t="s">
        <v>485</v>
      </c>
    </row>
    <row r="270" spans="1:4" x14ac:dyDescent="0.25">
      <c r="A270" t="s">
        <v>218</v>
      </c>
      <c r="B270" t="s">
        <v>225</v>
      </c>
      <c r="C270" t="s">
        <v>286</v>
      </c>
      <c r="D270" t="s">
        <v>486</v>
      </c>
    </row>
    <row r="271" spans="1:4" x14ac:dyDescent="0.25">
      <c r="A271" t="s">
        <v>214</v>
      </c>
      <c r="B271" t="s">
        <v>225</v>
      </c>
      <c r="C271" t="s">
        <v>355</v>
      </c>
      <c r="D271" t="s">
        <v>487</v>
      </c>
    </row>
    <row r="272" spans="1:4" x14ac:dyDescent="0.25">
      <c r="A272" t="s">
        <v>218</v>
      </c>
      <c r="B272" t="s">
        <v>225</v>
      </c>
      <c r="C272" t="s">
        <v>288</v>
      </c>
      <c r="D272" t="s">
        <v>488</v>
      </c>
    </row>
    <row r="273" spans="1:4" x14ac:dyDescent="0.25">
      <c r="A273" t="s">
        <v>214</v>
      </c>
      <c r="B273" t="s">
        <v>225</v>
      </c>
      <c r="C273" t="s">
        <v>357</v>
      </c>
      <c r="D273" t="s">
        <v>489</v>
      </c>
    </row>
    <row r="274" spans="1:4" x14ac:dyDescent="0.25">
      <c r="A274" t="s">
        <v>214</v>
      </c>
      <c r="B274" t="s">
        <v>225</v>
      </c>
      <c r="C274" t="s">
        <v>360</v>
      </c>
      <c r="D274" t="s">
        <v>490</v>
      </c>
    </row>
    <row r="275" spans="1:4" x14ac:dyDescent="0.25">
      <c r="A275" t="s">
        <v>218</v>
      </c>
      <c r="B275" t="s">
        <v>225</v>
      </c>
      <c r="C275" t="s">
        <v>291</v>
      </c>
      <c r="D275" t="s">
        <v>491</v>
      </c>
    </row>
    <row r="276" spans="1:4" x14ac:dyDescent="0.25">
      <c r="A276" t="s">
        <v>214</v>
      </c>
      <c r="B276" t="s">
        <v>225</v>
      </c>
      <c r="C276" t="s">
        <v>363</v>
      </c>
      <c r="D276" t="s">
        <v>492</v>
      </c>
    </row>
    <row r="277" spans="1:4" x14ac:dyDescent="0.25">
      <c r="A277" t="s">
        <v>214</v>
      </c>
      <c r="B277" t="s">
        <v>225</v>
      </c>
      <c r="C277" t="s">
        <v>365</v>
      </c>
      <c r="D277" t="s">
        <v>493</v>
      </c>
    </row>
    <row r="278" spans="1:4" x14ac:dyDescent="0.25">
      <c r="A278" t="s">
        <v>218</v>
      </c>
      <c r="B278" t="s">
        <v>225</v>
      </c>
      <c r="C278" t="s">
        <v>293</v>
      </c>
      <c r="D278" t="s">
        <v>494</v>
      </c>
    </row>
    <row r="279" spans="1:4" x14ac:dyDescent="0.25">
      <c r="A279" t="s">
        <v>214</v>
      </c>
      <c r="B279" t="s">
        <v>225</v>
      </c>
      <c r="C279" t="s">
        <v>368</v>
      </c>
      <c r="D279" t="s">
        <v>495</v>
      </c>
    </row>
    <row r="280" spans="1:4" x14ac:dyDescent="0.25">
      <c r="A280" t="s">
        <v>214</v>
      </c>
      <c r="B280" t="s">
        <v>225</v>
      </c>
      <c r="C280" t="s">
        <v>370</v>
      </c>
      <c r="D280" t="s">
        <v>496</v>
      </c>
    </row>
    <row r="281" spans="1:4" x14ac:dyDescent="0.25">
      <c r="A281" t="s">
        <v>218</v>
      </c>
      <c r="B281" t="s">
        <v>225</v>
      </c>
      <c r="C281" t="s">
        <v>295</v>
      </c>
      <c r="D281" t="s">
        <v>497</v>
      </c>
    </row>
    <row r="282" spans="1:4" x14ac:dyDescent="0.25">
      <c r="A282" t="s">
        <v>214</v>
      </c>
      <c r="B282" t="s">
        <v>225</v>
      </c>
      <c r="C282" t="s">
        <v>372</v>
      </c>
      <c r="D282" t="s">
        <v>498</v>
      </c>
    </row>
    <row r="283" spans="1:4" x14ac:dyDescent="0.25">
      <c r="A283" t="s">
        <v>214</v>
      </c>
      <c r="B283" t="s">
        <v>225</v>
      </c>
      <c r="C283" t="s">
        <v>374</v>
      </c>
      <c r="D283" t="s">
        <v>499</v>
      </c>
    </row>
    <row r="284" spans="1:4" x14ac:dyDescent="0.25">
      <c r="A284" t="s">
        <v>218</v>
      </c>
      <c r="B284" t="s">
        <v>225</v>
      </c>
      <c r="C284" t="s">
        <v>297</v>
      </c>
      <c r="D284" t="s">
        <v>500</v>
      </c>
    </row>
    <row r="285" spans="1:4" x14ac:dyDescent="0.25">
      <c r="A285" t="s">
        <v>214</v>
      </c>
      <c r="B285" t="s">
        <v>225</v>
      </c>
      <c r="C285" t="s">
        <v>378</v>
      </c>
      <c r="D285" t="s">
        <v>501</v>
      </c>
    </row>
    <row r="286" spans="1:4" x14ac:dyDescent="0.25">
      <c r="A286" t="s">
        <v>214</v>
      </c>
      <c r="B286" t="s">
        <v>225</v>
      </c>
      <c r="C286" t="s">
        <v>380</v>
      </c>
      <c r="D286" t="s">
        <v>502</v>
      </c>
    </row>
    <row r="287" spans="1:4" x14ac:dyDescent="0.25">
      <c r="A287" t="s">
        <v>218</v>
      </c>
      <c r="B287" t="s">
        <v>225</v>
      </c>
      <c r="C287" t="s">
        <v>300</v>
      </c>
      <c r="D287" t="s">
        <v>503</v>
      </c>
    </row>
    <row r="288" spans="1:4" x14ac:dyDescent="0.25">
      <c r="A288" t="s">
        <v>214</v>
      </c>
      <c r="B288" t="s">
        <v>225</v>
      </c>
      <c r="C288" t="s">
        <v>382</v>
      </c>
      <c r="D288" t="s">
        <v>504</v>
      </c>
    </row>
    <row r="289" spans="1:4" x14ac:dyDescent="0.25">
      <c r="A289" t="s">
        <v>214</v>
      </c>
      <c r="B289" t="s">
        <v>225</v>
      </c>
      <c r="C289" t="s">
        <v>385</v>
      </c>
      <c r="D289" t="s">
        <v>505</v>
      </c>
    </row>
    <row r="290" spans="1:4" x14ac:dyDescent="0.25">
      <c r="A290" t="s">
        <v>218</v>
      </c>
      <c r="B290" t="s">
        <v>225</v>
      </c>
      <c r="C290" t="s">
        <v>302</v>
      </c>
      <c r="D290" t="s">
        <v>506</v>
      </c>
    </row>
    <row r="291" spans="1:4" x14ac:dyDescent="0.25">
      <c r="A291" t="s">
        <v>214</v>
      </c>
      <c r="B291" t="s">
        <v>225</v>
      </c>
      <c r="C291" t="s">
        <v>387</v>
      </c>
      <c r="D291" t="s">
        <v>507</v>
      </c>
    </row>
    <row r="292" spans="1:4" x14ac:dyDescent="0.25">
      <c r="A292" t="s">
        <v>214</v>
      </c>
      <c r="B292" t="s">
        <v>225</v>
      </c>
      <c r="C292" t="s">
        <v>390</v>
      </c>
      <c r="D292" t="s">
        <v>508</v>
      </c>
    </row>
    <row r="293" spans="1:4" x14ac:dyDescent="0.25">
      <c r="A293" t="s">
        <v>218</v>
      </c>
      <c r="B293" t="s">
        <v>225</v>
      </c>
      <c r="C293" t="s">
        <v>304</v>
      </c>
      <c r="D293" t="s">
        <v>509</v>
      </c>
    </row>
    <row r="294" spans="1:4" x14ac:dyDescent="0.25">
      <c r="A294" t="s">
        <v>214</v>
      </c>
      <c r="B294" t="s">
        <v>225</v>
      </c>
      <c r="C294" t="s">
        <v>392</v>
      </c>
      <c r="D294" t="s">
        <v>510</v>
      </c>
    </row>
    <row r="295" spans="1:4" x14ac:dyDescent="0.25">
      <c r="A295" t="s">
        <v>214</v>
      </c>
      <c r="B295" t="s">
        <v>225</v>
      </c>
      <c r="C295" t="s">
        <v>395</v>
      </c>
      <c r="D295" t="s">
        <v>511</v>
      </c>
    </row>
    <row r="296" spans="1:4" x14ac:dyDescent="0.25">
      <c r="A296" t="s">
        <v>218</v>
      </c>
      <c r="B296" t="s">
        <v>225</v>
      </c>
      <c r="C296" t="s">
        <v>306</v>
      </c>
      <c r="D296" t="s">
        <v>512</v>
      </c>
    </row>
    <row r="297" spans="1:4" x14ac:dyDescent="0.25">
      <c r="A297" t="s">
        <v>214</v>
      </c>
      <c r="B297" t="s">
        <v>225</v>
      </c>
      <c r="C297" t="s">
        <v>397</v>
      </c>
      <c r="D297" t="s">
        <v>513</v>
      </c>
    </row>
    <row r="298" spans="1:4" x14ac:dyDescent="0.25">
      <c r="A298" t="s">
        <v>218</v>
      </c>
      <c r="B298" t="s">
        <v>225</v>
      </c>
      <c r="C298" t="s">
        <v>308</v>
      </c>
      <c r="D298" t="s">
        <v>514</v>
      </c>
    </row>
    <row r="299" spans="1:4" x14ac:dyDescent="0.25">
      <c r="A299" t="s">
        <v>214</v>
      </c>
      <c r="B299" t="s">
        <v>225</v>
      </c>
      <c r="C299" t="s">
        <v>399</v>
      </c>
      <c r="D299" t="s">
        <v>515</v>
      </c>
    </row>
    <row r="300" spans="1:4" x14ac:dyDescent="0.25">
      <c r="A300" t="s">
        <v>214</v>
      </c>
      <c r="B300" t="s">
        <v>225</v>
      </c>
      <c r="C300" t="s">
        <v>402</v>
      </c>
      <c r="D300" t="s">
        <v>516</v>
      </c>
    </row>
    <row r="301" spans="1:4" x14ac:dyDescent="0.25">
      <c r="A301" t="s">
        <v>218</v>
      </c>
      <c r="B301" t="s">
        <v>225</v>
      </c>
      <c r="C301" t="s">
        <v>310</v>
      </c>
      <c r="D301" t="s">
        <v>517</v>
      </c>
    </row>
    <row r="302" spans="1:4" x14ac:dyDescent="0.25">
      <c r="A302" t="s">
        <v>214</v>
      </c>
      <c r="B302" t="s">
        <v>225</v>
      </c>
      <c r="C302" t="s">
        <v>405</v>
      </c>
      <c r="D302" t="s">
        <v>518</v>
      </c>
    </row>
    <row r="303" spans="1:4" x14ac:dyDescent="0.25">
      <c r="A303" t="s">
        <v>214</v>
      </c>
      <c r="B303" t="s">
        <v>225</v>
      </c>
      <c r="C303" t="s">
        <v>407</v>
      </c>
      <c r="D303" t="s">
        <v>519</v>
      </c>
    </row>
    <row r="304" spans="1:4" x14ac:dyDescent="0.25">
      <c r="A304" t="s">
        <v>218</v>
      </c>
      <c r="B304" t="s">
        <v>225</v>
      </c>
      <c r="C304" t="s">
        <v>312</v>
      </c>
      <c r="D304" t="s">
        <v>520</v>
      </c>
    </row>
    <row r="305" spans="1:4" x14ac:dyDescent="0.25">
      <c r="A305" t="s">
        <v>214</v>
      </c>
      <c r="B305" t="s">
        <v>225</v>
      </c>
      <c r="C305" t="s">
        <v>409</v>
      </c>
      <c r="D305" t="s">
        <v>521</v>
      </c>
    </row>
    <row r="306" spans="1:4" x14ac:dyDescent="0.25">
      <c r="A306" t="s">
        <v>214</v>
      </c>
      <c r="B306" t="s">
        <v>225</v>
      </c>
      <c r="C306" t="s">
        <v>411</v>
      </c>
      <c r="D306" t="s">
        <v>522</v>
      </c>
    </row>
    <row r="307" spans="1:4" x14ac:dyDescent="0.25">
      <c r="A307" t="s">
        <v>218</v>
      </c>
      <c r="B307" t="s">
        <v>225</v>
      </c>
      <c r="C307" t="s">
        <v>314</v>
      </c>
      <c r="D307" t="s">
        <v>523</v>
      </c>
    </row>
    <row r="308" spans="1:4" x14ac:dyDescent="0.25">
      <c r="A308" t="s">
        <v>214</v>
      </c>
      <c r="B308" t="s">
        <v>225</v>
      </c>
      <c r="C308" t="s">
        <v>413</v>
      </c>
      <c r="D308" t="s">
        <v>524</v>
      </c>
    </row>
    <row r="309" spans="1:4" x14ac:dyDescent="0.25">
      <c r="A309" t="s">
        <v>214</v>
      </c>
      <c r="B309" t="s">
        <v>225</v>
      </c>
      <c r="C309" t="s">
        <v>415</v>
      </c>
      <c r="D309" t="s">
        <v>525</v>
      </c>
    </row>
    <row r="310" spans="1:4" x14ac:dyDescent="0.25">
      <c r="A310" t="s">
        <v>218</v>
      </c>
      <c r="B310" t="s">
        <v>225</v>
      </c>
      <c r="C310" t="s">
        <v>317</v>
      </c>
      <c r="D310" t="s">
        <v>526</v>
      </c>
    </row>
    <row r="311" spans="1:4" x14ac:dyDescent="0.25">
      <c r="A311" t="s">
        <v>214</v>
      </c>
      <c r="B311" t="s">
        <v>225</v>
      </c>
      <c r="C311" t="s">
        <v>418</v>
      </c>
      <c r="D311" t="s">
        <v>527</v>
      </c>
    </row>
    <row r="312" spans="1:4" x14ac:dyDescent="0.25">
      <c r="A312" t="s">
        <v>214</v>
      </c>
      <c r="B312" t="s">
        <v>225</v>
      </c>
      <c r="C312" t="s">
        <v>420</v>
      </c>
      <c r="D312" t="s">
        <v>528</v>
      </c>
    </row>
    <row r="313" spans="1:4" x14ac:dyDescent="0.25">
      <c r="A313" t="s">
        <v>218</v>
      </c>
      <c r="B313" t="s">
        <v>225</v>
      </c>
      <c r="C313" t="s">
        <v>319</v>
      </c>
      <c r="D313" t="s">
        <v>529</v>
      </c>
    </row>
    <row r="314" spans="1:4" x14ac:dyDescent="0.25">
      <c r="A314" t="s">
        <v>214</v>
      </c>
      <c r="B314" t="s">
        <v>225</v>
      </c>
      <c r="C314" t="s">
        <v>422</v>
      </c>
      <c r="D314" t="s">
        <v>530</v>
      </c>
    </row>
    <row r="315" spans="1:4" x14ac:dyDescent="0.25">
      <c r="A315" t="s">
        <v>214</v>
      </c>
      <c r="B315" t="s">
        <v>225</v>
      </c>
      <c r="C315" t="s">
        <v>425</v>
      </c>
      <c r="D315" t="s">
        <v>531</v>
      </c>
    </row>
    <row r="316" spans="1:4" x14ac:dyDescent="0.25">
      <c r="A316" t="s">
        <v>218</v>
      </c>
      <c r="B316" t="s">
        <v>225</v>
      </c>
      <c r="C316" t="s">
        <v>321</v>
      </c>
      <c r="D316" t="s">
        <v>532</v>
      </c>
    </row>
    <row r="317" spans="1:4" x14ac:dyDescent="0.25">
      <c r="A317" t="s">
        <v>214</v>
      </c>
      <c r="B317" t="s">
        <v>225</v>
      </c>
      <c r="C317" t="s">
        <v>427</v>
      </c>
      <c r="D317" t="s">
        <v>533</v>
      </c>
    </row>
    <row r="318" spans="1:4" x14ac:dyDescent="0.25">
      <c r="A318" t="s">
        <v>534</v>
      </c>
      <c r="B318" t="s">
        <v>430</v>
      </c>
      <c r="C318" t="s">
        <v>535</v>
      </c>
    </row>
    <row r="319" spans="1:4" x14ac:dyDescent="0.25">
      <c r="A319">
        <v>8.5833305120468098E-4</v>
      </c>
    </row>
    <row r="320" spans="1:4" x14ac:dyDescent="0.25">
      <c r="A320" t="s">
        <v>218</v>
      </c>
      <c r="B320" t="s">
        <v>225</v>
      </c>
      <c r="C320" t="s">
        <v>324</v>
      </c>
      <c r="D320" t="s">
        <v>536</v>
      </c>
    </row>
    <row r="321" spans="1:4" x14ac:dyDescent="0.25">
      <c r="A321" t="s">
        <v>218</v>
      </c>
      <c r="B321" t="s">
        <v>225</v>
      </c>
      <c r="C321" t="s">
        <v>326</v>
      </c>
      <c r="D321" t="s">
        <v>537</v>
      </c>
    </row>
    <row r="322" spans="1:4" x14ac:dyDescent="0.25">
      <c r="A322" t="s">
        <v>218</v>
      </c>
      <c r="B322" t="s">
        <v>225</v>
      </c>
      <c r="C322" t="s">
        <v>328</v>
      </c>
      <c r="D322" t="s">
        <v>538</v>
      </c>
    </row>
    <row r="323" spans="1:4" x14ac:dyDescent="0.25">
      <c r="A323" t="s">
        <v>218</v>
      </c>
      <c r="B323" t="s">
        <v>225</v>
      </c>
      <c r="C323" t="s">
        <v>330</v>
      </c>
      <c r="D323" t="s">
        <v>539</v>
      </c>
    </row>
    <row r="324" spans="1:4" x14ac:dyDescent="0.25">
      <c r="A324" t="s">
        <v>218</v>
      </c>
      <c r="B324" t="s">
        <v>225</v>
      </c>
      <c r="C324" t="s">
        <v>334</v>
      </c>
      <c r="D324" t="s">
        <v>540</v>
      </c>
    </row>
    <row r="325" spans="1:4" x14ac:dyDescent="0.25">
      <c r="A325" t="s">
        <v>218</v>
      </c>
      <c r="B325" t="s">
        <v>225</v>
      </c>
      <c r="C325" t="s">
        <v>336</v>
      </c>
      <c r="D325" t="s">
        <v>541</v>
      </c>
    </row>
    <row r="326" spans="1:4" x14ac:dyDescent="0.25">
      <c r="A326" t="s">
        <v>218</v>
      </c>
      <c r="B326" t="s">
        <v>225</v>
      </c>
      <c r="C326" t="s">
        <v>338</v>
      </c>
      <c r="D326" t="s">
        <v>542</v>
      </c>
    </row>
    <row r="327" spans="1:4" x14ac:dyDescent="0.25">
      <c r="A327" t="s">
        <v>218</v>
      </c>
      <c r="B327" t="s">
        <v>225</v>
      </c>
      <c r="C327" t="s">
        <v>340</v>
      </c>
      <c r="D327" t="s">
        <v>543</v>
      </c>
    </row>
    <row r="328" spans="1:4" x14ac:dyDescent="0.25">
      <c r="A328" t="s">
        <v>218</v>
      </c>
      <c r="B328" t="s">
        <v>225</v>
      </c>
      <c r="C328" t="s">
        <v>343</v>
      </c>
      <c r="D328" t="s">
        <v>544</v>
      </c>
    </row>
    <row r="329" spans="1:4" x14ac:dyDescent="0.25">
      <c r="A329" t="s">
        <v>218</v>
      </c>
      <c r="B329" t="s">
        <v>225</v>
      </c>
      <c r="C329" t="s">
        <v>345</v>
      </c>
      <c r="D329" t="s">
        <v>545</v>
      </c>
    </row>
    <row r="330" spans="1:4" x14ac:dyDescent="0.25">
      <c r="A330" t="s">
        <v>218</v>
      </c>
      <c r="B330" t="s">
        <v>225</v>
      </c>
      <c r="C330" t="s">
        <v>348</v>
      </c>
      <c r="D330" t="s">
        <v>546</v>
      </c>
    </row>
    <row r="331" spans="1:4" x14ac:dyDescent="0.25">
      <c r="A331" t="s">
        <v>218</v>
      </c>
      <c r="B331" t="s">
        <v>225</v>
      </c>
      <c r="C331" t="s">
        <v>351</v>
      </c>
      <c r="D331" t="s">
        <v>547</v>
      </c>
    </row>
    <row r="332" spans="1:4" x14ac:dyDescent="0.25">
      <c r="A332" t="s">
        <v>218</v>
      </c>
      <c r="B332" t="s">
        <v>225</v>
      </c>
      <c r="C332" t="s">
        <v>353</v>
      </c>
      <c r="D332" t="s">
        <v>548</v>
      </c>
    </row>
    <row r="333" spans="1:4" x14ac:dyDescent="0.25">
      <c r="A333" t="s">
        <v>218</v>
      </c>
      <c r="B333" t="s">
        <v>225</v>
      </c>
      <c r="C333" t="s">
        <v>355</v>
      </c>
      <c r="D333" t="s">
        <v>549</v>
      </c>
    </row>
    <row r="334" spans="1:4" x14ac:dyDescent="0.25">
      <c r="A334" t="s">
        <v>218</v>
      </c>
      <c r="B334" t="s">
        <v>225</v>
      </c>
      <c r="C334" t="s">
        <v>357</v>
      </c>
      <c r="D334" t="s">
        <v>550</v>
      </c>
    </row>
    <row r="335" spans="1:4" x14ac:dyDescent="0.25">
      <c r="A335" t="s">
        <v>218</v>
      </c>
      <c r="B335" t="s">
        <v>225</v>
      </c>
      <c r="C335" t="s">
        <v>360</v>
      </c>
      <c r="D335" t="s">
        <v>551</v>
      </c>
    </row>
    <row r="336" spans="1:4" x14ac:dyDescent="0.25">
      <c r="A336" t="s">
        <v>218</v>
      </c>
      <c r="B336" t="s">
        <v>225</v>
      </c>
      <c r="C336" t="s">
        <v>363</v>
      </c>
      <c r="D336" t="s">
        <v>552</v>
      </c>
    </row>
    <row r="337" spans="1:4" x14ac:dyDescent="0.25">
      <c r="A337" t="s">
        <v>218</v>
      </c>
      <c r="B337" t="s">
        <v>225</v>
      </c>
      <c r="C337" t="s">
        <v>365</v>
      </c>
      <c r="D337" t="s">
        <v>553</v>
      </c>
    </row>
    <row r="338" spans="1:4" x14ac:dyDescent="0.25">
      <c r="A338" t="s">
        <v>218</v>
      </c>
      <c r="B338" t="s">
        <v>225</v>
      </c>
      <c r="C338" t="s">
        <v>368</v>
      </c>
      <c r="D338" t="s">
        <v>554</v>
      </c>
    </row>
    <row r="339" spans="1:4" x14ac:dyDescent="0.25">
      <c r="A339" t="s">
        <v>218</v>
      </c>
      <c r="B339" t="s">
        <v>225</v>
      </c>
      <c r="C339" t="s">
        <v>370</v>
      </c>
      <c r="D339" t="s">
        <v>555</v>
      </c>
    </row>
    <row r="340" spans="1:4" x14ac:dyDescent="0.25">
      <c r="A340" t="s">
        <v>218</v>
      </c>
      <c r="B340" t="s">
        <v>225</v>
      </c>
      <c r="C340" t="s">
        <v>372</v>
      </c>
      <c r="D340" t="s">
        <v>556</v>
      </c>
    </row>
    <row r="341" spans="1:4" x14ac:dyDescent="0.25">
      <c r="A341" t="s">
        <v>218</v>
      </c>
      <c r="B341" t="s">
        <v>225</v>
      </c>
      <c r="C341" t="s">
        <v>374</v>
      </c>
      <c r="D341" t="s">
        <v>557</v>
      </c>
    </row>
    <row r="342" spans="1:4" x14ac:dyDescent="0.25">
      <c r="A342" t="s">
        <v>218</v>
      </c>
      <c r="B342" t="s">
        <v>225</v>
      </c>
      <c r="C342" t="s">
        <v>378</v>
      </c>
      <c r="D342" t="s">
        <v>558</v>
      </c>
    </row>
    <row r="343" spans="1:4" x14ac:dyDescent="0.25">
      <c r="A343" t="s">
        <v>218</v>
      </c>
      <c r="B343" t="s">
        <v>225</v>
      </c>
      <c r="C343" t="s">
        <v>380</v>
      </c>
      <c r="D343" t="s">
        <v>559</v>
      </c>
    </row>
    <row r="344" spans="1:4" x14ac:dyDescent="0.25">
      <c r="A344" t="s">
        <v>218</v>
      </c>
      <c r="B344" t="s">
        <v>225</v>
      </c>
      <c r="C344" t="s">
        <v>382</v>
      </c>
      <c r="D344" t="s">
        <v>560</v>
      </c>
    </row>
    <row r="345" spans="1:4" x14ac:dyDescent="0.25">
      <c r="A345" t="s">
        <v>218</v>
      </c>
      <c r="B345" t="s">
        <v>225</v>
      </c>
      <c r="C345" t="s">
        <v>385</v>
      </c>
      <c r="D345" t="s">
        <v>561</v>
      </c>
    </row>
    <row r="346" spans="1:4" x14ac:dyDescent="0.25">
      <c r="A346" t="s">
        <v>218</v>
      </c>
      <c r="B346" t="s">
        <v>225</v>
      </c>
      <c r="C346" t="s">
        <v>387</v>
      </c>
      <c r="D346" t="s">
        <v>562</v>
      </c>
    </row>
    <row r="347" spans="1:4" x14ac:dyDescent="0.25">
      <c r="A347" t="s">
        <v>218</v>
      </c>
      <c r="B347" t="s">
        <v>225</v>
      </c>
      <c r="C347" t="s">
        <v>390</v>
      </c>
      <c r="D347" t="s">
        <v>563</v>
      </c>
    </row>
    <row r="348" spans="1:4" x14ac:dyDescent="0.25">
      <c r="A348" t="s">
        <v>218</v>
      </c>
      <c r="B348" t="s">
        <v>225</v>
      </c>
      <c r="C348" t="s">
        <v>392</v>
      </c>
      <c r="D348" t="s">
        <v>564</v>
      </c>
    </row>
    <row r="349" spans="1:4" x14ac:dyDescent="0.25">
      <c r="A349" t="s">
        <v>218</v>
      </c>
      <c r="B349" t="s">
        <v>225</v>
      </c>
      <c r="C349" t="s">
        <v>395</v>
      </c>
      <c r="D349" t="s">
        <v>565</v>
      </c>
    </row>
    <row r="350" spans="1:4" x14ac:dyDescent="0.25">
      <c r="A350" t="s">
        <v>218</v>
      </c>
      <c r="B350" t="s">
        <v>225</v>
      </c>
      <c r="C350" t="s">
        <v>397</v>
      </c>
      <c r="D350" t="s">
        <v>566</v>
      </c>
    </row>
    <row r="351" spans="1:4" x14ac:dyDescent="0.25">
      <c r="A351" t="s">
        <v>218</v>
      </c>
      <c r="B351" t="s">
        <v>225</v>
      </c>
      <c r="C351" t="s">
        <v>399</v>
      </c>
      <c r="D351" t="s">
        <v>567</v>
      </c>
    </row>
    <row r="352" spans="1:4" x14ac:dyDescent="0.25">
      <c r="A352" t="s">
        <v>218</v>
      </c>
      <c r="B352" t="s">
        <v>225</v>
      </c>
      <c r="C352" t="s">
        <v>402</v>
      </c>
      <c r="D352" t="s">
        <v>568</v>
      </c>
    </row>
    <row r="353" spans="1:9" x14ac:dyDescent="0.25">
      <c r="A353" t="s">
        <v>218</v>
      </c>
      <c r="B353" t="s">
        <v>225</v>
      </c>
      <c r="C353" t="s">
        <v>405</v>
      </c>
      <c r="D353" t="s">
        <v>569</v>
      </c>
    </row>
    <row r="354" spans="1:9" x14ac:dyDescent="0.25">
      <c r="A354" t="s">
        <v>218</v>
      </c>
      <c r="B354" t="s">
        <v>225</v>
      </c>
      <c r="C354" t="s">
        <v>407</v>
      </c>
      <c r="D354" t="s">
        <v>570</v>
      </c>
    </row>
    <row r="355" spans="1:9" x14ac:dyDescent="0.25">
      <c r="A355" t="s">
        <v>218</v>
      </c>
      <c r="B355" t="s">
        <v>225</v>
      </c>
      <c r="C355" t="s">
        <v>409</v>
      </c>
      <c r="D355" t="s">
        <v>571</v>
      </c>
    </row>
    <row r="356" spans="1:9" x14ac:dyDescent="0.25">
      <c r="A356" t="s">
        <v>218</v>
      </c>
      <c r="B356" t="s">
        <v>225</v>
      </c>
      <c r="C356" t="s">
        <v>411</v>
      </c>
      <c r="D356" t="s">
        <v>572</v>
      </c>
    </row>
    <row r="357" spans="1:9" x14ac:dyDescent="0.25">
      <c r="A357" t="s">
        <v>218</v>
      </c>
      <c r="B357" t="s">
        <v>225</v>
      </c>
      <c r="C357" t="s">
        <v>413</v>
      </c>
      <c r="D357" t="s">
        <v>573</v>
      </c>
    </row>
    <row r="358" spans="1:9" x14ac:dyDescent="0.25">
      <c r="A358" t="s">
        <v>218</v>
      </c>
      <c r="B358" t="s">
        <v>225</v>
      </c>
      <c r="C358" t="s">
        <v>415</v>
      </c>
      <c r="D358" t="s">
        <v>574</v>
      </c>
    </row>
    <row r="359" spans="1:9" x14ac:dyDescent="0.25">
      <c r="A359" t="s">
        <v>218</v>
      </c>
      <c r="B359" t="s">
        <v>225</v>
      </c>
      <c r="C359" t="s">
        <v>418</v>
      </c>
      <c r="D359" t="s">
        <v>575</v>
      </c>
    </row>
    <row r="360" spans="1:9" x14ac:dyDescent="0.25">
      <c r="A360" t="s">
        <v>218</v>
      </c>
      <c r="B360" t="s">
        <v>225</v>
      </c>
      <c r="C360" t="s">
        <v>420</v>
      </c>
      <c r="D360" t="s">
        <v>576</v>
      </c>
    </row>
    <row r="361" spans="1:9" x14ac:dyDescent="0.25">
      <c r="A361" t="s">
        <v>218</v>
      </c>
      <c r="B361" t="s">
        <v>225</v>
      </c>
      <c r="C361" t="s">
        <v>422</v>
      </c>
      <c r="D361" t="s">
        <v>577</v>
      </c>
    </row>
    <row r="362" spans="1:9" x14ac:dyDescent="0.25">
      <c r="A362" t="s">
        <v>218</v>
      </c>
      <c r="B362" t="s">
        <v>225</v>
      </c>
      <c r="C362" t="s">
        <v>425</v>
      </c>
      <c r="D362" t="s">
        <v>578</v>
      </c>
    </row>
    <row r="363" spans="1:9" x14ac:dyDescent="0.25">
      <c r="A363" t="s">
        <v>218</v>
      </c>
      <c r="B363" t="s">
        <v>225</v>
      </c>
      <c r="C363" t="s">
        <v>427</v>
      </c>
      <c r="D363" t="s">
        <v>579</v>
      </c>
    </row>
    <row r="364" spans="1:9" x14ac:dyDescent="0.25">
      <c r="A364" t="s">
        <v>580</v>
      </c>
      <c r="B364" t="s">
        <v>430</v>
      </c>
      <c r="C364" t="s">
        <v>581</v>
      </c>
    </row>
    <row r="365" spans="1:9" x14ac:dyDescent="0.25">
      <c r="A365">
        <v>1.1388885974884E-4</v>
      </c>
    </row>
    <row r="366" spans="1:9" x14ac:dyDescent="0.25">
      <c r="A366" t="s">
        <v>582</v>
      </c>
      <c r="B366" t="s">
        <v>208</v>
      </c>
      <c r="C366">
        <v>14</v>
      </c>
      <c r="D366" t="s">
        <v>209</v>
      </c>
      <c r="E366">
        <v>120</v>
      </c>
      <c r="F366" t="s">
        <v>210</v>
      </c>
      <c r="G366">
        <v>2</v>
      </c>
      <c r="H366" t="s">
        <v>211</v>
      </c>
      <c r="I366" t="s">
        <v>212</v>
      </c>
    </row>
    <row r="367" spans="1:9" x14ac:dyDescent="0.25">
      <c r="A367" t="s">
        <v>582</v>
      </c>
      <c r="B367" t="s">
        <v>208</v>
      </c>
      <c r="C367">
        <v>14</v>
      </c>
      <c r="D367" t="s">
        <v>209</v>
      </c>
      <c r="E367">
        <v>120</v>
      </c>
      <c r="F367" t="s">
        <v>210</v>
      </c>
      <c r="G367">
        <v>2</v>
      </c>
      <c r="H367" t="s">
        <v>211</v>
      </c>
      <c r="I367" t="s">
        <v>2</v>
      </c>
    </row>
    <row r="368" spans="1:9" x14ac:dyDescent="0.25">
      <c r="A368" t="s">
        <v>582</v>
      </c>
      <c r="B368" t="s">
        <v>208</v>
      </c>
      <c r="C368">
        <v>14</v>
      </c>
      <c r="D368" t="s">
        <v>209</v>
      </c>
      <c r="E368">
        <v>120</v>
      </c>
      <c r="F368" t="s">
        <v>210</v>
      </c>
      <c r="G368">
        <v>2</v>
      </c>
      <c r="H368" t="s">
        <v>211</v>
      </c>
      <c r="I368" t="s">
        <v>3</v>
      </c>
    </row>
    <row r="369" spans="1:2" x14ac:dyDescent="0.25">
      <c r="A369" t="s">
        <v>19</v>
      </c>
    </row>
    <row r="370" spans="1:2" x14ac:dyDescent="0.25">
      <c r="A370" t="s">
        <v>19</v>
      </c>
    </row>
    <row r="371" spans="1:2" x14ac:dyDescent="0.25">
      <c r="A371" t="s">
        <v>19</v>
      </c>
    </row>
    <row r="372" spans="1:2" x14ac:dyDescent="0.25">
      <c r="A372" t="s">
        <v>219</v>
      </c>
    </row>
    <row r="373" spans="1:2" x14ac:dyDescent="0.25">
      <c r="A373" t="s">
        <v>26</v>
      </c>
    </row>
    <row r="374" spans="1:2" x14ac:dyDescent="0.25">
      <c r="A374" t="s">
        <v>220</v>
      </c>
      <c r="B374" t="s">
        <v>215</v>
      </c>
    </row>
    <row r="375" spans="1:2" x14ac:dyDescent="0.25">
      <c r="A375" t="s">
        <v>140</v>
      </c>
    </row>
    <row r="376" spans="1:2" x14ac:dyDescent="0.25">
      <c r="A376" t="s">
        <v>221</v>
      </c>
    </row>
    <row r="377" spans="1:2" x14ac:dyDescent="0.25">
      <c r="A377" t="s">
        <v>142</v>
      </c>
    </row>
    <row r="378" spans="1:2" x14ac:dyDescent="0.25">
      <c r="A378" t="s">
        <v>145</v>
      </c>
    </row>
    <row r="379" spans="1:2" x14ac:dyDescent="0.25">
      <c r="A379" t="s">
        <v>217</v>
      </c>
    </row>
    <row r="380" spans="1:2" x14ac:dyDescent="0.25">
      <c r="A380" t="s">
        <v>80</v>
      </c>
    </row>
    <row r="381" spans="1:2" x14ac:dyDescent="0.25">
      <c r="A381" t="s">
        <v>218</v>
      </c>
      <c r="B381" t="s">
        <v>215</v>
      </c>
    </row>
    <row r="382" spans="1:2" x14ac:dyDescent="0.25">
      <c r="A382" t="s">
        <v>82</v>
      </c>
    </row>
    <row r="383" spans="1:2" x14ac:dyDescent="0.25">
      <c r="A383" t="s">
        <v>83</v>
      </c>
    </row>
    <row r="384" spans="1:2" x14ac:dyDescent="0.25">
      <c r="A384" t="s">
        <v>142</v>
      </c>
    </row>
    <row r="385" spans="1:4" x14ac:dyDescent="0.25">
      <c r="A385" t="s">
        <v>145</v>
      </c>
    </row>
    <row r="386" spans="1:4" x14ac:dyDescent="0.25">
      <c r="A386" t="s">
        <v>213</v>
      </c>
    </row>
    <row r="387" spans="1:4" x14ac:dyDescent="0.25">
      <c r="A387" t="s">
        <v>68</v>
      </c>
    </row>
    <row r="388" spans="1:4" x14ac:dyDescent="0.25">
      <c r="A388" t="s">
        <v>214</v>
      </c>
      <c r="B388" t="s">
        <v>215</v>
      </c>
    </row>
    <row r="389" spans="1:4" x14ac:dyDescent="0.25">
      <c r="A389" t="s">
        <v>71</v>
      </c>
    </row>
    <row r="390" spans="1:4" x14ac:dyDescent="0.25">
      <c r="A390" t="s">
        <v>72</v>
      </c>
    </row>
    <row r="391" spans="1:4" x14ac:dyDescent="0.25">
      <c r="A391" t="s">
        <v>142</v>
      </c>
    </row>
    <row r="392" spans="1:4" x14ac:dyDescent="0.25">
      <c r="A392" t="s">
        <v>145</v>
      </c>
    </row>
    <row r="393" spans="1:4" x14ac:dyDescent="0.25">
      <c r="A393" t="s">
        <v>220</v>
      </c>
      <c r="B393" t="s">
        <v>223</v>
      </c>
      <c r="C393" t="s">
        <v>224</v>
      </c>
    </row>
    <row r="394" spans="1:4" x14ac:dyDescent="0.25">
      <c r="A394" t="s">
        <v>218</v>
      </c>
      <c r="B394" t="s">
        <v>223</v>
      </c>
      <c r="C394" t="s">
        <v>224</v>
      </c>
    </row>
    <row r="395" spans="1:4" x14ac:dyDescent="0.25">
      <c r="A395" t="s">
        <v>214</v>
      </c>
      <c r="B395" t="s">
        <v>223</v>
      </c>
      <c r="C395" t="s">
        <v>224</v>
      </c>
    </row>
    <row r="396" spans="1:4" x14ac:dyDescent="0.25">
      <c r="A396" t="s">
        <v>220</v>
      </c>
      <c r="B396" t="s">
        <v>225</v>
      </c>
      <c r="C396" t="s">
        <v>226</v>
      </c>
      <c r="D396" t="s">
        <v>164</v>
      </c>
    </row>
    <row r="397" spans="1:4" x14ac:dyDescent="0.25">
      <c r="A397" t="s">
        <v>220</v>
      </c>
      <c r="B397" t="s">
        <v>225</v>
      </c>
      <c r="C397" t="s">
        <v>227</v>
      </c>
      <c r="D397" t="s">
        <v>164</v>
      </c>
    </row>
    <row r="398" spans="1:4" x14ac:dyDescent="0.25">
      <c r="A398" t="s">
        <v>220</v>
      </c>
      <c r="B398" t="s">
        <v>225</v>
      </c>
      <c r="C398" t="s">
        <v>228</v>
      </c>
      <c r="D398" t="s">
        <v>164</v>
      </c>
    </row>
    <row r="399" spans="1:4" x14ac:dyDescent="0.25">
      <c r="A399" t="s">
        <v>214</v>
      </c>
      <c r="B399" t="s">
        <v>225</v>
      </c>
      <c r="C399" t="s">
        <v>226</v>
      </c>
      <c r="D399" t="s">
        <v>164</v>
      </c>
    </row>
    <row r="400" spans="1:4" x14ac:dyDescent="0.25">
      <c r="A400" t="s">
        <v>220</v>
      </c>
      <c r="B400" t="s">
        <v>225</v>
      </c>
      <c r="C400" t="s">
        <v>229</v>
      </c>
      <c r="D400" t="s">
        <v>164</v>
      </c>
    </row>
    <row r="401" spans="1:4" x14ac:dyDescent="0.25">
      <c r="A401" t="s">
        <v>220</v>
      </c>
      <c r="B401" t="s">
        <v>225</v>
      </c>
      <c r="C401" t="s">
        <v>230</v>
      </c>
      <c r="D401" t="s">
        <v>164</v>
      </c>
    </row>
    <row r="402" spans="1:4" x14ac:dyDescent="0.25">
      <c r="A402" t="s">
        <v>220</v>
      </c>
      <c r="B402" t="s">
        <v>225</v>
      </c>
      <c r="C402" t="s">
        <v>231</v>
      </c>
      <c r="D402" t="s">
        <v>164</v>
      </c>
    </row>
    <row r="403" spans="1:4" x14ac:dyDescent="0.25">
      <c r="A403" t="s">
        <v>218</v>
      </c>
      <c r="B403" t="s">
        <v>225</v>
      </c>
      <c r="C403" t="s">
        <v>226</v>
      </c>
      <c r="D403" t="s">
        <v>164</v>
      </c>
    </row>
    <row r="404" spans="1:4" x14ac:dyDescent="0.25">
      <c r="A404" t="s">
        <v>220</v>
      </c>
      <c r="B404" t="s">
        <v>225</v>
      </c>
      <c r="C404" t="s">
        <v>232</v>
      </c>
      <c r="D404" t="s">
        <v>164</v>
      </c>
    </row>
    <row r="405" spans="1:4" x14ac:dyDescent="0.25">
      <c r="A405" t="s">
        <v>214</v>
      </c>
      <c r="B405" t="s">
        <v>225</v>
      </c>
      <c r="C405" t="s">
        <v>227</v>
      </c>
      <c r="D405" t="s">
        <v>164</v>
      </c>
    </row>
    <row r="406" spans="1:4" x14ac:dyDescent="0.25">
      <c r="A406" t="s">
        <v>220</v>
      </c>
      <c r="B406" t="s">
        <v>225</v>
      </c>
      <c r="C406" t="s">
        <v>233</v>
      </c>
      <c r="D406" t="s">
        <v>164</v>
      </c>
    </row>
    <row r="407" spans="1:4" x14ac:dyDescent="0.25">
      <c r="A407" t="s">
        <v>220</v>
      </c>
      <c r="B407" t="s">
        <v>225</v>
      </c>
      <c r="C407" t="s">
        <v>234</v>
      </c>
      <c r="D407" t="s">
        <v>194</v>
      </c>
    </row>
    <row r="408" spans="1:4" x14ac:dyDescent="0.25">
      <c r="A408" t="s">
        <v>220</v>
      </c>
      <c r="B408" t="s">
        <v>225</v>
      </c>
      <c r="C408" t="s">
        <v>235</v>
      </c>
      <c r="D408" t="s">
        <v>583</v>
      </c>
    </row>
    <row r="409" spans="1:4" x14ac:dyDescent="0.25">
      <c r="A409" t="s">
        <v>220</v>
      </c>
      <c r="B409" t="s">
        <v>225</v>
      </c>
      <c r="C409" t="s">
        <v>236</v>
      </c>
      <c r="D409" t="s">
        <v>584</v>
      </c>
    </row>
    <row r="410" spans="1:4" x14ac:dyDescent="0.25">
      <c r="A410" t="s">
        <v>214</v>
      </c>
      <c r="B410" t="s">
        <v>225</v>
      </c>
      <c r="C410" t="s">
        <v>228</v>
      </c>
      <c r="D410" t="s">
        <v>164</v>
      </c>
    </row>
    <row r="411" spans="1:4" x14ac:dyDescent="0.25">
      <c r="A411" t="s">
        <v>220</v>
      </c>
      <c r="B411" t="s">
        <v>225</v>
      </c>
      <c r="C411" t="s">
        <v>237</v>
      </c>
      <c r="D411" t="s">
        <v>168</v>
      </c>
    </row>
    <row r="412" spans="1:4" x14ac:dyDescent="0.25">
      <c r="A412" t="s">
        <v>218</v>
      </c>
      <c r="B412" t="s">
        <v>225</v>
      </c>
      <c r="C412" t="s">
        <v>227</v>
      </c>
      <c r="D412" t="s">
        <v>164</v>
      </c>
    </row>
    <row r="413" spans="1:4" x14ac:dyDescent="0.25">
      <c r="A413" t="s">
        <v>220</v>
      </c>
      <c r="B413" t="s">
        <v>225</v>
      </c>
      <c r="C413" t="s">
        <v>238</v>
      </c>
      <c r="D413" t="s">
        <v>585</v>
      </c>
    </row>
    <row r="414" spans="1:4" x14ac:dyDescent="0.25">
      <c r="A414" t="s">
        <v>220</v>
      </c>
      <c r="B414" t="s">
        <v>225</v>
      </c>
      <c r="C414" t="s">
        <v>239</v>
      </c>
      <c r="D414" t="s">
        <v>586</v>
      </c>
    </row>
    <row r="415" spans="1:4" x14ac:dyDescent="0.25">
      <c r="A415" t="s">
        <v>214</v>
      </c>
      <c r="B415" t="s">
        <v>225</v>
      </c>
      <c r="C415" t="s">
        <v>229</v>
      </c>
      <c r="D415" t="s">
        <v>164</v>
      </c>
    </row>
    <row r="416" spans="1:4" x14ac:dyDescent="0.25">
      <c r="A416" t="s">
        <v>220</v>
      </c>
      <c r="B416" t="s">
        <v>225</v>
      </c>
      <c r="C416" t="s">
        <v>240</v>
      </c>
      <c r="D416" t="s">
        <v>587</v>
      </c>
    </row>
    <row r="417" spans="1:4" x14ac:dyDescent="0.25">
      <c r="A417" t="s">
        <v>220</v>
      </c>
      <c r="B417" t="s">
        <v>225</v>
      </c>
      <c r="C417" t="s">
        <v>241</v>
      </c>
      <c r="D417" t="s">
        <v>170</v>
      </c>
    </row>
    <row r="418" spans="1:4" x14ac:dyDescent="0.25">
      <c r="A418" t="s">
        <v>220</v>
      </c>
      <c r="B418" t="s">
        <v>225</v>
      </c>
      <c r="C418" t="s">
        <v>242</v>
      </c>
      <c r="D418" t="s">
        <v>588</v>
      </c>
    </row>
    <row r="419" spans="1:4" x14ac:dyDescent="0.25">
      <c r="A419" t="s">
        <v>220</v>
      </c>
      <c r="B419" t="s">
        <v>225</v>
      </c>
      <c r="C419" t="s">
        <v>243</v>
      </c>
      <c r="D419" t="s">
        <v>589</v>
      </c>
    </row>
    <row r="420" spans="1:4" x14ac:dyDescent="0.25">
      <c r="A420" t="s">
        <v>214</v>
      </c>
      <c r="B420" t="s">
        <v>225</v>
      </c>
      <c r="C420" t="s">
        <v>230</v>
      </c>
      <c r="D420" t="s">
        <v>164</v>
      </c>
    </row>
    <row r="421" spans="1:4" x14ac:dyDescent="0.25">
      <c r="A421" t="s">
        <v>218</v>
      </c>
      <c r="B421" t="s">
        <v>225</v>
      </c>
      <c r="C421" t="s">
        <v>228</v>
      </c>
      <c r="D421" t="s">
        <v>164</v>
      </c>
    </row>
    <row r="422" spans="1:4" x14ac:dyDescent="0.25">
      <c r="A422" t="s">
        <v>220</v>
      </c>
      <c r="B422" t="s">
        <v>225</v>
      </c>
      <c r="C422" t="s">
        <v>244</v>
      </c>
      <c r="D422" t="s">
        <v>590</v>
      </c>
    </row>
    <row r="423" spans="1:4" x14ac:dyDescent="0.25">
      <c r="A423" t="s">
        <v>220</v>
      </c>
      <c r="B423" t="s">
        <v>225</v>
      </c>
      <c r="C423" t="s">
        <v>245</v>
      </c>
      <c r="D423" t="s">
        <v>591</v>
      </c>
    </row>
    <row r="424" spans="1:4" x14ac:dyDescent="0.25">
      <c r="A424" t="s">
        <v>220</v>
      </c>
      <c r="B424" t="s">
        <v>225</v>
      </c>
      <c r="C424" t="s">
        <v>247</v>
      </c>
      <c r="D424" t="s">
        <v>168</v>
      </c>
    </row>
    <row r="425" spans="1:4" x14ac:dyDescent="0.25">
      <c r="A425" t="s">
        <v>220</v>
      </c>
      <c r="B425" t="s">
        <v>225</v>
      </c>
      <c r="C425" t="s">
        <v>249</v>
      </c>
      <c r="D425" t="s">
        <v>592</v>
      </c>
    </row>
    <row r="426" spans="1:4" x14ac:dyDescent="0.25">
      <c r="A426" t="s">
        <v>214</v>
      </c>
      <c r="B426" t="s">
        <v>225</v>
      </c>
      <c r="C426" t="s">
        <v>231</v>
      </c>
      <c r="D426" t="s">
        <v>164</v>
      </c>
    </row>
    <row r="427" spans="1:4" x14ac:dyDescent="0.25">
      <c r="A427" t="s">
        <v>220</v>
      </c>
      <c r="B427" t="s">
        <v>225</v>
      </c>
      <c r="C427" t="s">
        <v>251</v>
      </c>
      <c r="D427" t="s">
        <v>593</v>
      </c>
    </row>
    <row r="428" spans="1:4" x14ac:dyDescent="0.25">
      <c r="A428" t="s">
        <v>220</v>
      </c>
      <c r="B428" t="s">
        <v>225</v>
      </c>
      <c r="C428" t="s">
        <v>253</v>
      </c>
      <c r="D428" t="s">
        <v>183</v>
      </c>
    </row>
    <row r="429" spans="1:4" x14ac:dyDescent="0.25">
      <c r="A429" t="s">
        <v>220</v>
      </c>
      <c r="B429" t="s">
        <v>225</v>
      </c>
      <c r="C429" t="s">
        <v>255</v>
      </c>
      <c r="D429" t="s">
        <v>594</v>
      </c>
    </row>
    <row r="430" spans="1:4" x14ac:dyDescent="0.25">
      <c r="A430" t="s">
        <v>218</v>
      </c>
      <c r="B430" t="s">
        <v>225</v>
      </c>
      <c r="C430" t="s">
        <v>229</v>
      </c>
      <c r="D430" t="s">
        <v>164</v>
      </c>
    </row>
    <row r="431" spans="1:4" x14ac:dyDescent="0.25">
      <c r="A431" t="s">
        <v>214</v>
      </c>
      <c r="B431" t="s">
        <v>225</v>
      </c>
      <c r="C431" t="s">
        <v>232</v>
      </c>
      <c r="D431" t="s">
        <v>164</v>
      </c>
    </row>
    <row r="432" spans="1:4" x14ac:dyDescent="0.25">
      <c r="A432" t="s">
        <v>220</v>
      </c>
      <c r="B432" t="s">
        <v>225</v>
      </c>
      <c r="C432" t="s">
        <v>257</v>
      </c>
      <c r="D432" t="s">
        <v>595</v>
      </c>
    </row>
    <row r="433" spans="1:4" x14ac:dyDescent="0.25">
      <c r="A433" t="s">
        <v>220</v>
      </c>
      <c r="B433" t="s">
        <v>225</v>
      </c>
      <c r="C433" t="s">
        <v>259</v>
      </c>
      <c r="D433" t="s">
        <v>185</v>
      </c>
    </row>
    <row r="434" spans="1:4" x14ac:dyDescent="0.25">
      <c r="A434" t="s">
        <v>220</v>
      </c>
      <c r="B434" t="s">
        <v>225</v>
      </c>
      <c r="C434" t="s">
        <v>261</v>
      </c>
      <c r="D434" t="s">
        <v>596</v>
      </c>
    </row>
    <row r="435" spans="1:4" x14ac:dyDescent="0.25">
      <c r="A435" t="s">
        <v>220</v>
      </c>
      <c r="B435" t="s">
        <v>225</v>
      </c>
      <c r="C435" t="s">
        <v>263</v>
      </c>
      <c r="D435" t="s">
        <v>597</v>
      </c>
    </row>
    <row r="436" spans="1:4" x14ac:dyDescent="0.25">
      <c r="A436" t="s">
        <v>214</v>
      </c>
      <c r="B436" t="s">
        <v>225</v>
      </c>
      <c r="C436" t="s">
        <v>233</v>
      </c>
      <c r="D436" t="s">
        <v>164</v>
      </c>
    </row>
    <row r="437" spans="1:4" x14ac:dyDescent="0.25">
      <c r="A437" t="s">
        <v>220</v>
      </c>
      <c r="B437" t="s">
        <v>225</v>
      </c>
      <c r="C437" t="s">
        <v>265</v>
      </c>
      <c r="D437" t="s">
        <v>598</v>
      </c>
    </row>
    <row r="438" spans="1:4" x14ac:dyDescent="0.25">
      <c r="A438" t="s">
        <v>220</v>
      </c>
      <c r="B438" t="s">
        <v>225</v>
      </c>
      <c r="C438" t="s">
        <v>267</v>
      </c>
      <c r="D438" t="s">
        <v>599</v>
      </c>
    </row>
    <row r="439" spans="1:4" x14ac:dyDescent="0.25">
      <c r="A439" t="s">
        <v>218</v>
      </c>
      <c r="B439" t="s">
        <v>225</v>
      </c>
      <c r="C439" t="s">
        <v>230</v>
      </c>
      <c r="D439" t="s">
        <v>164</v>
      </c>
    </row>
    <row r="440" spans="1:4" x14ac:dyDescent="0.25">
      <c r="A440" t="s">
        <v>220</v>
      </c>
      <c r="B440" t="s">
        <v>225</v>
      </c>
      <c r="C440" t="s">
        <v>269</v>
      </c>
      <c r="D440" t="s">
        <v>600</v>
      </c>
    </row>
    <row r="441" spans="1:4" x14ac:dyDescent="0.25">
      <c r="A441" t="s">
        <v>214</v>
      </c>
      <c r="B441" t="s">
        <v>225</v>
      </c>
      <c r="C441" t="s">
        <v>234</v>
      </c>
      <c r="D441" t="s">
        <v>164</v>
      </c>
    </row>
    <row r="442" spans="1:4" x14ac:dyDescent="0.25">
      <c r="A442" t="s">
        <v>220</v>
      </c>
      <c r="B442" t="s">
        <v>225</v>
      </c>
      <c r="C442" t="s">
        <v>271</v>
      </c>
      <c r="D442" t="s">
        <v>168</v>
      </c>
    </row>
    <row r="443" spans="1:4" x14ac:dyDescent="0.25">
      <c r="A443" t="s">
        <v>220</v>
      </c>
      <c r="B443" t="s">
        <v>225</v>
      </c>
      <c r="C443" t="s">
        <v>273</v>
      </c>
      <c r="D443" t="s">
        <v>601</v>
      </c>
    </row>
    <row r="444" spans="1:4" x14ac:dyDescent="0.25">
      <c r="A444" t="s">
        <v>220</v>
      </c>
      <c r="B444" t="s">
        <v>225</v>
      </c>
      <c r="C444" t="s">
        <v>275</v>
      </c>
      <c r="D444" t="s">
        <v>602</v>
      </c>
    </row>
    <row r="445" spans="1:4" x14ac:dyDescent="0.25">
      <c r="A445" t="s">
        <v>220</v>
      </c>
      <c r="B445" t="s">
        <v>225</v>
      </c>
      <c r="C445" t="s">
        <v>277</v>
      </c>
      <c r="D445" t="s">
        <v>603</v>
      </c>
    </row>
    <row r="446" spans="1:4" x14ac:dyDescent="0.25">
      <c r="A446" t="s">
        <v>214</v>
      </c>
      <c r="B446" t="s">
        <v>225</v>
      </c>
      <c r="C446" t="s">
        <v>235</v>
      </c>
      <c r="D446" t="s">
        <v>203</v>
      </c>
    </row>
    <row r="447" spans="1:4" x14ac:dyDescent="0.25">
      <c r="A447" t="s">
        <v>220</v>
      </c>
      <c r="B447" t="s">
        <v>225</v>
      </c>
      <c r="C447" t="s">
        <v>279</v>
      </c>
      <c r="D447" t="s">
        <v>604</v>
      </c>
    </row>
    <row r="448" spans="1:4" x14ac:dyDescent="0.25">
      <c r="A448" t="s">
        <v>218</v>
      </c>
      <c r="B448" t="s">
        <v>225</v>
      </c>
      <c r="C448" t="s">
        <v>231</v>
      </c>
      <c r="D448" t="s">
        <v>164</v>
      </c>
    </row>
    <row r="449" spans="1:4" x14ac:dyDescent="0.25">
      <c r="A449" t="s">
        <v>220</v>
      </c>
      <c r="B449" t="s">
        <v>225</v>
      </c>
      <c r="C449" t="s">
        <v>281</v>
      </c>
      <c r="D449" t="s">
        <v>605</v>
      </c>
    </row>
    <row r="450" spans="1:4" x14ac:dyDescent="0.25">
      <c r="A450" t="s">
        <v>220</v>
      </c>
      <c r="B450" t="s">
        <v>225</v>
      </c>
      <c r="C450" t="s">
        <v>284</v>
      </c>
      <c r="D450" t="s">
        <v>168</v>
      </c>
    </row>
    <row r="451" spans="1:4" x14ac:dyDescent="0.25">
      <c r="A451" t="s">
        <v>214</v>
      </c>
      <c r="B451" t="s">
        <v>225</v>
      </c>
      <c r="C451" t="s">
        <v>236</v>
      </c>
      <c r="D451" t="s">
        <v>606</v>
      </c>
    </row>
    <row r="452" spans="1:4" x14ac:dyDescent="0.25">
      <c r="A452" t="s">
        <v>220</v>
      </c>
      <c r="B452" t="s">
        <v>225</v>
      </c>
      <c r="C452" t="s">
        <v>286</v>
      </c>
      <c r="D452" t="s">
        <v>607</v>
      </c>
    </row>
    <row r="453" spans="1:4" x14ac:dyDescent="0.25">
      <c r="A453" t="s">
        <v>220</v>
      </c>
      <c r="B453" t="s">
        <v>225</v>
      </c>
      <c r="C453" t="s">
        <v>288</v>
      </c>
      <c r="D453" t="s">
        <v>608</v>
      </c>
    </row>
    <row r="454" spans="1:4" x14ac:dyDescent="0.25">
      <c r="A454" t="s">
        <v>220</v>
      </c>
      <c r="B454" t="s">
        <v>225</v>
      </c>
      <c r="C454" t="s">
        <v>291</v>
      </c>
      <c r="D454" t="s">
        <v>609</v>
      </c>
    </row>
    <row r="455" spans="1:4" x14ac:dyDescent="0.25">
      <c r="A455" t="s">
        <v>220</v>
      </c>
      <c r="B455" t="s">
        <v>225</v>
      </c>
      <c r="C455" t="s">
        <v>293</v>
      </c>
      <c r="D455" t="s">
        <v>610</v>
      </c>
    </row>
    <row r="456" spans="1:4" x14ac:dyDescent="0.25">
      <c r="A456" t="s">
        <v>214</v>
      </c>
      <c r="B456" t="s">
        <v>225</v>
      </c>
      <c r="C456" t="s">
        <v>237</v>
      </c>
      <c r="D456" t="s">
        <v>194</v>
      </c>
    </row>
    <row r="457" spans="1:4" x14ac:dyDescent="0.25">
      <c r="A457" t="s">
        <v>218</v>
      </c>
      <c r="B457" t="s">
        <v>225</v>
      </c>
      <c r="C457" t="s">
        <v>232</v>
      </c>
      <c r="D457" t="s">
        <v>164</v>
      </c>
    </row>
    <row r="458" spans="1:4" x14ac:dyDescent="0.25">
      <c r="A458" t="s">
        <v>220</v>
      </c>
      <c r="B458" t="s">
        <v>225</v>
      </c>
      <c r="C458" t="s">
        <v>295</v>
      </c>
      <c r="D458" t="s">
        <v>611</v>
      </c>
    </row>
    <row r="459" spans="1:4" x14ac:dyDescent="0.25">
      <c r="A459" t="s">
        <v>220</v>
      </c>
      <c r="B459" t="s">
        <v>225</v>
      </c>
      <c r="C459" t="s">
        <v>297</v>
      </c>
      <c r="D459" t="s">
        <v>612</v>
      </c>
    </row>
    <row r="460" spans="1:4" x14ac:dyDescent="0.25">
      <c r="A460" t="s">
        <v>220</v>
      </c>
      <c r="B460" t="s">
        <v>225</v>
      </c>
      <c r="C460" t="s">
        <v>300</v>
      </c>
      <c r="D460" t="s">
        <v>613</v>
      </c>
    </row>
    <row r="461" spans="1:4" x14ac:dyDescent="0.25">
      <c r="A461" t="s">
        <v>214</v>
      </c>
      <c r="B461" t="s">
        <v>225</v>
      </c>
      <c r="C461" t="s">
        <v>238</v>
      </c>
      <c r="D461" t="s">
        <v>614</v>
      </c>
    </row>
    <row r="462" spans="1:4" x14ac:dyDescent="0.25">
      <c r="A462" t="s">
        <v>220</v>
      </c>
      <c r="B462" t="s">
        <v>225</v>
      </c>
      <c r="C462" t="s">
        <v>302</v>
      </c>
      <c r="D462" t="s">
        <v>615</v>
      </c>
    </row>
    <row r="463" spans="1:4" x14ac:dyDescent="0.25">
      <c r="A463" t="s">
        <v>220</v>
      </c>
      <c r="B463" t="s">
        <v>225</v>
      </c>
      <c r="C463" t="s">
        <v>304</v>
      </c>
      <c r="D463" t="s">
        <v>616</v>
      </c>
    </row>
    <row r="464" spans="1:4" x14ac:dyDescent="0.25">
      <c r="A464" t="s">
        <v>220</v>
      </c>
      <c r="B464" t="s">
        <v>225</v>
      </c>
      <c r="C464" t="s">
        <v>306</v>
      </c>
      <c r="D464" t="s">
        <v>617</v>
      </c>
    </row>
    <row r="465" spans="1:4" x14ac:dyDescent="0.25">
      <c r="A465" t="s">
        <v>220</v>
      </c>
      <c r="B465" t="s">
        <v>225</v>
      </c>
      <c r="C465" t="s">
        <v>308</v>
      </c>
      <c r="D465" t="s">
        <v>618</v>
      </c>
    </row>
    <row r="466" spans="1:4" x14ac:dyDescent="0.25">
      <c r="A466" t="s">
        <v>218</v>
      </c>
      <c r="B466" t="s">
        <v>225</v>
      </c>
      <c r="C466" t="s">
        <v>233</v>
      </c>
      <c r="D466" t="s">
        <v>164</v>
      </c>
    </row>
    <row r="467" spans="1:4" x14ac:dyDescent="0.25">
      <c r="A467" t="s">
        <v>214</v>
      </c>
      <c r="B467" t="s">
        <v>225</v>
      </c>
      <c r="C467" t="s">
        <v>239</v>
      </c>
      <c r="D467" t="s">
        <v>619</v>
      </c>
    </row>
    <row r="468" spans="1:4" x14ac:dyDescent="0.25">
      <c r="A468" t="s">
        <v>220</v>
      </c>
      <c r="B468" t="s">
        <v>225</v>
      </c>
      <c r="C468" t="s">
        <v>310</v>
      </c>
      <c r="D468" t="s">
        <v>620</v>
      </c>
    </row>
    <row r="469" spans="1:4" x14ac:dyDescent="0.25">
      <c r="A469" t="s">
        <v>220</v>
      </c>
      <c r="B469" t="s">
        <v>225</v>
      </c>
      <c r="C469" t="s">
        <v>312</v>
      </c>
      <c r="D469" t="s">
        <v>621</v>
      </c>
    </row>
    <row r="470" spans="1:4" x14ac:dyDescent="0.25">
      <c r="A470" t="s">
        <v>220</v>
      </c>
      <c r="B470" t="s">
        <v>225</v>
      </c>
      <c r="C470" t="s">
        <v>314</v>
      </c>
      <c r="D470" t="s">
        <v>622</v>
      </c>
    </row>
    <row r="471" spans="1:4" x14ac:dyDescent="0.25">
      <c r="A471" t="s">
        <v>220</v>
      </c>
      <c r="B471" t="s">
        <v>225</v>
      </c>
      <c r="C471" t="s">
        <v>317</v>
      </c>
      <c r="D471" t="s">
        <v>623</v>
      </c>
    </row>
    <row r="472" spans="1:4" x14ac:dyDescent="0.25">
      <c r="A472" t="s">
        <v>214</v>
      </c>
      <c r="B472" t="s">
        <v>225</v>
      </c>
      <c r="C472" t="s">
        <v>240</v>
      </c>
      <c r="D472" t="s">
        <v>194</v>
      </c>
    </row>
    <row r="473" spans="1:4" x14ac:dyDescent="0.25">
      <c r="A473" t="s">
        <v>220</v>
      </c>
      <c r="B473" t="s">
        <v>225</v>
      </c>
      <c r="C473" t="s">
        <v>319</v>
      </c>
      <c r="D473" t="s">
        <v>624</v>
      </c>
    </row>
    <row r="474" spans="1:4" x14ac:dyDescent="0.25">
      <c r="A474" t="s">
        <v>220</v>
      </c>
      <c r="B474" t="s">
        <v>225</v>
      </c>
      <c r="C474" t="s">
        <v>321</v>
      </c>
      <c r="D474" t="s">
        <v>625</v>
      </c>
    </row>
    <row r="475" spans="1:4" x14ac:dyDescent="0.25">
      <c r="A475" t="s">
        <v>218</v>
      </c>
      <c r="B475" t="s">
        <v>225</v>
      </c>
      <c r="C475" t="s">
        <v>234</v>
      </c>
      <c r="D475" t="s">
        <v>164</v>
      </c>
    </row>
    <row r="476" spans="1:4" x14ac:dyDescent="0.25">
      <c r="A476" t="s">
        <v>220</v>
      </c>
      <c r="B476" t="s">
        <v>225</v>
      </c>
      <c r="C476" t="s">
        <v>324</v>
      </c>
      <c r="D476" t="s">
        <v>626</v>
      </c>
    </row>
    <row r="477" spans="1:4" x14ac:dyDescent="0.25">
      <c r="A477" t="s">
        <v>220</v>
      </c>
      <c r="B477" t="s">
        <v>225</v>
      </c>
      <c r="C477" t="s">
        <v>326</v>
      </c>
      <c r="D477" t="s">
        <v>627</v>
      </c>
    </row>
    <row r="478" spans="1:4" x14ac:dyDescent="0.25">
      <c r="A478" t="s">
        <v>214</v>
      </c>
      <c r="B478" t="s">
        <v>225</v>
      </c>
      <c r="C478" t="s">
        <v>241</v>
      </c>
      <c r="D478" t="s">
        <v>628</v>
      </c>
    </row>
    <row r="479" spans="1:4" x14ac:dyDescent="0.25">
      <c r="A479" t="s">
        <v>220</v>
      </c>
      <c r="B479" t="s">
        <v>225</v>
      </c>
      <c r="C479" t="s">
        <v>328</v>
      </c>
      <c r="D479" t="s">
        <v>629</v>
      </c>
    </row>
    <row r="480" spans="1:4" x14ac:dyDescent="0.25">
      <c r="A480" t="s">
        <v>220</v>
      </c>
      <c r="B480" t="s">
        <v>225</v>
      </c>
      <c r="C480" t="s">
        <v>330</v>
      </c>
      <c r="D480" t="s">
        <v>630</v>
      </c>
    </row>
    <row r="481" spans="1:4" x14ac:dyDescent="0.25">
      <c r="A481" t="s">
        <v>220</v>
      </c>
      <c r="B481" t="s">
        <v>225</v>
      </c>
      <c r="C481" t="s">
        <v>334</v>
      </c>
      <c r="D481" t="s">
        <v>631</v>
      </c>
    </row>
    <row r="482" spans="1:4" x14ac:dyDescent="0.25">
      <c r="A482" t="s">
        <v>220</v>
      </c>
      <c r="B482" t="s">
        <v>225</v>
      </c>
      <c r="C482" t="s">
        <v>336</v>
      </c>
      <c r="D482" t="s">
        <v>632</v>
      </c>
    </row>
    <row r="483" spans="1:4" x14ac:dyDescent="0.25">
      <c r="A483" t="s">
        <v>214</v>
      </c>
      <c r="B483" t="s">
        <v>225</v>
      </c>
      <c r="C483" t="s">
        <v>242</v>
      </c>
      <c r="D483" t="s">
        <v>633</v>
      </c>
    </row>
    <row r="484" spans="1:4" x14ac:dyDescent="0.25">
      <c r="A484" t="s">
        <v>218</v>
      </c>
      <c r="B484" t="s">
        <v>225</v>
      </c>
      <c r="C484" t="s">
        <v>235</v>
      </c>
      <c r="D484" t="s">
        <v>164</v>
      </c>
    </row>
    <row r="485" spans="1:4" x14ac:dyDescent="0.25">
      <c r="A485" t="s">
        <v>220</v>
      </c>
      <c r="B485" t="s">
        <v>225</v>
      </c>
      <c r="C485" t="s">
        <v>338</v>
      </c>
      <c r="D485" t="s">
        <v>634</v>
      </c>
    </row>
    <row r="486" spans="1:4" x14ac:dyDescent="0.25">
      <c r="A486" t="s">
        <v>220</v>
      </c>
      <c r="B486" t="s">
        <v>225</v>
      </c>
      <c r="C486" t="s">
        <v>340</v>
      </c>
      <c r="D486" t="s">
        <v>635</v>
      </c>
    </row>
    <row r="487" spans="1:4" x14ac:dyDescent="0.25">
      <c r="A487" t="s">
        <v>220</v>
      </c>
      <c r="B487" t="s">
        <v>225</v>
      </c>
      <c r="C487" t="s">
        <v>343</v>
      </c>
      <c r="D487" t="s">
        <v>636</v>
      </c>
    </row>
    <row r="488" spans="1:4" x14ac:dyDescent="0.25">
      <c r="A488" t="s">
        <v>214</v>
      </c>
      <c r="B488" t="s">
        <v>225</v>
      </c>
      <c r="C488" t="s">
        <v>243</v>
      </c>
      <c r="D488" t="s">
        <v>637</v>
      </c>
    </row>
    <row r="489" spans="1:4" x14ac:dyDescent="0.25">
      <c r="A489" t="s">
        <v>220</v>
      </c>
      <c r="B489" t="s">
        <v>225</v>
      </c>
      <c r="C489" t="s">
        <v>345</v>
      </c>
      <c r="D489" t="s">
        <v>638</v>
      </c>
    </row>
    <row r="490" spans="1:4" x14ac:dyDescent="0.25">
      <c r="A490" t="s">
        <v>220</v>
      </c>
      <c r="B490" t="s">
        <v>225</v>
      </c>
      <c r="C490" t="s">
        <v>348</v>
      </c>
      <c r="D490" t="s">
        <v>639</v>
      </c>
    </row>
    <row r="491" spans="1:4" x14ac:dyDescent="0.25">
      <c r="A491" t="s">
        <v>220</v>
      </c>
      <c r="B491" t="s">
        <v>225</v>
      </c>
      <c r="C491" t="s">
        <v>351</v>
      </c>
      <c r="D491" t="s">
        <v>640</v>
      </c>
    </row>
    <row r="492" spans="1:4" x14ac:dyDescent="0.25">
      <c r="A492" t="s">
        <v>218</v>
      </c>
      <c r="B492" t="s">
        <v>225</v>
      </c>
      <c r="C492" t="s">
        <v>236</v>
      </c>
      <c r="D492" t="s">
        <v>164</v>
      </c>
    </row>
    <row r="493" spans="1:4" x14ac:dyDescent="0.25">
      <c r="A493" t="s">
        <v>220</v>
      </c>
      <c r="B493" t="s">
        <v>225</v>
      </c>
      <c r="C493" t="s">
        <v>353</v>
      </c>
      <c r="D493" t="s">
        <v>641</v>
      </c>
    </row>
    <row r="494" spans="1:4" x14ac:dyDescent="0.25">
      <c r="A494" t="s">
        <v>214</v>
      </c>
      <c r="B494" t="s">
        <v>225</v>
      </c>
      <c r="C494" t="s">
        <v>244</v>
      </c>
      <c r="D494" t="s">
        <v>642</v>
      </c>
    </row>
    <row r="495" spans="1:4" x14ac:dyDescent="0.25">
      <c r="A495" t="s">
        <v>220</v>
      </c>
      <c r="B495" t="s">
        <v>225</v>
      </c>
      <c r="C495" t="s">
        <v>355</v>
      </c>
      <c r="D495" t="s">
        <v>643</v>
      </c>
    </row>
    <row r="496" spans="1:4" x14ac:dyDescent="0.25">
      <c r="A496" t="s">
        <v>220</v>
      </c>
      <c r="B496" t="s">
        <v>225</v>
      </c>
      <c r="C496" t="s">
        <v>357</v>
      </c>
      <c r="D496" t="s">
        <v>644</v>
      </c>
    </row>
    <row r="497" spans="1:4" x14ac:dyDescent="0.25">
      <c r="A497" t="s">
        <v>220</v>
      </c>
      <c r="B497" t="s">
        <v>225</v>
      </c>
      <c r="C497" t="s">
        <v>360</v>
      </c>
      <c r="D497" t="s">
        <v>645</v>
      </c>
    </row>
    <row r="498" spans="1:4" x14ac:dyDescent="0.25">
      <c r="A498" t="s">
        <v>220</v>
      </c>
      <c r="B498" t="s">
        <v>225</v>
      </c>
      <c r="C498" t="s">
        <v>363</v>
      </c>
      <c r="D498" t="s">
        <v>646</v>
      </c>
    </row>
    <row r="499" spans="1:4" x14ac:dyDescent="0.25">
      <c r="A499" t="s">
        <v>214</v>
      </c>
      <c r="B499" t="s">
        <v>225</v>
      </c>
      <c r="C499" t="s">
        <v>245</v>
      </c>
      <c r="D499" t="s">
        <v>290</v>
      </c>
    </row>
    <row r="500" spans="1:4" x14ac:dyDescent="0.25">
      <c r="A500" t="s">
        <v>220</v>
      </c>
      <c r="B500" t="s">
        <v>225</v>
      </c>
      <c r="C500" t="s">
        <v>365</v>
      </c>
      <c r="D500" t="s">
        <v>647</v>
      </c>
    </row>
    <row r="501" spans="1:4" x14ac:dyDescent="0.25">
      <c r="A501" t="s">
        <v>220</v>
      </c>
      <c r="B501" t="s">
        <v>225</v>
      </c>
      <c r="C501" t="s">
        <v>368</v>
      </c>
      <c r="D501" t="s">
        <v>648</v>
      </c>
    </row>
    <row r="502" spans="1:4" x14ac:dyDescent="0.25">
      <c r="A502" t="s">
        <v>218</v>
      </c>
      <c r="B502" t="s">
        <v>225</v>
      </c>
      <c r="C502" t="s">
        <v>237</v>
      </c>
      <c r="D502" t="s">
        <v>164</v>
      </c>
    </row>
    <row r="503" spans="1:4" x14ac:dyDescent="0.25">
      <c r="A503" t="s">
        <v>220</v>
      </c>
      <c r="B503" t="s">
        <v>225</v>
      </c>
      <c r="C503" t="s">
        <v>370</v>
      </c>
      <c r="D503" t="s">
        <v>649</v>
      </c>
    </row>
    <row r="504" spans="1:4" x14ac:dyDescent="0.25">
      <c r="A504" t="s">
        <v>220</v>
      </c>
      <c r="B504" t="s">
        <v>225</v>
      </c>
      <c r="C504" t="s">
        <v>372</v>
      </c>
      <c r="D504" t="s">
        <v>650</v>
      </c>
    </row>
    <row r="505" spans="1:4" x14ac:dyDescent="0.25">
      <c r="A505" t="s">
        <v>214</v>
      </c>
      <c r="B505" t="s">
        <v>225</v>
      </c>
      <c r="C505" t="s">
        <v>247</v>
      </c>
      <c r="D505" t="s">
        <v>651</v>
      </c>
    </row>
    <row r="506" spans="1:4" x14ac:dyDescent="0.25">
      <c r="A506" t="s">
        <v>220</v>
      </c>
      <c r="B506" t="s">
        <v>225</v>
      </c>
      <c r="C506" t="s">
        <v>374</v>
      </c>
      <c r="D506" t="s">
        <v>652</v>
      </c>
    </row>
    <row r="507" spans="1:4" x14ac:dyDescent="0.25">
      <c r="A507" t="s">
        <v>220</v>
      </c>
      <c r="B507" t="s">
        <v>225</v>
      </c>
      <c r="C507" t="s">
        <v>378</v>
      </c>
      <c r="D507" t="s">
        <v>653</v>
      </c>
    </row>
    <row r="508" spans="1:4" x14ac:dyDescent="0.25">
      <c r="A508" t="s">
        <v>220</v>
      </c>
      <c r="B508" t="s">
        <v>225</v>
      </c>
      <c r="C508" t="s">
        <v>380</v>
      </c>
      <c r="D508" t="s">
        <v>654</v>
      </c>
    </row>
    <row r="509" spans="1:4" x14ac:dyDescent="0.25">
      <c r="A509" t="s">
        <v>214</v>
      </c>
      <c r="B509" t="s">
        <v>225</v>
      </c>
      <c r="C509" t="s">
        <v>249</v>
      </c>
      <c r="D509" t="s">
        <v>655</v>
      </c>
    </row>
    <row r="510" spans="1:4" x14ac:dyDescent="0.25">
      <c r="A510" t="s">
        <v>220</v>
      </c>
      <c r="B510" t="s">
        <v>225</v>
      </c>
      <c r="C510" t="s">
        <v>382</v>
      </c>
      <c r="D510" t="s">
        <v>656</v>
      </c>
    </row>
    <row r="511" spans="1:4" x14ac:dyDescent="0.25">
      <c r="A511" t="s">
        <v>218</v>
      </c>
      <c r="B511" t="s">
        <v>225</v>
      </c>
      <c r="C511" t="s">
        <v>238</v>
      </c>
      <c r="D511" t="s">
        <v>164</v>
      </c>
    </row>
    <row r="512" spans="1:4" x14ac:dyDescent="0.25">
      <c r="A512" t="s">
        <v>220</v>
      </c>
      <c r="B512" t="s">
        <v>225</v>
      </c>
      <c r="C512" t="s">
        <v>385</v>
      </c>
      <c r="D512" t="s">
        <v>657</v>
      </c>
    </row>
    <row r="513" spans="1:4" x14ac:dyDescent="0.25">
      <c r="A513" t="s">
        <v>220</v>
      </c>
      <c r="B513" t="s">
        <v>225</v>
      </c>
      <c r="C513" t="s">
        <v>387</v>
      </c>
      <c r="D513" t="s">
        <v>658</v>
      </c>
    </row>
    <row r="514" spans="1:4" x14ac:dyDescent="0.25">
      <c r="A514" t="s">
        <v>220</v>
      </c>
      <c r="B514" t="s">
        <v>225</v>
      </c>
      <c r="C514" t="s">
        <v>390</v>
      </c>
      <c r="D514" t="s">
        <v>659</v>
      </c>
    </row>
    <row r="515" spans="1:4" x14ac:dyDescent="0.25">
      <c r="A515" t="s">
        <v>214</v>
      </c>
      <c r="B515" t="s">
        <v>225</v>
      </c>
      <c r="C515" t="s">
        <v>251</v>
      </c>
      <c r="D515" t="s">
        <v>660</v>
      </c>
    </row>
    <row r="516" spans="1:4" x14ac:dyDescent="0.25">
      <c r="A516" t="s">
        <v>220</v>
      </c>
      <c r="B516" t="s">
        <v>225</v>
      </c>
      <c r="C516" t="s">
        <v>392</v>
      </c>
      <c r="D516" t="s">
        <v>661</v>
      </c>
    </row>
    <row r="517" spans="1:4" x14ac:dyDescent="0.25">
      <c r="A517" t="s">
        <v>220</v>
      </c>
      <c r="B517" t="s">
        <v>225</v>
      </c>
      <c r="C517" t="s">
        <v>395</v>
      </c>
      <c r="D517" t="s">
        <v>662</v>
      </c>
    </row>
    <row r="518" spans="1:4" x14ac:dyDescent="0.25">
      <c r="A518" t="s">
        <v>220</v>
      </c>
      <c r="B518" t="s">
        <v>225</v>
      </c>
      <c r="C518" t="s">
        <v>397</v>
      </c>
      <c r="D518" t="s">
        <v>663</v>
      </c>
    </row>
    <row r="519" spans="1:4" x14ac:dyDescent="0.25">
      <c r="A519" t="s">
        <v>218</v>
      </c>
      <c r="B519" t="s">
        <v>225</v>
      </c>
      <c r="C519" t="s">
        <v>239</v>
      </c>
      <c r="D519" t="s">
        <v>164</v>
      </c>
    </row>
    <row r="520" spans="1:4" x14ac:dyDescent="0.25">
      <c r="A520" t="s">
        <v>214</v>
      </c>
      <c r="B520" t="s">
        <v>225</v>
      </c>
      <c r="C520" t="s">
        <v>253</v>
      </c>
      <c r="D520" t="s">
        <v>664</v>
      </c>
    </row>
    <row r="521" spans="1:4" x14ac:dyDescent="0.25">
      <c r="A521" t="s">
        <v>220</v>
      </c>
      <c r="B521" t="s">
        <v>225</v>
      </c>
      <c r="C521" t="s">
        <v>399</v>
      </c>
      <c r="D521" t="s">
        <v>665</v>
      </c>
    </row>
    <row r="522" spans="1:4" x14ac:dyDescent="0.25">
      <c r="A522" t="s">
        <v>220</v>
      </c>
      <c r="B522" t="s">
        <v>225</v>
      </c>
      <c r="C522" t="s">
        <v>402</v>
      </c>
      <c r="D522" t="s">
        <v>666</v>
      </c>
    </row>
    <row r="523" spans="1:4" x14ac:dyDescent="0.25">
      <c r="A523" t="s">
        <v>220</v>
      </c>
      <c r="B523" t="s">
        <v>225</v>
      </c>
      <c r="C523" t="s">
        <v>405</v>
      </c>
      <c r="D523" t="s">
        <v>667</v>
      </c>
    </row>
    <row r="524" spans="1:4" x14ac:dyDescent="0.25">
      <c r="A524" t="s">
        <v>220</v>
      </c>
      <c r="B524" t="s">
        <v>225</v>
      </c>
      <c r="C524" t="s">
        <v>407</v>
      </c>
      <c r="D524" t="s">
        <v>668</v>
      </c>
    </row>
    <row r="525" spans="1:4" x14ac:dyDescent="0.25">
      <c r="A525" t="s">
        <v>214</v>
      </c>
      <c r="B525" t="s">
        <v>225</v>
      </c>
      <c r="C525" t="s">
        <v>255</v>
      </c>
      <c r="D525" t="s">
        <v>196</v>
      </c>
    </row>
    <row r="526" spans="1:4" x14ac:dyDescent="0.25">
      <c r="A526" t="s">
        <v>220</v>
      </c>
      <c r="B526" t="s">
        <v>225</v>
      </c>
      <c r="C526" t="s">
        <v>409</v>
      </c>
      <c r="D526" t="s">
        <v>669</v>
      </c>
    </row>
    <row r="527" spans="1:4" x14ac:dyDescent="0.25">
      <c r="A527" t="s">
        <v>220</v>
      </c>
      <c r="B527" t="s">
        <v>225</v>
      </c>
      <c r="C527" t="s">
        <v>411</v>
      </c>
      <c r="D527" t="s">
        <v>670</v>
      </c>
    </row>
    <row r="528" spans="1:4" x14ac:dyDescent="0.25">
      <c r="A528" t="s">
        <v>218</v>
      </c>
      <c r="B528" t="s">
        <v>225</v>
      </c>
      <c r="C528" t="s">
        <v>240</v>
      </c>
      <c r="D528" t="s">
        <v>164</v>
      </c>
    </row>
    <row r="529" spans="1:4" x14ac:dyDescent="0.25">
      <c r="A529" t="s">
        <v>220</v>
      </c>
      <c r="B529" t="s">
        <v>225</v>
      </c>
      <c r="C529" t="s">
        <v>413</v>
      </c>
      <c r="D529" t="s">
        <v>671</v>
      </c>
    </row>
    <row r="530" spans="1:4" x14ac:dyDescent="0.25">
      <c r="A530" t="s">
        <v>220</v>
      </c>
      <c r="B530" t="s">
        <v>225</v>
      </c>
      <c r="C530" t="s">
        <v>415</v>
      </c>
      <c r="D530" t="s">
        <v>672</v>
      </c>
    </row>
    <row r="531" spans="1:4" x14ac:dyDescent="0.25">
      <c r="A531" t="s">
        <v>214</v>
      </c>
      <c r="B531" t="s">
        <v>225</v>
      </c>
      <c r="C531" t="s">
        <v>257</v>
      </c>
      <c r="D531" t="s">
        <v>673</v>
      </c>
    </row>
    <row r="532" spans="1:4" x14ac:dyDescent="0.25">
      <c r="A532" t="s">
        <v>220</v>
      </c>
      <c r="B532" t="s">
        <v>225</v>
      </c>
      <c r="C532" t="s">
        <v>418</v>
      </c>
      <c r="D532" t="s">
        <v>674</v>
      </c>
    </row>
    <row r="533" spans="1:4" x14ac:dyDescent="0.25">
      <c r="A533" t="s">
        <v>220</v>
      </c>
      <c r="B533" t="s">
        <v>225</v>
      </c>
      <c r="C533" t="s">
        <v>420</v>
      </c>
      <c r="D533" t="s">
        <v>675</v>
      </c>
    </row>
    <row r="534" spans="1:4" x14ac:dyDescent="0.25">
      <c r="A534" t="s">
        <v>220</v>
      </c>
      <c r="B534" t="s">
        <v>225</v>
      </c>
      <c r="C534" t="s">
        <v>422</v>
      </c>
      <c r="D534" t="s">
        <v>676</v>
      </c>
    </row>
    <row r="535" spans="1:4" x14ac:dyDescent="0.25">
      <c r="A535" t="s">
        <v>220</v>
      </c>
      <c r="B535" t="s">
        <v>225</v>
      </c>
      <c r="C535" t="s">
        <v>425</v>
      </c>
      <c r="D535" t="s">
        <v>677</v>
      </c>
    </row>
    <row r="536" spans="1:4" x14ac:dyDescent="0.25">
      <c r="A536" t="s">
        <v>214</v>
      </c>
      <c r="B536" t="s">
        <v>225</v>
      </c>
      <c r="C536" t="s">
        <v>259</v>
      </c>
      <c r="D536" t="s">
        <v>678</v>
      </c>
    </row>
    <row r="537" spans="1:4" x14ac:dyDescent="0.25">
      <c r="A537" t="s">
        <v>218</v>
      </c>
      <c r="B537" t="s">
        <v>225</v>
      </c>
      <c r="C537" t="s">
        <v>241</v>
      </c>
      <c r="D537" t="s">
        <v>679</v>
      </c>
    </row>
    <row r="538" spans="1:4" x14ac:dyDescent="0.25">
      <c r="A538" t="s">
        <v>220</v>
      </c>
      <c r="B538" t="s">
        <v>225</v>
      </c>
      <c r="C538" t="s">
        <v>427</v>
      </c>
      <c r="D538" t="s">
        <v>680</v>
      </c>
    </row>
    <row r="539" spans="1:4" x14ac:dyDescent="0.25">
      <c r="A539" t="s">
        <v>429</v>
      </c>
      <c r="B539" t="s">
        <v>430</v>
      </c>
      <c r="C539" t="s">
        <v>681</v>
      </c>
    </row>
    <row r="540" spans="1:4" x14ac:dyDescent="0.25">
      <c r="A540">
        <v>5.1666647195815999E-4</v>
      </c>
    </row>
    <row r="541" spans="1:4" x14ac:dyDescent="0.25">
      <c r="A541" t="s">
        <v>214</v>
      </c>
      <c r="B541" t="s">
        <v>225</v>
      </c>
      <c r="C541" t="s">
        <v>261</v>
      </c>
      <c r="D541" t="s">
        <v>682</v>
      </c>
    </row>
    <row r="542" spans="1:4" x14ac:dyDescent="0.25">
      <c r="A542" t="s">
        <v>218</v>
      </c>
      <c r="B542" t="s">
        <v>225</v>
      </c>
      <c r="C542" t="s">
        <v>242</v>
      </c>
      <c r="D542" t="s">
        <v>683</v>
      </c>
    </row>
    <row r="543" spans="1:4" x14ac:dyDescent="0.25">
      <c r="A543" t="s">
        <v>214</v>
      </c>
      <c r="B543" t="s">
        <v>225</v>
      </c>
      <c r="C543" t="s">
        <v>263</v>
      </c>
      <c r="D543" t="s">
        <v>684</v>
      </c>
    </row>
    <row r="544" spans="1:4" x14ac:dyDescent="0.25">
      <c r="A544" t="s">
        <v>214</v>
      </c>
      <c r="B544" t="s">
        <v>225</v>
      </c>
      <c r="C544" t="s">
        <v>265</v>
      </c>
      <c r="D544" t="s">
        <v>685</v>
      </c>
    </row>
    <row r="545" spans="1:4" x14ac:dyDescent="0.25">
      <c r="A545" t="s">
        <v>218</v>
      </c>
      <c r="B545" t="s">
        <v>225</v>
      </c>
      <c r="C545" t="s">
        <v>243</v>
      </c>
      <c r="D545" t="s">
        <v>686</v>
      </c>
    </row>
    <row r="546" spans="1:4" x14ac:dyDescent="0.25">
      <c r="A546" t="s">
        <v>214</v>
      </c>
      <c r="B546" t="s">
        <v>225</v>
      </c>
      <c r="C546" t="s">
        <v>267</v>
      </c>
      <c r="D546" t="s">
        <v>687</v>
      </c>
    </row>
    <row r="547" spans="1:4" x14ac:dyDescent="0.25">
      <c r="A547" t="s">
        <v>214</v>
      </c>
      <c r="B547" t="s">
        <v>225</v>
      </c>
      <c r="C547" t="s">
        <v>269</v>
      </c>
      <c r="D547" t="s">
        <v>290</v>
      </c>
    </row>
    <row r="548" spans="1:4" x14ac:dyDescent="0.25">
      <c r="A548" t="s">
        <v>218</v>
      </c>
      <c r="B548" t="s">
        <v>225</v>
      </c>
      <c r="C548" t="s">
        <v>244</v>
      </c>
      <c r="D548" t="s">
        <v>688</v>
      </c>
    </row>
    <row r="549" spans="1:4" x14ac:dyDescent="0.25">
      <c r="A549" t="s">
        <v>214</v>
      </c>
      <c r="B549" t="s">
        <v>225</v>
      </c>
      <c r="C549" t="s">
        <v>271</v>
      </c>
      <c r="D549" t="s">
        <v>689</v>
      </c>
    </row>
    <row r="550" spans="1:4" x14ac:dyDescent="0.25">
      <c r="A550" t="s">
        <v>218</v>
      </c>
      <c r="B550" t="s">
        <v>225</v>
      </c>
      <c r="C550" t="s">
        <v>245</v>
      </c>
      <c r="D550" t="s">
        <v>690</v>
      </c>
    </row>
    <row r="551" spans="1:4" x14ac:dyDescent="0.25">
      <c r="A551" t="s">
        <v>214</v>
      </c>
      <c r="B551" t="s">
        <v>225</v>
      </c>
      <c r="C551" t="s">
        <v>273</v>
      </c>
      <c r="D551" t="s">
        <v>691</v>
      </c>
    </row>
    <row r="552" spans="1:4" x14ac:dyDescent="0.25">
      <c r="A552" t="s">
        <v>214</v>
      </c>
      <c r="B552" t="s">
        <v>225</v>
      </c>
      <c r="C552" t="s">
        <v>275</v>
      </c>
      <c r="D552" t="s">
        <v>692</v>
      </c>
    </row>
    <row r="553" spans="1:4" x14ac:dyDescent="0.25">
      <c r="A553" t="s">
        <v>218</v>
      </c>
      <c r="B553" t="s">
        <v>225</v>
      </c>
      <c r="C553" t="s">
        <v>247</v>
      </c>
      <c r="D553" t="s">
        <v>693</v>
      </c>
    </row>
    <row r="554" spans="1:4" x14ac:dyDescent="0.25">
      <c r="A554" t="s">
        <v>214</v>
      </c>
      <c r="B554" t="s">
        <v>225</v>
      </c>
      <c r="C554" t="s">
        <v>277</v>
      </c>
      <c r="D554" t="s">
        <v>694</v>
      </c>
    </row>
    <row r="555" spans="1:4" x14ac:dyDescent="0.25">
      <c r="A555" t="s">
        <v>214</v>
      </c>
      <c r="B555" t="s">
        <v>225</v>
      </c>
      <c r="C555" t="s">
        <v>279</v>
      </c>
      <c r="D555" t="s">
        <v>695</v>
      </c>
    </row>
    <row r="556" spans="1:4" x14ac:dyDescent="0.25">
      <c r="A556" t="s">
        <v>218</v>
      </c>
      <c r="B556" t="s">
        <v>225</v>
      </c>
      <c r="C556" t="s">
        <v>249</v>
      </c>
      <c r="D556" t="s">
        <v>696</v>
      </c>
    </row>
    <row r="557" spans="1:4" x14ac:dyDescent="0.25">
      <c r="A557" t="s">
        <v>214</v>
      </c>
      <c r="B557" t="s">
        <v>225</v>
      </c>
      <c r="C557" t="s">
        <v>281</v>
      </c>
      <c r="D557" t="s">
        <v>697</v>
      </c>
    </row>
    <row r="558" spans="1:4" x14ac:dyDescent="0.25">
      <c r="A558" t="s">
        <v>214</v>
      </c>
      <c r="B558" t="s">
        <v>225</v>
      </c>
      <c r="C558" t="s">
        <v>284</v>
      </c>
      <c r="D558" t="s">
        <v>443</v>
      </c>
    </row>
    <row r="559" spans="1:4" x14ac:dyDescent="0.25">
      <c r="A559" t="s">
        <v>218</v>
      </c>
      <c r="B559" t="s">
        <v>225</v>
      </c>
      <c r="C559" t="s">
        <v>251</v>
      </c>
      <c r="D559" t="s">
        <v>698</v>
      </c>
    </row>
    <row r="560" spans="1:4" x14ac:dyDescent="0.25">
      <c r="A560" t="s">
        <v>214</v>
      </c>
      <c r="B560" t="s">
        <v>225</v>
      </c>
      <c r="C560" t="s">
        <v>286</v>
      </c>
      <c r="D560" t="s">
        <v>290</v>
      </c>
    </row>
    <row r="561" spans="1:4" x14ac:dyDescent="0.25">
      <c r="A561" t="s">
        <v>218</v>
      </c>
      <c r="B561" t="s">
        <v>225</v>
      </c>
      <c r="C561" t="s">
        <v>253</v>
      </c>
      <c r="D561" t="s">
        <v>699</v>
      </c>
    </row>
    <row r="562" spans="1:4" x14ac:dyDescent="0.25">
      <c r="A562" t="s">
        <v>214</v>
      </c>
      <c r="B562" t="s">
        <v>225</v>
      </c>
      <c r="C562" t="s">
        <v>288</v>
      </c>
      <c r="D562" t="s">
        <v>446</v>
      </c>
    </row>
    <row r="563" spans="1:4" x14ac:dyDescent="0.25">
      <c r="A563" t="s">
        <v>214</v>
      </c>
      <c r="B563" t="s">
        <v>225</v>
      </c>
      <c r="C563" t="s">
        <v>291</v>
      </c>
      <c r="D563" t="s">
        <v>651</v>
      </c>
    </row>
    <row r="564" spans="1:4" x14ac:dyDescent="0.25">
      <c r="A564" t="s">
        <v>218</v>
      </c>
      <c r="B564" t="s">
        <v>225</v>
      </c>
      <c r="C564" t="s">
        <v>255</v>
      </c>
      <c r="D564" t="s">
        <v>700</v>
      </c>
    </row>
    <row r="565" spans="1:4" x14ac:dyDescent="0.25">
      <c r="A565" t="s">
        <v>214</v>
      </c>
      <c r="B565" t="s">
        <v>225</v>
      </c>
      <c r="C565" t="s">
        <v>293</v>
      </c>
      <c r="D565" t="s">
        <v>701</v>
      </c>
    </row>
    <row r="566" spans="1:4" x14ac:dyDescent="0.25">
      <c r="A566" t="s">
        <v>214</v>
      </c>
      <c r="B566" t="s">
        <v>225</v>
      </c>
      <c r="C566" t="s">
        <v>295</v>
      </c>
      <c r="D566" t="s">
        <v>655</v>
      </c>
    </row>
    <row r="567" spans="1:4" x14ac:dyDescent="0.25">
      <c r="A567" t="s">
        <v>218</v>
      </c>
      <c r="B567" t="s">
        <v>225</v>
      </c>
      <c r="C567" t="s">
        <v>257</v>
      </c>
      <c r="D567" t="s">
        <v>702</v>
      </c>
    </row>
    <row r="568" spans="1:4" x14ac:dyDescent="0.25">
      <c r="A568" t="s">
        <v>214</v>
      </c>
      <c r="B568" t="s">
        <v>225</v>
      </c>
      <c r="C568" t="s">
        <v>297</v>
      </c>
      <c r="D568" t="s">
        <v>694</v>
      </c>
    </row>
    <row r="569" spans="1:4" x14ac:dyDescent="0.25">
      <c r="A569" t="s">
        <v>218</v>
      </c>
      <c r="B569" t="s">
        <v>225</v>
      </c>
      <c r="C569" t="s">
        <v>259</v>
      </c>
      <c r="D569" t="s">
        <v>703</v>
      </c>
    </row>
    <row r="570" spans="1:4" x14ac:dyDescent="0.25">
      <c r="A570" t="s">
        <v>214</v>
      </c>
      <c r="B570" t="s">
        <v>225</v>
      </c>
      <c r="C570" t="s">
        <v>300</v>
      </c>
      <c r="D570" t="s">
        <v>660</v>
      </c>
    </row>
    <row r="571" spans="1:4" x14ac:dyDescent="0.25">
      <c r="A571" t="s">
        <v>214</v>
      </c>
      <c r="B571" t="s">
        <v>225</v>
      </c>
      <c r="C571" t="s">
        <v>302</v>
      </c>
      <c r="D571" t="s">
        <v>704</v>
      </c>
    </row>
    <row r="572" spans="1:4" x14ac:dyDescent="0.25">
      <c r="A572" t="s">
        <v>218</v>
      </c>
      <c r="B572" t="s">
        <v>225</v>
      </c>
      <c r="C572" t="s">
        <v>261</v>
      </c>
      <c r="D572" t="s">
        <v>705</v>
      </c>
    </row>
    <row r="573" spans="1:4" x14ac:dyDescent="0.25">
      <c r="A573" t="s">
        <v>214</v>
      </c>
      <c r="B573" t="s">
        <v>225</v>
      </c>
      <c r="C573" t="s">
        <v>304</v>
      </c>
      <c r="D573" t="s">
        <v>664</v>
      </c>
    </row>
    <row r="574" spans="1:4" x14ac:dyDescent="0.25">
      <c r="A574" t="s">
        <v>214</v>
      </c>
      <c r="B574" t="s">
        <v>225</v>
      </c>
      <c r="C574" t="s">
        <v>306</v>
      </c>
      <c r="D574" t="s">
        <v>706</v>
      </c>
    </row>
    <row r="575" spans="1:4" x14ac:dyDescent="0.25">
      <c r="A575" t="s">
        <v>218</v>
      </c>
      <c r="B575" t="s">
        <v>225</v>
      </c>
      <c r="C575" t="s">
        <v>263</v>
      </c>
      <c r="D575" t="s">
        <v>707</v>
      </c>
    </row>
    <row r="576" spans="1:4" x14ac:dyDescent="0.25">
      <c r="A576" t="s">
        <v>214</v>
      </c>
      <c r="B576" t="s">
        <v>225</v>
      </c>
      <c r="C576" t="s">
        <v>308</v>
      </c>
      <c r="D576" t="s">
        <v>708</v>
      </c>
    </row>
    <row r="577" spans="1:4" x14ac:dyDescent="0.25">
      <c r="A577" t="s">
        <v>214</v>
      </c>
      <c r="B577" t="s">
        <v>225</v>
      </c>
      <c r="C577" t="s">
        <v>310</v>
      </c>
      <c r="D577" t="s">
        <v>709</v>
      </c>
    </row>
    <row r="578" spans="1:4" x14ac:dyDescent="0.25">
      <c r="A578" t="s">
        <v>218</v>
      </c>
      <c r="B578" t="s">
        <v>225</v>
      </c>
      <c r="C578" t="s">
        <v>265</v>
      </c>
      <c r="D578" t="s">
        <v>710</v>
      </c>
    </row>
    <row r="579" spans="1:4" x14ac:dyDescent="0.25">
      <c r="A579" t="s">
        <v>214</v>
      </c>
      <c r="B579" t="s">
        <v>225</v>
      </c>
      <c r="C579" t="s">
        <v>312</v>
      </c>
      <c r="D579" t="s">
        <v>711</v>
      </c>
    </row>
    <row r="580" spans="1:4" x14ac:dyDescent="0.25">
      <c r="A580" t="s">
        <v>218</v>
      </c>
      <c r="B580" t="s">
        <v>225</v>
      </c>
      <c r="C580" t="s">
        <v>267</v>
      </c>
      <c r="D580" t="s">
        <v>712</v>
      </c>
    </row>
    <row r="581" spans="1:4" x14ac:dyDescent="0.25">
      <c r="A581" t="s">
        <v>214</v>
      </c>
      <c r="B581" t="s">
        <v>225</v>
      </c>
      <c r="C581" t="s">
        <v>314</v>
      </c>
      <c r="D581" t="s">
        <v>713</v>
      </c>
    </row>
    <row r="582" spans="1:4" x14ac:dyDescent="0.25">
      <c r="A582" t="s">
        <v>214</v>
      </c>
      <c r="B582" t="s">
        <v>225</v>
      </c>
      <c r="C582" t="s">
        <v>317</v>
      </c>
      <c r="D582" t="s">
        <v>714</v>
      </c>
    </row>
    <row r="583" spans="1:4" x14ac:dyDescent="0.25">
      <c r="A583" t="s">
        <v>218</v>
      </c>
      <c r="B583" t="s">
        <v>225</v>
      </c>
      <c r="C583" t="s">
        <v>269</v>
      </c>
      <c r="D583" t="s">
        <v>715</v>
      </c>
    </row>
    <row r="584" spans="1:4" x14ac:dyDescent="0.25">
      <c r="A584" t="s">
        <v>214</v>
      </c>
      <c r="B584" t="s">
        <v>225</v>
      </c>
      <c r="C584" t="s">
        <v>319</v>
      </c>
      <c r="D584" t="s">
        <v>716</v>
      </c>
    </row>
    <row r="585" spans="1:4" x14ac:dyDescent="0.25">
      <c r="A585" t="s">
        <v>214</v>
      </c>
      <c r="B585" t="s">
        <v>225</v>
      </c>
      <c r="C585" t="s">
        <v>321</v>
      </c>
      <c r="D585" t="s">
        <v>717</v>
      </c>
    </row>
    <row r="586" spans="1:4" x14ac:dyDescent="0.25">
      <c r="A586" t="s">
        <v>218</v>
      </c>
      <c r="B586" t="s">
        <v>225</v>
      </c>
      <c r="C586" t="s">
        <v>271</v>
      </c>
      <c r="D586" t="s">
        <v>718</v>
      </c>
    </row>
    <row r="587" spans="1:4" x14ac:dyDescent="0.25">
      <c r="A587" t="s">
        <v>214</v>
      </c>
      <c r="B587" t="s">
        <v>225</v>
      </c>
      <c r="C587" t="s">
        <v>324</v>
      </c>
      <c r="D587" t="s">
        <v>719</v>
      </c>
    </row>
    <row r="588" spans="1:4" x14ac:dyDescent="0.25">
      <c r="A588" t="s">
        <v>218</v>
      </c>
      <c r="B588" t="s">
        <v>225</v>
      </c>
      <c r="C588" t="s">
        <v>273</v>
      </c>
      <c r="D588" t="s">
        <v>720</v>
      </c>
    </row>
    <row r="589" spans="1:4" x14ac:dyDescent="0.25">
      <c r="A589" t="s">
        <v>214</v>
      </c>
      <c r="B589" t="s">
        <v>225</v>
      </c>
      <c r="C589" t="s">
        <v>326</v>
      </c>
      <c r="D589" t="s">
        <v>721</v>
      </c>
    </row>
    <row r="590" spans="1:4" x14ac:dyDescent="0.25">
      <c r="A590" t="s">
        <v>214</v>
      </c>
      <c r="B590" t="s">
        <v>225</v>
      </c>
      <c r="C590" t="s">
        <v>328</v>
      </c>
      <c r="D590" t="s">
        <v>722</v>
      </c>
    </row>
    <row r="591" spans="1:4" x14ac:dyDescent="0.25">
      <c r="A591" t="s">
        <v>218</v>
      </c>
      <c r="B591" t="s">
        <v>225</v>
      </c>
      <c r="C591" t="s">
        <v>275</v>
      </c>
      <c r="D591" t="s">
        <v>723</v>
      </c>
    </row>
    <row r="592" spans="1:4" x14ac:dyDescent="0.25">
      <c r="A592" t="s">
        <v>214</v>
      </c>
      <c r="B592" t="s">
        <v>225</v>
      </c>
      <c r="C592" t="s">
        <v>330</v>
      </c>
      <c r="D592" t="s">
        <v>724</v>
      </c>
    </row>
    <row r="593" spans="1:4" x14ac:dyDescent="0.25">
      <c r="A593" t="s">
        <v>218</v>
      </c>
      <c r="B593" t="s">
        <v>225</v>
      </c>
      <c r="C593" t="s">
        <v>277</v>
      </c>
      <c r="D593" t="s">
        <v>725</v>
      </c>
    </row>
    <row r="594" spans="1:4" x14ac:dyDescent="0.25">
      <c r="A594" t="s">
        <v>214</v>
      </c>
      <c r="B594" t="s">
        <v>225</v>
      </c>
      <c r="C594" t="s">
        <v>334</v>
      </c>
      <c r="D594" t="s">
        <v>726</v>
      </c>
    </row>
    <row r="595" spans="1:4" x14ac:dyDescent="0.25">
      <c r="A595" t="s">
        <v>214</v>
      </c>
      <c r="B595" t="s">
        <v>225</v>
      </c>
      <c r="C595" t="s">
        <v>336</v>
      </c>
      <c r="D595" t="s">
        <v>727</v>
      </c>
    </row>
    <row r="596" spans="1:4" x14ac:dyDescent="0.25">
      <c r="A596" t="s">
        <v>218</v>
      </c>
      <c r="B596" t="s">
        <v>225</v>
      </c>
      <c r="C596" t="s">
        <v>279</v>
      </c>
      <c r="D596" t="s">
        <v>728</v>
      </c>
    </row>
    <row r="597" spans="1:4" x14ac:dyDescent="0.25">
      <c r="A597" t="s">
        <v>214</v>
      </c>
      <c r="B597" t="s">
        <v>225</v>
      </c>
      <c r="C597" t="s">
        <v>338</v>
      </c>
      <c r="D597" t="s">
        <v>729</v>
      </c>
    </row>
    <row r="598" spans="1:4" x14ac:dyDescent="0.25">
      <c r="A598" t="s">
        <v>214</v>
      </c>
      <c r="B598" t="s">
        <v>225</v>
      </c>
      <c r="C598" t="s">
        <v>340</v>
      </c>
      <c r="D598" t="s">
        <v>730</v>
      </c>
    </row>
    <row r="599" spans="1:4" x14ac:dyDescent="0.25">
      <c r="A599" t="s">
        <v>218</v>
      </c>
      <c r="B599" t="s">
        <v>225</v>
      </c>
      <c r="C599" t="s">
        <v>281</v>
      </c>
      <c r="D599" t="s">
        <v>731</v>
      </c>
    </row>
    <row r="600" spans="1:4" x14ac:dyDescent="0.25">
      <c r="A600" t="s">
        <v>214</v>
      </c>
      <c r="B600" t="s">
        <v>225</v>
      </c>
      <c r="C600" t="s">
        <v>343</v>
      </c>
      <c r="D600" t="s">
        <v>732</v>
      </c>
    </row>
    <row r="601" spans="1:4" x14ac:dyDescent="0.25">
      <c r="A601" t="s">
        <v>218</v>
      </c>
      <c r="B601" t="s">
        <v>225</v>
      </c>
      <c r="C601" t="s">
        <v>284</v>
      </c>
      <c r="D601" t="s">
        <v>733</v>
      </c>
    </row>
    <row r="602" spans="1:4" x14ac:dyDescent="0.25">
      <c r="A602" t="s">
        <v>214</v>
      </c>
      <c r="B602" t="s">
        <v>225</v>
      </c>
      <c r="C602" t="s">
        <v>345</v>
      </c>
      <c r="D602" t="s">
        <v>734</v>
      </c>
    </row>
    <row r="603" spans="1:4" x14ac:dyDescent="0.25">
      <c r="A603" t="s">
        <v>214</v>
      </c>
      <c r="B603" t="s">
        <v>225</v>
      </c>
      <c r="C603" t="s">
        <v>348</v>
      </c>
      <c r="D603" t="s">
        <v>735</v>
      </c>
    </row>
    <row r="604" spans="1:4" x14ac:dyDescent="0.25">
      <c r="A604" t="s">
        <v>218</v>
      </c>
      <c r="B604" t="s">
        <v>225</v>
      </c>
      <c r="C604" t="s">
        <v>286</v>
      </c>
      <c r="D604" t="s">
        <v>736</v>
      </c>
    </row>
    <row r="605" spans="1:4" x14ac:dyDescent="0.25">
      <c r="A605" t="s">
        <v>214</v>
      </c>
      <c r="B605" t="s">
        <v>225</v>
      </c>
      <c r="C605" t="s">
        <v>351</v>
      </c>
      <c r="D605" t="s">
        <v>737</v>
      </c>
    </row>
    <row r="606" spans="1:4" x14ac:dyDescent="0.25">
      <c r="A606" t="s">
        <v>214</v>
      </c>
      <c r="B606" t="s">
        <v>225</v>
      </c>
      <c r="C606" t="s">
        <v>353</v>
      </c>
      <c r="D606" t="s">
        <v>738</v>
      </c>
    </row>
    <row r="607" spans="1:4" x14ac:dyDescent="0.25">
      <c r="A607" t="s">
        <v>218</v>
      </c>
      <c r="B607" t="s">
        <v>225</v>
      </c>
      <c r="C607" t="s">
        <v>288</v>
      </c>
      <c r="D607" t="s">
        <v>739</v>
      </c>
    </row>
    <row r="608" spans="1:4" x14ac:dyDescent="0.25">
      <c r="A608" t="s">
        <v>214</v>
      </c>
      <c r="B608" t="s">
        <v>225</v>
      </c>
      <c r="C608" t="s">
        <v>355</v>
      </c>
      <c r="D608" t="s">
        <v>740</v>
      </c>
    </row>
    <row r="609" spans="1:4" x14ac:dyDescent="0.25">
      <c r="A609" t="s">
        <v>218</v>
      </c>
      <c r="B609" t="s">
        <v>225</v>
      </c>
      <c r="C609" t="s">
        <v>291</v>
      </c>
      <c r="D609" t="s">
        <v>741</v>
      </c>
    </row>
    <row r="610" spans="1:4" x14ac:dyDescent="0.25">
      <c r="A610" t="s">
        <v>214</v>
      </c>
      <c r="B610" t="s">
        <v>225</v>
      </c>
      <c r="C610" t="s">
        <v>357</v>
      </c>
      <c r="D610" t="s">
        <v>742</v>
      </c>
    </row>
    <row r="611" spans="1:4" x14ac:dyDescent="0.25">
      <c r="A611" t="s">
        <v>214</v>
      </c>
      <c r="B611" t="s">
        <v>225</v>
      </c>
      <c r="C611" t="s">
        <v>360</v>
      </c>
      <c r="D611" t="s">
        <v>743</v>
      </c>
    </row>
    <row r="612" spans="1:4" x14ac:dyDescent="0.25">
      <c r="A612" t="s">
        <v>218</v>
      </c>
      <c r="B612" t="s">
        <v>225</v>
      </c>
      <c r="C612" t="s">
        <v>293</v>
      </c>
      <c r="D612" t="s">
        <v>744</v>
      </c>
    </row>
    <row r="613" spans="1:4" x14ac:dyDescent="0.25">
      <c r="A613" t="s">
        <v>214</v>
      </c>
      <c r="B613" t="s">
        <v>225</v>
      </c>
      <c r="C613" t="s">
        <v>363</v>
      </c>
      <c r="D613" t="s">
        <v>745</v>
      </c>
    </row>
    <row r="614" spans="1:4" x14ac:dyDescent="0.25">
      <c r="A614" t="s">
        <v>214</v>
      </c>
      <c r="B614" t="s">
        <v>225</v>
      </c>
      <c r="C614" t="s">
        <v>365</v>
      </c>
      <c r="D614" t="s">
        <v>493</v>
      </c>
    </row>
    <row r="615" spans="1:4" x14ac:dyDescent="0.25">
      <c r="A615" t="s">
        <v>218</v>
      </c>
      <c r="B615" t="s">
        <v>225</v>
      </c>
      <c r="C615" t="s">
        <v>295</v>
      </c>
      <c r="D615" t="s">
        <v>746</v>
      </c>
    </row>
    <row r="616" spans="1:4" x14ac:dyDescent="0.25">
      <c r="A616" t="s">
        <v>214</v>
      </c>
      <c r="B616" t="s">
        <v>225</v>
      </c>
      <c r="C616" t="s">
        <v>368</v>
      </c>
      <c r="D616" t="s">
        <v>495</v>
      </c>
    </row>
    <row r="617" spans="1:4" x14ac:dyDescent="0.25">
      <c r="A617" t="s">
        <v>214</v>
      </c>
      <c r="B617" t="s">
        <v>225</v>
      </c>
      <c r="C617" t="s">
        <v>370</v>
      </c>
      <c r="D617" t="s">
        <v>747</v>
      </c>
    </row>
    <row r="618" spans="1:4" x14ac:dyDescent="0.25">
      <c r="A618" t="s">
        <v>218</v>
      </c>
      <c r="B618" t="s">
        <v>225</v>
      </c>
      <c r="C618" t="s">
        <v>297</v>
      </c>
      <c r="D618" t="s">
        <v>748</v>
      </c>
    </row>
    <row r="619" spans="1:4" x14ac:dyDescent="0.25">
      <c r="A619" t="s">
        <v>214</v>
      </c>
      <c r="B619" t="s">
        <v>225</v>
      </c>
      <c r="C619" t="s">
        <v>372</v>
      </c>
      <c r="D619" t="s">
        <v>749</v>
      </c>
    </row>
    <row r="620" spans="1:4" x14ac:dyDescent="0.25">
      <c r="A620" t="s">
        <v>218</v>
      </c>
      <c r="B620" t="s">
        <v>225</v>
      </c>
      <c r="C620" t="s">
        <v>300</v>
      </c>
      <c r="D620" t="s">
        <v>750</v>
      </c>
    </row>
    <row r="621" spans="1:4" x14ac:dyDescent="0.25">
      <c r="A621" t="s">
        <v>214</v>
      </c>
      <c r="B621" t="s">
        <v>225</v>
      </c>
      <c r="C621" t="s">
        <v>374</v>
      </c>
      <c r="D621" t="s">
        <v>751</v>
      </c>
    </row>
    <row r="622" spans="1:4" x14ac:dyDescent="0.25">
      <c r="A622" t="s">
        <v>214</v>
      </c>
      <c r="B622" t="s">
        <v>225</v>
      </c>
      <c r="C622" t="s">
        <v>378</v>
      </c>
      <c r="D622" t="s">
        <v>752</v>
      </c>
    </row>
    <row r="623" spans="1:4" x14ac:dyDescent="0.25">
      <c r="A623" t="s">
        <v>218</v>
      </c>
      <c r="B623" t="s">
        <v>225</v>
      </c>
      <c r="C623" t="s">
        <v>302</v>
      </c>
      <c r="D623" t="s">
        <v>753</v>
      </c>
    </row>
    <row r="624" spans="1:4" x14ac:dyDescent="0.25">
      <c r="A624" t="s">
        <v>214</v>
      </c>
      <c r="B624" t="s">
        <v>225</v>
      </c>
      <c r="C624" t="s">
        <v>380</v>
      </c>
      <c r="D624" t="s">
        <v>754</v>
      </c>
    </row>
    <row r="625" spans="1:4" x14ac:dyDescent="0.25">
      <c r="A625" t="s">
        <v>214</v>
      </c>
      <c r="B625" t="s">
        <v>225</v>
      </c>
      <c r="C625" t="s">
        <v>382</v>
      </c>
      <c r="D625" t="s">
        <v>755</v>
      </c>
    </row>
    <row r="626" spans="1:4" x14ac:dyDescent="0.25">
      <c r="A626" t="s">
        <v>218</v>
      </c>
      <c r="B626" t="s">
        <v>225</v>
      </c>
      <c r="C626" t="s">
        <v>304</v>
      </c>
      <c r="D626" t="s">
        <v>756</v>
      </c>
    </row>
    <row r="627" spans="1:4" x14ac:dyDescent="0.25">
      <c r="A627" t="s">
        <v>214</v>
      </c>
      <c r="B627" t="s">
        <v>225</v>
      </c>
      <c r="C627" t="s">
        <v>385</v>
      </c>
      <c r="D627" t="s">
        <v>757</v>
      </c>
    </row>
    <row r="628" spans="1:4" x14ac:dyDescent="0.25">
      <c r="A628" t="s">
        <v>218</v>
      </c>
      <c r="B628" t="s">
        <v>225</v>
      </c>
      <c r="C628" t="s">
        <v>306</v>
      </c>
      <c r="D628" t="s">
        <v>758</v>
      </c>
    </row>
    <row r="629" spans="1:4" x14ac:dyDescent="0.25">
      <c r="A629" t="s">
        <v>214</v>
      </c>
      <c r="B629" t="s">
        <v>225</v>
      </c>
      <c r="C629" t="s">
        <v>387</v>
      </c>
      <c r="D629" t="s">
        <v>759</v>
      </c>
    </row>
    <row r="630" spans="1:4" x14ac:dyDescent="0.25">
      <c r="A630" t="s">
        <v>214</v>
      </c>
      <c r="B630" t="s">
        <v>225</v>
      </c>
      <c r="C630" t="s">
        <v>390</v>
      </c>
      <c r="D630" t="s">
        <v>760</v>
      </c>
    </row>
    <row r="631" spans="1:4" x14ac:dyDescent="0.25">
      <c r="A631" t="s">
        <v>218</v>
      </c>
      <c r="B631" t="s">
        <v>225</v>
      </c>
      <c r="C631" t="s">
        <v>308</v>
      </c>
      <c r="D631" t="s">
        <v>761</v>
      </c>
    </row>
    <row r="632" spans="1:4" x14ac:dyDescent="0.25">
      <c r="A632" t="s">
        <v>214</v>
      </c>
      <c r="B632" t="s">
        <v>225</v>
      </c>
      <c r="C632" t="s">
        <v>392</v>
      </c>
      <c r="D632" t="s">
        <v>762</v>
      </c>
    </row>
    <row r="633" spans="1:4" x14ac:dyDescent="0.25">
      <c r="A633" t="s">
        <v>214</v>
      </c>
      <c r="B633" t="s">
        <v>225</v>
      </c>
      <c r="C633" t="s">
        <v>395</v>
      </c>
      <c r="D633" t="s">
        <v>763</v>
      </c>
    </row>
    <row r="634" spans="1:4" x14ac:dyDescent="0.25">
      <c r="A634" t="s">
        <v>218</v>
      </c>
      <c r="B634" t="s">
        <v>225</v>
      </c>
      <c r="C634" t="s">
        <v>310</v>
      </c>
      <c r="D634" t="s">
        <v>764</v>
      </c>
    </row>
    <row r="635" spans="1:4" x14ac:dyDescent="0.25">
      <c r="A635" t="s">
        <v>214</v>
      </c>
      <c r="B635" t="s">
        <v>225</v>
      </c>
      <c r="C635" t="s">
        <v>397</v>
      </c>
      <c r="D635" t="s">
        <v>765</v>
      </c>
    </row>
    <row r="636" spans="1:4" x14ac:dyDescent="0.25">
      <c r="A636" t="s">
        <v>218</v>
      </c>
      <c r="B636" t="s">
        <v>225</v>
      </c>
      <c r="C636" t="s">
        <v>312</v>
      </c>
      <c r="D636" t="s">
        <v>766</v>
      </c>
    </row>
    <row r="637" spans="1:4" x14ac:dyDescent="0.25">
      <c r="A637" t="s">
        <v>214</v>
      </c>
      <c r="B637" t="s">
        <v>225</v>
      </c>
      <c r="C637" t="s">
        <v>399</v>
      </c>
      <c r="D637" t="s">
        <v>767</v>
      </c>
    </row>
    <row r="638" spans="1:4" x14ac:dyDescent="0.25">
      <c r="A638" t="s">
        <v>214</v>
      </c>
      <c r="B638" t="s">
        <v>225</v>
      </c>
      <c r="C638" t="s">
        <v>402</v>
      </c>
      <c r="D638" t="s">
        <v>768</v>
      </c>
    </row>
    <row r="639" spans="1:4" x14ac:dyDescent="0.25">
      <c r="A639" t="s">
        <v>218</v>
      </c>
      <c r="B639" t="s">
        <v>225</v>
      </c>
      <c r="C639" t="s">
        <v>314</v>
      </c>
      <c r="D639" t="s">
        <v>769</v>
      </c>
    </row>
    <row r="640" spans="1:4" x14ac:dyDescent="0.25">
      <c r="A640" t="s">
        <v>214</v>
      </c>
      <c r="B640" t="s">
        <v>225</v>
      </c>
      <c r="C640" t="s">
        <v>405</v>
      </c>
      <c r="D640" t="s">
        <v>770</v>
      </c>
    </row>
    <row r="641" spans="1:4" x14ac:dyDescent="0.25">
      <c r="A641" t="s">
        <v>214</v>
      </c>
      <c r="B641" t="s">
        <v>225</v>
      </c>
      <c r="C641" t="s">
        <v>407</v>
      </c>
      <c r="D641" t="s">
        <v>771</v>
      </c>
    </row>
    <row r="642" spans="1:4" x14ac:dyDescent="0.25">
      <c r="A642" t="s">
        <v>218</v>
      </c>
      <c r="B642" t="s">
        <v>225</v>
      </c>
      <c r="C642" t="s">
        <v>317</v>
      </c>
      <c r="D642" t="s">
        <v>772</v>
      </c>
    </row>
    <row r="643" spans="1:4" x14ac:dyDescent="0.25">
      <c r="A643" t="s">
        <v>214</v>
      </c>
      <c r="B643" t="s">
        <v>225</v>
      </c>
      <c r="C643" t="s">
        <v>409</v>
      </c>
      <c r="D643" t="s">
        <v>773</v>
      </c>
    </row>
    <row r="644" spans="1:4" x14ac:dyDescent="0.25">
      <c r="A644" t="s">
        <v>218</v>
      </c>
      <c r="B644" t="s">
        <v>225</v>
      </c>
      <c r="C644" t="s">
        <v>319</v>
      </c>
      <c r="D644" t="s">
        <v>774</v>
      </c>
    </row>
    <row r="645" spans="1:4" x14ac:dyDescent="0.25">
      <c r="A645" t="s">
        <v>214</v>
      </c>
      <c r="B645" t="s">
        <v>225</v>
      </c>
      <c r="C645" t="s">
        <v>411</v>
      </c>
      <c r="D645" t="s">
        <v>775</v>
      </c>
    </row>
    <row r="646" spans="1:4" x14ac:dyDescent="0.25">
      <c r="A646" t="s">
        <v>214</v>
      </c>
      <c r="B646" t="s">
        <v>225</v>
      </c>
      <c r="C646" t="s">
        <v>413</v>
      </c>
      <c r="D646" t="s">
        <v>776</v>
      </c>
    </row>
    <row r="647" spans="1:4" x14ac:dyDescent="0.25">
      <c r="A647" t="s">
        <v>218</v>
      </c>
      <c r="B647" t="s">
        <v>225</v>
      </c>
      <c r="C647" t="s">
        <v>321</v>
      </c>
      <c r="D647" t="s">
        <v>777</v>
      </c>
    </row>
    <row r="648" spans="1:4" x14ac:dyDescent="0.25">
      <c r="A648" t="s">
        <v>214</v>
      </c>
      <c r="B648" t="s">
        <v>225</v>
      </c>
      <c r="C648" t="s">
        <v>415</v>
      </c>
      <c r="D648" t="s">
        <v>778</v>
      </c>
    </row>
    <row r="649" spans="1:4" x14ac:dyDescent="0.25">
      <c r="A649" t="s">
        <v>214</v>
      </c>
      <c r="B649" t="s">
        <v>225</v>
      </c>
      <c r="C649" t="s">
        <v>418</v>
      </c>
      <c r="D649" t="s">
        <v>779</v>
      </c>
    </row>
    <row r="650" spans="1:4" x14ac:dyDescent="0.25">
      <c r="A650" t="s">
        <v>218</v>
      </c>
      <c r="B650" t="s">
        <v>225</v>
      </c>
      <c r="C650" t="s">
        <v>324</v>
      </c>
      <c r="D650" t="s">
        <v>780</v>
      </c>
    </row>
    <row r="651" spans="1:4" x14ac:dyDescent="0.25">
      <c r="A651" t="s">
        <v>214</v>
      </c>
      <c r="B651" t="s">
        <v>225</v>
      </c>
      <c r="C651" t="s">
        <v>420</v>
      </c>
      <c r="D651" t="s">
        <v>781</v>
      </c>
    </row>
    <row r="652" spans="1:4" x14ac:dyDescent="0.25">
      <c r="A652" t="s">
        <v>218</v>
      </c>
      <c r="B652" t="s">
        <v>225</v>
      </c>
      <c r="C652" t="s">
        <v>326</v>
      </c>
      <c r="D652" t="s">
        <v>782</v>
      </c>
    </row>
    <row r="653" spans="1:4" x14ac:dyDescent="0.25">
      <c r="A653" t="s">
        <v>214</v>
      </c>
      <c r="B653" t="s">
        <v>225</v>
      </c>
      <c r="C653" t="s">
        <v>422</v>
      </c>
      <c r="D653" t="s">
        <v>783</v>
      </c>
    </row>
    <row r="654" spans="1:4" x14ac:dyDescent="0.25">
      <c r="A654" t="s">
        <v>214</v>
      </c>
      <c r="B654" t="s">
        <v>225</v>
      </c>
      <c r="C654" t="s">
        <v>425</v>
      </c>
      <c r="D654" t="s">
        <v>784</v>
      </c>
    </row>
    <row r="655" spans="1:4" x14ac:dyDescent="0.25">
      <c r="A655" t="s">
        <v>218</v>
      </c>
      <c r="B655" t="s">
        <v>225</v>
      </c>
      <c r="C655" t="s">
        <v>328</v>
      </c>
      <c r="D655" t="s">
        <v>785</v>
      </c>
    </row>
    <row r="656" spans="1:4" x14ac:dyDescent="0.25">
      <c r="A656" t="s">
        <v>214</v>
      </c>
      <c r="B656" t="s">
        <v>225</v>
      </c>
      <c r="C656" t="s">
        <v>427</v>
      </c>
      <c r="D656" t="s">
        <v>786</v>
      </c>
    </row>
    <row r="657" spans="1:4" x14ac:dyDescent="0.25">
      <c r="A657" t="s">
        <v>534</v>
      </c>
      <c r="B657" t="s">
        <v>430</v>
      </c>
      <c r="C657" t="s">
        <v>787</v>
      </c>
    </row>
    <row r="658" spans="1:4" x14ac:dyDescent="0.25">
      <c r="A658" s="7">
        <v>8.6111048857371005E-5</v>
      </c>
    </row>
    <row r="659" spans="1:4" x14ac:dyDescent="0.25">
      <c r="A659" t="s">
        <v>218</v>
      </c>
      <c r="B659" t="s">
        <v>225</v>
      </c>
      <c r="C659" t="s">
        <v>330</v>
      </c>
      <c r="D659" t="s">
        <v>788</v>
      </c>
    </row>
    <row r="660" spans="1:4" x14ac:dyDescent="0.25">
      <c r="A660" t="s">
        <v>218</v>
      </c>
      <c r="B660" t="s">
        <v>225</v>
      </c>
      <c r="C660" t="s">
        <v>334</v>
      </c>
      <c r="D660" t="s">
        <v>789</v>
      </c>
    </row>
    <row r="661" spans="1:4" x14ac:dyDescent="0.25">
      <c r="A661" t="s">
        <v>218</v>
      </c>
      <c r="B661" t="s">
        <v>225</v>
      </c>
      <c r="C661" t="s">
        <v>336</v>
      </c>
      <c r="D661" t="s">
        <v>790</v>
      </c>
    </row>
    <row r="662" spans="1:4" x14ac:dyDescent="0.25">
      <c r="A662" t="s">
        <v>218</v>
      </c>
      <c r="B662" t="s">
        <v>225</v>
      </c>
      <c r="C662" t="s">
        <v>338</v>
      </c>
      <c r="D662" t="s">
        <v>791</v>
      </c>
    </row>
    <row r="663" spans="1:4" x14ac:dyDescent="0.25">
      <c r="A663" t="s">
        <v>218</v>
      </c>
      <c r="B663" t="s">
        <v>225</v>
      </c>
      <c r="C663" t="s">
        <v>340</v>
      </c>
      <c r="D663" t="s">
        <v>792</v>
      </c>
    </row>
    <row r="664" spans="1:4" x14ac:dyDescent="0.25">
      <c r="A664" t="s">
        <v>218</v>
      </c>
      <c r="B664" t="s">
        <v>225</v>
      </c>
      <c r="C664" t="s">
        <v>343</v>
      </c>
      <c r="D664" t="s">
        <v>793</v>
      </c>
    </row>
    <row r="665" spans="1:4" x14ac:dyDescent="0.25">
      <c r="A665" t="s">
        <v>218</v>
      </c>
      <c r="B665" t="s">
        <v>225</v>
      </c>
      <c r="C665" t="s">
        <v>345</v>
      </c>
      <c r="D665" t="s">
        <v>794</v>
      </c>
    </row>
    <row r="666" spans="1:4" x14ac:dyDescent="0.25">
      <c r="A666" t="s">
        <v>218</v>
      </c>
      <c r="B666" t="s">
        <v>225</v>
      </c>
      <c r="C666" t="s">
        <v>348</v>
      </c>
      <c r="D666" t="s">
        <v>795</v>
      </c>
    </row>
    <row r="667" spans="1:4" x14ac:dyDescent="0.25">
      <c r="A667" t="s">
        <v>218</v>
      </c>
      <c r="B667" t="s">
        <v>225</v>
      </c>
      <c r="C667" t="s">
        <v>351</v>
      </c>
      <c r="D667" t="s">
        <v>796</v>
      </c>
    </row>
    <row r="668" spans="1:4" x14ac:dyDescent="0.25">
      <c r="A668" t="s">
        <v>218</v>
      </c>
      <c r="B668" t="s">
        <v>225</v>
      </c>
      <c r="C668" t="s">
        <v>353</v>
      </c>
      <c r="D668" t="s">
        <v>797</v>
      </c>
    </row>
    <row r="669" spans="1:4" x14ac:dyDescent="0.25">
      <c r="A669" t="s">
        <v>218</v>
      </c>
      <c r="B669" t="s">
        <v>225</v>
      </c>
      <c r="C669" t="s">
        <v>355</v>
      </c>
      <c r="D669" t="s">
        <v>798</v>
      </c>
    </row>
    <row r="670" spans="1:4" x14ac:dyDescent="0.25">
      <c r="A670" t="s">
        <v>218</v>
      </c>
      <c r="B670" t="s">
        <v>225</v>
      </c>
      <c r="C670" t="s">
        <v>357</v>
      </c>
      <c r="D670" t="s">
        <v>799</v>
      </c>
    </row>
    <row r="671" spans="1:4" x14ac:dyDescent="0.25">
      <c r="A671" t="s">
        <v>218</v>
      </c>
      <c r="B671" t="s">
        <v>225</v>
      </c>
      <c r="C671" t="s">
        <v>360</v>
      </c>
      <c r="D671" t="s">
        <v>800</v>
      </c>
    </row>
    <row r="672" spans="1:4" x14ac:dyDescent="0.25">
      <c r="A672" t="s">
        <v>218</v>
      </c>
      <c r="B672" t="s">
        <v>225</v>
      </c>
      <c r="C672" t="s">
        <v>363</v>
      </c>
      <c r="D672" t="s">
        <v>801</v>
      </c>
    </row>
    <row r="673" spans="1:4" x14ac:dyDescent="0.25">
      <c r="A673" t="s">
        <v>218</v>
      </c>
      <c r="B673" t="s">
        <v>225</v>
      </c>
      <c r="C673" t="s">
        <v>365</v>
      </c>
      <c r="D673" t="s">
        <v>802</v>
      </c>
    </row>
    <row r="674" spans="1:4" x14ac:dyDescent="0.25">
      <c r="A674" t="s">
        <v>218</v>
      </c>
      <c r="B674" t="s">
        <v>225</v>
      </c>
      <c r="C674" t="s">
        <v>368</v>
      </c>
      <c r="D674" t="s">
        <v>803</v>
      </c>
    </row>
    <row r="675" spans="1:4" x14ac:dyDescent="0.25">
      <c r="A675" t="s">
        <v>218</v>
      </c>
      <c r="B675" t="s">
        <v>225</v>
      </c>
      <c r="C675" t="s">
        <v>370</v>
      </c>
      <c r="D675" t="s">
        <v>804</v>
      </c>
    </row>
    <row r="676" spans="1:4" x14ac:dyDescent="0.25">
      <c r="A676" t="s">
        <v>218</v>
      </c>
      <c r="B676" t="s">
        <v>225</v>
      </c>
      <c r="C676" t="s">
        <v>372</v>
      </c>
      <c r="D676" t="s">
        <v>805</v>
      </c>
    </row>
    <row r="677" spans="1:4" x14ac:dyDescent="0.25">
      <c r="A677" t="s">
        <v>218</v>
      </c>
      <c r="B677" t="s">
        <v>225</v>
      </c>
      <c r="C677" t="s">
        <v>374</v>
      </c>
      <c r="D677" t="s">
        <v>806</v>
      </c>
    </row>
    <row r="678" spans="1:4" x14ac:dyDescent="0.25">
      <c r="A678" t="s">
        <v>218</v>
      </c>
      <c r="B678" t="s">
        <v>225</v>
      </c>
      <c r="C678" t="s">
        <v>378</v>
      </c>
      <c r="D678" t="s">
        <v>807</v>
      </c>
    </row>
    <row r="679" spans="1:4" x14ac:dyDescent="0.25">
      <c r="A679" t="s">
        <v>218</v>
      </c>
      <c r="B679" t="s">
        <v>225</v>
      </c>
      <c r="C679" t="s">
        <v>380</v>
      </c>
      <c r="D679" t="s">
        <v>808</v>
      </c>
    </row>
    <row r="680" spans="1:4" x14ac:dyDescent="0.25">
      <c r="A680" t="s">
        <v>218</v>
      </c>
      <c r="B680" t="s">
        <v>225</v>
      </c>
      <c r="C680" t="s">
        <v>382</v>
      </c>
      <c r="D680" t="s">
        <v>809</v>
      </c>
    </row>
    <row r="681" spans="1:4" x14ac:dyDescent="0.25">
      <c r="A681" t="s">
        <v>218</v>
      </c>
      <c r="B681" t="s">
        <v>225</v>
      </c>
      <c r="C681" t="s">
        <v>385</v>
      </c>
      <c r="D681" t="s">
        <v>810</v>
      </c>
    </row>
    <row r="682" spans="1:4" x14ac:dyDescent="0.25">
      <c r="A682" t="s">
        <v>218</v>
      </c>
      <c r="B682" t="s">
        <v>225</v>
      </c>
      <c r="C682" t="s">
        <v>387</v>
      </c>
      <c r="D682" t="s">
        <v>811</v>
      </c>
    </row>
    <row r="683" spans="1:4" x14ac:dyDescent="0.25">
      <c r="A683" t="s">
        <v>218</v>
      </c>
      <c r="B683" t="s">
        <v>225</v>
      </c>
      <c r="C683" t="s">
        <v>390</v>
      </c>
      <c r="D683" t="s">
        <v>812</v>
      </c>
    </row>
    <row r="684" spans="1:4" x14ac:dyDescent="0.25">
      <c r="A684" t="s">
        <v>218</v>
      </c>
      <c r="B684" t="s">
        <v>225</v>
      </c>
      <c r="C684" t="s">
        <v>392</v>
      </c>
      <c r="D684" t="s">
        <v>813</v>
      </c>
    </row>
    <row r="685" spans="1:4" x14ac:dyDescent="0.25">
      <c r="A685" t="s">
        <v>218</v>
      </c>
      <c r="B685" t="s">
        <v>225</v>
      </c>
      <c r="C685" t="s">
        <v>395</v>
      </c>
      <c r="D685" t="s">
        <v>814</v>
      </c>
    </row>
    <row r="686" spans="1:4" x14ac:dyDescent="0.25">
      <c r="A686" t="s">
        <v>218</v>
      </c>
      <c r="B686" t="s">
        <v>225</v>
      </c>
      <c r="C686" t="s">
        <v>397</v>
      </c>
      <c r="D686" t="s">
        <v>815</v>
      </c>
    </row>
    <row r="687" spans="1:4" x14ac:dyDescent="0.25">
      <c r="A687" t="s">
        <v>218</v>
      </c>
      <c r="B687" t="s">
        <v>225</v>
      </c>
      <c r="C687" t="s">
        <v>399</v>
      </c>
      <c r="D687" t="s">
        <v>816</v>
      </c>
    </row>
    <row r="688" spans="1:4" x14ac:dyDescent="0.25">
      <c r="A688" t="s">
        <v>218</v>
      </c>
      <c r="B688" t="s">
        <v>225</v>
      </c>
      <c r="C688" t="s">
        <v>402</v>
      </c>
      <c r="D688" t="s">
        <v>817</v>
      </c>
    </row>
    <row r="689" spans="1:4" x14ac:dyDescent="0.25">
      <c r="A689" t="s">
        <v>218</v>
      </c>
      <c r="B689" t="s">
        <v>225</v>
      </c>
      <c r="C689" t="s">
        <v>405</v>
      </c>
      <c r="D689" t="s">
        <v>818</v>
      </c>
    </row>
    <row r="690" spans="1:4" x14ac:dyDescent="0.25">
      <c r="A690" t="s">
        <v>218</v>
      </c>
      <c r="B690" t="s">
        <v>225</v>
      </c>
      <c r="C690" t="s">
        <v>407</v>
      </c>
      <c r="D690" t="s">
        <v>819</v>
      </c>
    </row>
    <row r="691" spans="1:4" x14ac:dyDescent="0.25">
      <c r="A691" t="s">
        <v>218</v>
      </c>
      <c r="B691" t="s">
        <v>225</v>
      </c>
      <c r="C691" t="s">
        <v>409</v>
      </c>
      <c r="D691" t="s">
        <v>820</v>
      </c>
    </row>
    <row r="692" spans="1:4" x14ac:dyDescent="0.25">
      <c r="A692" t="s">
        <v>218</v>
      </c>
      <c r="B692" t="s">
        <v>225</v>
      </c>
      <c r="C692" t="s">
        <v>411</v>
      </c>
      <c r="D692" t="s">
        <v>821</v>
      </c>
    </row>
    <row r="693" spans="1:4" x14ac:dyDescent="0.25">
      <c r="A693" t="s">
        <v>218</v>
      </c>
      <c r="B693" t="s">
        <v>225</v>
      </c>
      <c r="C693" t="s">
        <v>413</v>
      </c>
      <c r="D693" t="s">
        <v>822</v>
      </c>
    </row>
    <row r="694" spans="1:4" x14ac:dyDescent="0.25">
      <c r="A694" t="s">
        <v>218</v>
      </c>
      <c r="B694" t="s">
        <v>225</v>
      </c>
      <c r="C694" t="s">
        <v>415</v>
      </c>
      <c r="D694" t="s">
        <v>823</v>
      </c>
    </row>
    <row r="695" spans="1:4" x14ac:dyDescent="0.25">
      <c r="A695" t="s">
        <v>218</v>
      </c>
      <c r="B695" t="s">
        <v>225</v>
      </c>
      <c r="C695" t="s">
        <v>418</v>
      </c>
      <c r="D695" t="s">
        <v>824</v>
      </c>
    </row>
    <row r="696" spans="1:4" x14ac:dyDescent="0.25">
      <c r="A696" t="s">
        <v>218</v>
      </c>
      <c r="B696" t="s">
        <v>225</v>
      </c>
      <c r="C696" t="s">
        <v>420</v>
      </c>
      <c r="D696" t="s">
        <v>825</v>
      </c>
    </row>
    <row r="697" spans="1:4" x14ac:dyDescent="0.25">
      <c r="A697" t="s">
        <v>218</v>
      </c>
      <c r="B697" t="s">
        <v>225</v>
      </c>
      <c r="C697" t="s">
        <v>422</v>
      </c>
      <c r="D697" t="s">
        <v>826</v>
      </c>
    </row>
    <row r="698" spans="1:4" x14ac:dyDescent="0.25">
      <c r="A698" t="s">
        <v>218</v>
      </c>
      <c r="B698" t="s">
        <v>225</v>
      </c>
      <c r="C698" t="s">
        <v>425</v>
      </c>
      <c r="D698" t="s">
        <v>827</v>
      </c>
    </row>
    <row r="699" spans="1:4" x14ac:dyDescent="0.25">
      <c r="A699" t="s">
        <v>218</v>
      </c>
      <c r="B699" t="s">
        <v>225</v>
      </c>
      <c r="C699" t="s">
        <v>427</v>
      </c>
      <c r="D699" t="s">
        <v>828</v>
      </c>
    </row>
    <row r="700" spans="1:4" x14ac:dyDescent="0.25">
      <c r="A700" t="s">
        <v>580</v>
      </c>
      <c r="B700" t="s">
        <v>430</v>
      </c>
      <c r="C700" t="s">
        <v>829</v>
      </c>
    </row>
    <row r="701" spans="1:4" x14ac:dyDescent="0.25">
      <c r="A701" s="7">
        <v>9.4444413979848197E-5</v>
      </c>
    </row>
  </sheetData>
  <sortState xmlns:xlrd2="http://schemas.microsoft.com/office/spreadsheetml/2017/richdata2" ref="O2:Q7">
    <sortCondition ref="O1:O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A684-88A7-4EFF-BA4C-AE7E2210CFF4}">
  <sheetPr codeName="Sheet5"/>
  <dimension ref="A1:AD2074"/>
  <sheetViews>
    <sheetView topLeftCell="L14" zoomScale="85" zoomScaleNormal="85" workbookViewId="0">
      <selection activeCell="AD5" sqref="AD5"/>
    </sheetView>
  </sheetViews>
  <sheetFormatPr defaultRowHeight="15" x14ac:dyDescent="0.25"/>
  <cols>
    <col min="18" max="18" width="14.85546875" bestFit="1" customWidth="1"/>
    <col min="19" max="19" width="12.42578125" bestFit="1" customWidth="1"/>
    <col min="20" max="20" width="20.85546875" style="7" bestFit="1" customWidth="1"/>
    <col min="22" max="22" width="9.140625" style="9"/>
  </cols>
  <sheetData>
    <row r="1" spans="1:30" x14ac:dyDescent="0.25">
      <c r="A1" t="s">
        <v>123</v>
      </c>
      <c r="B1" t="s">
        <v>124</v>
      </c>
      <c r="C1" t="s">
        <v>125</v>
      </c>
      <c r="Q1" t="str" cm="1">
        <f t="array" ref="Q1:T24">_xlfn._xlws.SORT(TRIM(_xlfn.VSTACK(_xlfn.TEXTSPLIT(_xlfn._xlws.FILTER(A:D,ISNUMBER(D:D),""),","),Sheet4!N11:Q16)),{2;3},1)</f>
        <v>model</v>
      </c>
      <c r="R1" t="str">
        <v>Sionna</v>
      </c>
      <c r="S1" t="str">
        <v>12</v>
      </c>
      <c r="T1" s="7" t="str">
        <v>0.000241666515668233</v>
      </c>
      <c r="W1" t="s">
        <v>14</v>
      </c>
      <c r="AA1" s="9"/>
      <c r="AB1" t="s">
        <v>834</v>
      </c>
    </row>
    <row r="2" spans="1:30" x14ac:dyDescent="0.25">
      <c r="A2" t="s">
        <v>19</v>
      </c>
      <c r="Q2" t="str">
        <v>model</v>
      </c>
      <c r="R2" t="str">
        <v>Sionna</v>
      </c>
      <c r="S2" t="str">
        <v>12</v>
      </c>
      <c r="T2" s="7" t="str">
        <v>0.00859444288412729</v>
      </c>
      <c r="W2" t="str" cm="1">
        <f t="array" ref="W2:Y2">TRANSPOSE((_xlfn.UNIQUE(INDEX(_xlfn.ANCHORARRAY(Q1),,2))))</f>
        <v>Sionna</v>
      </c>
      <c r="X2" t="str">
        <v>Transformer</v>
      </c>
      <c r="Y2" t="str">
        <v>ViterbiNet</v>
      </c>
      <c r="AA2" s="9"/>
      <c r="AB2" t="str" cm="1">
        <f t="array" ref="AB2:AD2">_xlfn.ANCHORARRAY(W2)</f>
        <v>Sionna</v>
      </c>
      <c r="AC2" t="str">
        <v>Transformer</v>
      </c>
      <c r="AD2" t="str">
        <v>ViterbiNet</v>
      </c>
    </row>
    <row r="3" spans="1:30" x14ac:dyDescent="0.25">
      <c r="A3" t="s">
        <v>126</v>
      </c>
      <c r="B3" t="s">
        <v>835</v>
      </c>
      <c r="Q3" t="str">
        <v>model</v>
      </c>
      <c r="R3" t="str">
        <v>Sionna</v>
      </c>
      <c r="S3" t="str">
        <v>12</v>
      </c>
      <c r="T3" s="7" t="str">
        <v>0.00491111034154892</v>
      </c>
      <c r="V3" s="9" cm="1">
        <f t="array" ref="V3:V5">VALUE(((_xlfn.UNIQUE(INDEX(_xlfn.ANCHORARRAY(Q1),,3)))))</f>
        <v>12</v>
      </c>
      <c r="W3" s="7" cm="1">
        <f t="array" ref="W3">MIN(VALUE(_xlfn._xlws.FILTER(INDEX(_xlfn.ANCHORARRAY($Q$1),,4),(INDEX(_xlfn.ANCHORARRAY($Q$1),,2)=W$2)*(VALUE(INDEX(_xlfn.ANCHORARRAY($Q$1),,3))=$V3))))</f>
        <v>2.4166651566823299E-4</v>
      </c>
      <c r="X3" s="7" cm="1">
        <f t="array" ref="X3">MIN(VALUE(_xlfn._xlws.FILTER(INDEX(_xlfn.ANCHORARRAY($Q$1),,4),(INDEX(_xlfn.ANCHORARRAY($Q$1),,2)=X$2)*(VALUE(INDEX(_xlfn.ANCHORARRAY($Q$1),,3))=$V3))))</f>
        <v>7.8333316246668495E-4</v>
      </c>
      <c r="Y3" s="7" cm="1">
        <f t="array" ref="Y3">MIN(VALUE(_xlfn._xlws.FILTER(INDEX(_xlfn.ANCHORARRAY($Q$1),,4),(INDEX(_xlfn.ANCHORARRAY($Q$1),,2)=Y$2)*(VALUE(INDEX(_xlfn.ANCHORARRAY($Q$1),,3))=$V3))))</f>
        <v>1.1333328485488799E-3</v>
      </c>
      <c r="AA3" s="9" cm="1">
        <f t="array" ref="AA3:AA5">_xlfn.ANCHORARRAY(V3)</f>
        <v>12</v>
      </c>
      <c r="AB3" s="7" cm="1">
        <f t="array" ref="AB3">AVERAGE(VALUE(_xlfn._xlws.FILTER(INDEX(_xlfn.ANCHORARRAY($Q$1),,4),(INDEX(_xlfn.ANCHORARRAY($Q$1),,2)=AB$2)*(VALUE(INDEX(_xlfn.ANCHORARRAY($Q$1),,3))=$V3))))</f>
        <v>4.5824065804481477E-3</v>
      </c>
      <c r="AC3" s="7" cm="1">
        <f t="array" ref="AC3">AVERAGE(VALUE(_xlfn._xlws.FILTER(INDEX(_xlfn.ANCHORARRAY($Q$1),,4),(INDEX(_xlfn.ANCHORARRAY($Q$1),,2)=AC$2)*(VALUE(INDEX(_xlfn.ANCHORARRAY($Q$1),,3))=$V3))))</f>
        <v>8.4444428152508164E-4</v>
      </c>
      <c r="AD3" s="7" cm="1">
        <f t="array" ref="AD3">AVERAGE(VALUE(_xlfn._xlws.FILTER(INDEX(_xlfn.ANCHORARRAY($Q$1),,4),(INDEX(_xlfn.ANCHORARRAY($Q$1),,2)=AD$2)*(VALUE(INDEX(_xlfn.ANCHORARRAY($Q$1),,3))=$V3))))</f>
        <v>1.5277773671679967E-3</v>
      </c>
    </row>
    <row r="4" spans="1:30" x14ac:dyDescent="0.25">
      <c r="A4" t="s">
        <v>126</v>
      </c>
      <c r="B4" t="s">
        <v>836</v>
      </c>
      <c r="Q4" t="str">
        <v>model</v>
      </c>
      <c r="R4" t="str">
        <v>Sionna</v>
      </c>
      <c r="S4" t="str">
        <v>13</v>
      </c>
      <c r="T4" s="7" t="str">
        <v>8.05554986000061E-05</v>
      </c>
      <c r="V4" s="9">
        <v>13</v>
      </c>
      <c r="W4" s="7" cm="1">
        <f t="array" ref="W4">MIN(VALUE(_xlfn._xlws.FILTER(INDEX(_xlfn.ANCHORARRAY($Q$1),,4),(INDEX(_xlfn.ANCHORARRAY($Q$1),,2)=W$2)*(VALUE(INDEX(_xlfn.ANCHORARRAY($Q$1),,3))=$V4))))</f>
        <v>8.0555498600006094E-5</v>
      </c>
      <c r="X4" s="7" cm="1">
        <f t="array" ref="X4">MIN(VALUE(_xlfn._xlws.FILTER(INDEX(_xlfn.ANCHORARRAY($Q$1),,4),(INDEX(_xlfn.ANCHORARRAY($Q$1),,2)=X$2)*(VALUE(INDEX(_xlfn.ANCHORARRAY($Q$1),,3))=$V4))))</f>
        <v>1.6944444179534899E-4</v>
      </c>
      <c r="Y4" s="7" cm="1">
        <f t="array" ref="Y4">MIN(VALUE(_xlfn._xlws.FILTER(INDEX(_xlfn.ANCHORARRAY($Q$1),,4),(INDEX(_xlfn.ANCHORARRAY($Q$1),,2)=Y$2)*(VALUE(INDEX(_xlfn.ANCHORARRAY($Q$1),,3))=$V4))))</f>
        <v>6.2222208579381299E-4</v>
      </c>
      <c r="AA4" s="9">
        <v>13</v>
      </c>
      <c r="AB4" s="7" cm="1">
        <f t="array" ref="AB4">AVERAGE(VALUE(_xlfn._xlws.FILTER(INDEX(_xlfn.ANCHORARRAY($Q$1),,4),(INDEX(_xlfn.ANCHORARRAY($Q$1),,2)=AB$2)*(VALUE(INDEX(_xlfn.ANCHORARRAY($Q$1),,3))=$V4))))</f>
        <v>3.9259241686926907E-4</v>
      </c>
      <c r="AC4" s="7" cm="1">
        <f t="array" ref="AC4">AVERAGE(VALUE(_xlfn._xlws.FILTER(INDEX(_xlfn.ANCHORARRAY($Q$1),,4),(INDEX(_xlfn.ANCHORARRAY($Q$1),,2)=AC$2)*(VALUE(INDEX(_xlfn.ANCHORARRAY($Q$1),,3))=$V4))))</f>
        <v>2.05555571450127E-4</v>
      </c>
      <c r="AD4" s="7" cm="1">
        <f t="array" ref="AD4">AVERAGE(VALUE(_xlfn._xlws.FILTER(INDEX(_xlfn.ANCHORARRAY($Q$1),,4),(INDEX(_xlfn.ANCHORARRAY($Q$1),,2)=AD$2)*(VALUE(INDEX(_xlfn.ANCHORARRAY($Q$1),,3))=$V4))))</f>
        <v>1.0740736921628303E-3</v>
      </c>
    </row>
    <row r="5" spans="1:30" x14ac:dyDescent="0.25">
      <c r="A5" t="s">
        <v>126</v>
      </c>
      <c r="B5" t="s">
        <v>837</v>
      </c>
      <c r="Q5" t="str">
        <v>model</v>
      </c>
      <c r="R5" t="str">
        <v>Sionna</v>
      </c>
      <c r="S5" t="str">
        <v>13</v>
      </c>
      <c r="T5" s="7" t="str">
        <v>0.000199999868869781</v>
      </c>
      <c r="V5" s="9">
        <v>14</v>
      </c>
      <c r="W5" s="7" cm="1">
        <f t="array" ref="W5">MIN(VALUE(_xlfn._xlws.FILTER(INDEX(_xlfn.ANCHORARRAY($Q$1),,4),(INDEX(_xlfn.ANCHORARRAY($Q$1),,2)=W$2)*(VALUE(INDEX(_xlfn.ANCHORARRAY($Q$1),,3))=$V5))))</f>
        <v>8.6111048857371005E-5</v>
      </c>
      <c r="X5" s="7" cm="1">
        <f t="array" ref="X5">MIN(VALUE(_xlfn._xlws.FILTER(INDEX(_xlfn.ANCHORARRAY($Q$1),,4),(INDEX(_xlfn.ANCHORARRAY($Q$1),,2)=X$2)*(VALUE(INDEX(_xlfn.ANCHORARRAY($Q$1),,3))=$V5))))</f>
        <v>9.4444413979848197E-5</v>
      </c>
      <c r="Y5" s="7" cm="1">
        <f t="array" ref="Y5">MIN(VALUE(_xlfn._xlws.FILTER(INDEX(_xlfn.ANCHORARRAY($Q$1),,4),(INDEX(_xlfn.ANCHORARRAY($Q$1),,2)=Y$2)*(VALUE(INDEX(_xlfn.ANCHORARRAY($Q$1),,3))=$V5))))</f>
        <v>5.1666647195815999E-4</v>
      </c>
      <c r="AA5" s="9">
        <v>14</v>
      </c>
      <c r="AB5" s="7" cm="1">
        <f t="array" ref="AB5">AVERAGE(VALUE(_xlfn._xlws.FILTER(INDEX(_xlfn.ANCHORARRAY($Q$1),,4),(INDEX(_xlfn.ANCHORARRAY($Q$1),,2)=AB$2)*(VALUE(INDEX(_xlfn.ANCHORARRAY($Q$1),,3))=$V5))))</f>
        <v>4.7222205003102599E-4</v>
      </c>
      <c r="AC5" s="7" cm="1">
        <f t="array" ref="AC5">AVERAGE(VALUE(_xlfn._xlws.FILTER(INDEX(_xlfn.ANCHORARRAY($Q$1),,4),(INDEX(_xlfn.ANCHORARRAY($Q$1),,2)=AC$2)*(VALUE(INDEX(_xlfn.ANCHORARRAY($Q$1),,3))=$V5))))</f>
        <v>1.041666368643441E-4</v>
      </c>
      <c r="AD5" s="7" cm="1">
        <f t="array" ref="AD5">AVERAGE(VALUE(_xlfn._xlws.FILTER(INDEX(_xlfn.ANCHORARRAY($Q$1),,4),(INDEX(_xlfn.ANCHORARRAY($Q$1),,2)=AD$2)*(VALUE(INDEX(_xlfn.ANCHORARRAY($Q$1),,3))=$V5))))</f>
        <v>7.1944419542948343E-4</v>
      </c>
    </row>
    <row r="6" spans="1:30" x14ac:dyDescent="0.25">
      <c r="A6" t="s">
        <v>126</v>
      </c>
      <c r="B6" t="s">
        <v>838</v>
      </c>
      <c r="Q6" t="str">
        <v>model</v>
      </c>
      <c r="R6" t="str">
        <v>Sionna</v>
      </c>
      <c r="S6" t="str">
        <v>13</v>
      </c>
      <c r="T6" s="7" t="str">
        <v>0.00089722188313802</v>
      </c>
      <c r="V6" s="9">
        <v>12</v>
      </c>
      <c r="W6" s="7" cm="1">
        <f t="array" ref="W6:W8">((VALUE(_xlfn._xlws.FILTER(INDEX(_xlfn.ANCHORARRAY($Q$1),,4),(INDEX(_xlfn.ANCHORARRAY($Q$1),,2)=W$2)*(VALUE(INDEX(_xlfn.ANCHORARRAY($Q$1),,3))=$V6)))))</f>
        <v>2.4166651566823299E-4</v>
      </c>
      <c r="X6" s="7" cm="1">
        <f t="array" ref="X6:X8">((VALUE(_xlfn._xlws.FILTER(INDEX(_xlfn.ANCHORARRAY($Q$1),,4),(INDEX(_xlfn.ANCHORARRAY($Q$1),,2)=X$2)*(VALUE(INDEX(_xlfn.ANCHORARRAY($Q$1),,3))=$V6)))))</f>
        <v>8.2499988873799605E-4</v>
      </c>
      <c r="Y6" s="7" cm="1">
        <f t="array" ref="Y6:Y8">((VALUE(_xlfn._xlws.FILTER(INDEX(_xlfn.ANCHORARRAY($Q$1),,4),(INDEX(_xlfn.ANCHORARRAY($Q$1),,2)=Y$2)*(VALUE(INDEX(_xlfn.ANCHORARRAY($Q$1),,3))=$V6)))))</f>
        <v>2.22499976555506E-3</v>
      </c>
      <c r="Z6">
        <v>1</v>
      </c>
      <c r="AA6" s="9">
        <v>12</v>
      </c>
      <c r="AB6" s="7" cm="1">
        <f t="array" ref="AB6">INDEX((VALUE(_xlfn._xlws.FILTER(INDEX(_xlfn.ANCHORARRAY($Q$1),,4),(INDEX(_xlfn.ANCHORARRAY($Q$1),,2)=AB$2)*(VALUE(INDEX(_xlfn.ANCHORARRAY($Q$1),,3))=$V6)))),3)</f>
        <v>4.91111034154892E-3</v>
      </c>
      <c r="AC6" s="7" cm="1">
        <f t="array" ref="AC6">INDEX((VALUE(_xlfn._xlws.FILTER(INDEX(_xlfn.ANCHORARRAY($Q$1),,4),(INDEX(_xlfn.ANCHORARRAY($Q$1),,2)=AC$2)*(VALUE(INDEX(_xlfn.ANCHORARRAY($Q$1),,3))=$V6)))),3)</f>
        <v>7.8333316246668495E-4</v>
      </c>
      <c r="AD6" s="7" cm="1">
        <f t="array" ref="AD6">INDEX((VALUE(_xlfn._xlws.FILTER(INDEX(_xlfn.ANCHORARRAY($Q$1),,4),(INDEX(_xlfn.ANCHORARRAY($Q$1),,2)=AD$2)*(VALUE(INDEX(_xlfn.ANCHORARRAY($Q$1),,3))=$V6)))),3)</f>
        <v>1.2249994874000501E-3</v>
      </c>
    </row>
    <row r="7" spans="1:30" x14ac:dyDescent="0.25">
      <c r="A7" t="s">
        <v>126</v>
      </c>
      <c r="B7" t="s">
        <v>839</v>
      </c>
      <c r="Q7" t="str">
        <v>model</v>
      </c>
      <c r="R7" t="str">
        <v>Sionna</v>
      </c>
      <c r="S7" t="str">
        <v>14</v>
      </c>
      <c r="T7" s="7" t="str">
        <v>0.0008583330512046814</v>
      </c>
      <c r="V7" s="9">
        <v>12</v>
      </c>
      <c r="W7" s="7">
        <v>8.5944428841272895E-3</v>
      </c>
      <c r="X7" s="7">
        <v>9.2499979337056404E-4</v>
      </c>
      <c r="Y7" s="7">
        <v>1.1333328485488799E-3</v>
      </c>
      <c r="Z7">
        <v>2</v>
      </c>
      <c r="AA7" s="9">
        <v>12</v>
      </c>
      <c r="AB7" s="7" cm="1">
        <f t="array" ref="AB7">INDEX((VALUE(_xlfn._xlws.FILTER(INDEX(_xlfn.ANCHORARRAY($Q$1),,4),(INDEX(_xlfn.ANCHORARRAY($Q$1),,2)=AB$2)*(VALUE(INDEX(_xlfn.ANCHORARRAY($Q$1),,3))=$V7)))),3)</f>
        <v>4.91111034154892E-3</v>
      </c>
      <c r="AC7" s="7" cm="1">
        <f t="array" ref="AC7">INDEX((VALUE(_xlfn._xlws.FILTER(INDEX(_xlfn.ANCHORARRAY($Q$1),,4),(INDEX(_xlfn.ANCHORARRAY($Q$1),,2)=AC$2)*(VALUE(INDEX(_xlfn.ANCHORARRAY($Q$1),,3))=$V7)))),3)</f>
        <v>7.8333316246668495E-4</v>
      </c>
      <c r="AD7" s="7" cm="1">
        <f t="array" ref="AD7">INDEX((VALUE(_xlfn._xlws.FILTER(INDEX(_xlfn.ANCHORARRAY($Q$1),,4),(INDEX(_xlfn.ANCHORARRAY($Q$1),,2)=AD$2)*(VALUE(INDEX(_xlfn.ANCHORARRAY($Q$1),,3))=$V7)))),3)</f>
        <v>1.2249994874000501E-3</v>
      </c>
    </row>
    <row r="8" spans="1:30" x14ac:dyDescent="0.25">
      <c r="A8" t="s">
        <v>126</v>
      </c>
      <c r="B8" t="s">
        <v>840</v>
      </c>
      <c r="Q8" t="str">
        <v>model</v>
      </c>
      <c r="R8" t="str">
        <v>Sionna</v>
      </c>
      <c r="S8" t="str">
        <v>14</v>
      </c>
      <c r="T8" s="7" t="str">
        <v>8.611104885737102e-05</v>
      </c>
      <c r="V8" s="9">
        <v>12</v>
      </c>
      <c r="W8" s="7">
        <v>4.91111034154892E-3</v>
      </c>
      <c r="X8" s="7">
        <v>7.8333316246668495E-4</v>
      </c>
      <c r="Y8" s="7">
        <v>1.2249994874000501E-3</v>
      </c>
      <c r="Z8">
        <v>3</v>
      </c>
      <c r="AA8" s="9">
        <v>12</v>
      </c>
      <c r="AB8" s="7" cm="1">
        <f t="array" ref="AB8">INDEX((VALUE(_xlfn._xlws.FILTER(INDEX(_xlfn.ANCHORARRAY($Q$1),,4),(INDEX(_xlfn.ANCHORARRAY($Q$1),,2)=AB$2)*(VALUE(INDEX(_xlfn.ANCHORARRAY($Q$1),,3))=$V8)))),3)</f>
        <v>4.91111034154892E-3</v>
      </c>
      <c r="AC8" s="7" cm="1">
        <f t="array" ref="AC8">INDEX((VALUE(_xlfn._xlws.FILTER(INDEX(_xlfn.ANCHORARRAY($Q$1),,4),(INDEX(_xlfn.ANCHORARRAY($Q$1),,2)=AC$2)*(VALUE(INDEX(_xlfn.ANCHORARRAY($Q$1),,3))=$V8)))),3)</f>
        <v>7.8333316246668495E-4</v>
      </c>
      <c r="AD8" s="7" cm="1">
        <f t="array" ref="AD8">INDEX((VALUE(_xlfn._xlws.FILTER(INDEX(_xlfn.ANCHORARRAY($Q$1),,4),(INDEX(_xlfn.ANCHORARRAY($Q$1),,2)=AD$2)*(VALUE(INDEX(_xlfn.ANCHORARRAY($Q$1),,3))=$V8)))),3)</f>
        <v>1.2249994874000501E-3</v>
      </c>
    </row>
    <row r="9" spans="1:30" x14ac:dyDescent="0.25">
      <c r="A9" t="s">
        <v>19</v>
      </c>
      <c r="Q9" t="str">
        <v>model</v>
      </c>
      <c r="R9" t="str">
        <v>Transformer</v>
      </c>
      <c r="S9" t="str">
        <v>12</v>
      </c>
      <c r="T9" s="7" t="str">
        <v>0.000824999888737996</v>
      </c>
      <c r="V9" s="9">
        <v>13</v>
      </c>
      <c r="W9" s="7" cm="1">
        <f t="array" ref="W9:W11">((VALUE(_xlfn._xlws.FILTER(INDEX(_xlfn.ANCHORARRAY($Q$1),,4),(INDEX(_xlfn.ANCHORARRAY($Q$1),,2)=W$2)*(VALUE(INDEX(_xlfn.ANCHORARRAY($Q$1),,3))=$V9)))))</f>
        <v>8.0555498600006094E-5</v>
      </c>
      <c r="X9" s="7" cm="1">
        <f t="array" ref="X9:X11">((VALUE(_xlfn._xlws.FILTER(INDEX(_xlfn.ANCHORARRAY($Q$1),,4),(INDEX(_xlfn.ANCHORARRAY($Q$1),,2)=X$2)*(VALUE(INDEX(_xlfn.ANCHORARRAY($Q$1),,3))=$V9)))))</f>
        <v>2.3611116409301701E-4</v>
      </c>
      <c r="Y9" s="7" cm="1">
        <f t="array" ref="Y9:Y11">((VALUE(_xlfn._xlws.FILTER(INDEX(_xlfn.ANCHORARRAY($Q$1),,4),(INDEX(_xlfn.ANCHORARRAY($Q$1),,2)=Y$2)*(VALUE(INDEX(_xlfn.ANCHORARRAY($Q$1),,3))=$V9)))))</f>
        <v>9.8055539528528793E-4</v>
      </c>
      <c r="Z9">
        <v>1</v>
      </c>
      <c r="AA9" s="9">
        <v>13</v>
      </c>
      <c r="AB9" s="7" cm="1">
        <f t="array" ref="AB9">INDEX((VALUE(_xlfn._xlws.FILTER(INDEX(_xlfn.ANCHORARRAY($Q$1),,4),(INDEX(_xlfn.ANCHORARRAY($Q$1),,2)=AB$2)*(VALUE(INDEX(_xlfn.ANCHORARRAY($Q$1),,3))=$V9)))),3)</f>
        <v>8.9722188313801998E-4</v>
      </c>
      <c r="AC9" s="7" cm="1">
        <f t="array" ref="AC9">INDEX((VALUE(_xlfn._xlws.FILTER(INDEX(_xlfn.ANCHORARRAY($Q$1),,4),(INDEX(_xlfn.ANCHORARRAY($Q$1),,2)=AC$2)*(VALUE(INDEX(_xlfn.ANCHORARRAY($Q$1),,3))=$V9)))),3)</f>
        <v>2.11111108462015E-4</v>
      </c>
      <c r="AD9" s="7" cm="1">
        <f t="array" ref="AD9">INDEX((VALUE(_xlfn._xlws.FILTER(INDEX(_xlfn.ANCHORARRAY($Q$1),,4),(INDEX(_xlfn.ANCHORARRAY($Q$1),,2)=AD$2)*(VALUE(INDEX(_xlfn.ANCHORARRAY($Q$1),,3))=$V9)))),3)</f>
        <v>1.6194435954093899E-3</v>
      </c>
    </row>
    <row r="10" spans="1:30" x14ac:dyDescent="0.25">
      <c r="A10" t="s">
        <v>19</v>
      </c>
      <c r="Q10" t="str">
        <v>model</v>
      </c>
      <c r="R10" t="str">
        <v>Transformer</v>
      </c>
      <c r="S10" t="str">
        <v>12</v>
      </c>
      <c r="T10" s="7" t="str">
        <v>0.000924999793370564</v>
      </c>
      <c r="V10" s="9">
        <v>13</v>
      </c>
      <c r="W10" s="7">
        <v>1.9999986886978099E-4</v>
      </c>
      <c r="X10" s="7">
        <v>1.6944444179534899E-4</v>
      </c>
      <c r="Y10" s="7">
        <v>6.2222208579381299E-4</v>
      </c>
      <c r="Z10">
        <v>2</v>
      </c>
      <c r="AA10" s="9">
        <v>13</v>
      </c>
      <c r="AB10" s="7" cm="1">
        <f t="array" ref="AB10">INDEX((VALUE(_xlfn._xlws.FILTER(INDEX(_xlfn.ANCHORARRAY($Q$1),,4),(INDEX(_xlfn.ANCHORARRAY($Q$1),,2)=AB$2)*(VALUE(INDEX(_xlfn.ANCHORARRAY($Q$1),,3))=$V10)))),3)</f>
        <v>8.9722188313801998E-4</v>
      </c>
      <c r="AC10" s="7" cm="1">
        <f t="array" ref="AC10">INDEX((VALUE(_xlfn._xlws.FILTER(INDEX(_xlfn.ANCHORARRAY($Q$1),,4),(INDEX(_xlfn.ANCHORARRAY($Q$1),,2)=AC$2)*(VALUE(INDEX(_xlfn.ANCHORARRAY($Q$1),,3))=$V10)))),3)</f>
        <v>2.11111108462015E-4</v>
      </c>
      <c r="AD10" s="7" cm="1">
        <f t="array" ref="AD10">INDEX((VALUE(_xlfn._xlws.FILTER(INDEX(_xlfn.ANCHORARRAY($Q$1),,4),(INDEX(_xlfn.ANCHORARRAY($Q$1),,2)=AD$2)*(VALUE(INDEX(_xlfn.ANCHORARRAY($Q$1),,3))=$V10)))),3)</f>
        <v>1.6194435954093899E-3</v>
      </c>
    </row>
    <row r="11" spans="1:30" x14ac:dyDescent="0.25">
      <c r="A11" t="s">
        <v>19</v>
      </c>
      <c r="Q11" t="str">
        <v>model</v>
      </c>
      <c r="R11" t="str">
        <v>Transformer</v>
      </c>
      <c r="S11" t="str">
        <v>12</v>
      </c>
      <c r="T11" s="7" t="str">
        <v>0.000783333162466685</v>
      </c>
      <c r="V11" s="9">
        <v>13</v>
      </c>
      <c r="W11" s="7">
        <v>8.9722188313801998E-4</v>
      </c>
      <c r="X11" s="7">
        <v>2.11111108462015E-4</v>
      </c>
      <c r="Y11" s="7">
        <v>1.6194435954093899E-3</v>
      </c>
      <c r="Z11">
        <v>3</v>
      </c>
      <c r="AA11" s="9">
        <v>13</v>
      </c>
      <c r="AB11" s="7" cm="1">
        <f t="array" ref="AB11">INDEX((VALUE(_xlfn._xlws.FILTER(INDEX(_xlfn.ANCHORARRAY($Q$1),,4),(INDEX(_xlfn.ANCHORARRAY($Q$1),,2)=AB$2)*(VALUE(INDEX(_xlfn.ANCHORARRAY($Q$1),,3))=$V11)))),3)</f>
        <v>8.9722188313801998E-4</v>
      </c>
      <c r="AC11" s="7" cm="1">
        <f t="array" ref="AC11">INDEX((VALUE(_xlfn._xlws.FILTER(INDEX(_xlfn.ANCHORARRAY($Q$1),,4),(INDEX(_xlfn.ANCHORARRAY($Q$1),,2)=AC$2)*(VALUE(INDEX(_xlfn.ANCHORARRAY($Q$1),,3))=$V11)))),3)</f>
        <v>2.11111108462015E-4</v>
      </c>
      <c r="AD11" s="7" cm="1">
        <f t="array" ref="AD11">INDEX((VALUE(_xlfn._xlws.FILTER(INDEX(_xlfn.ANCHORARRAY($Q$1),,4),(INDEX(_xlfn.ANCHORARRAY($Q$1),,2)=AD$2)*(VALUE(INDEX(_xlfn.ANCHORARRAY($Q$1),,3))=$V11)))),3)</f>
        <v>1.6194435954093899E-3</v>
      </c>
    </row>
    <row r="12" spans="1:30" x14ac:dyDescent="0.25">
      <c r="A12" t="s">
        <v>19</v>
      </c>
      <c r="Q12" t="str">
        <v>model</v>
      </c>
      <c r="R12" t="str">
        <v>Transformer</v>
      </c>
      <c r="S12" t="str">
        <v>13</v>
      </c>
      <c r="T12" s="7" t="str">
        <v>0.000236111164093017</v>
      </c>
      <c r="V12" s="9">
        <v>14</v>
      </c>
      <c r="W12" s="7" cm="1">
        <f t="array" ref="W12:W13">((VALUE(_xlfn._xlws.FILTER(INDEX(_xlfn.ANCHORARRAY($Q$1),,4),(INDEX(_xlfn.ANCHORARRAY($Q$1),,2)=W$2)*(VALUE(INDEX(_xlfn.ANCHORARRAY($Q$1),,3))=$V12)))))</f>
        <v>8.5833305120468098E-4</v>
      </c>
      <c r="X12" s="7" cm="1">
        <f t="array" ref="X12:X13">((VALUE(_xlfn._xlws.FILTER(INDEX(_xlfn.ANCHORARRAY($Q$1),,4),(INDEX(_xlfn.ANCHORARRAY($Q$1),,2)=X$2)*(VALUE(INDEX(_xlfn.ANCHORARRAY($Q$1),,3))=$V12)))))</f>
        <v>1.1388885974884E-4</v>
      </c>
      <c r="Y12" s="7" cm="1">
        <f t="array" ref="Y12:Y13">((VALUE(_xlfn._xlws.FILTER(INDEX(_xlfn.ANCHORARRAY($Q$1),,4),(INDEX(_xlfn.ANCHORARRAY($Q$1),,2)=Y$2)*(VALUE(INDEX(_xlfn.ANCHORARRAY($Q$1),,3))=$V12)))))</f>
        <v>9.2222191890080699E-4</v>
      </c>
      <c r="Z12">
        <v>1</v>
      </c>
      <c r="AA12" s="9">
        <v>14</v>
      </c>
      <c r="AB12" s="7" cm="1">
        <f t="array" ref="AB12">INDEX((VALUE(_xlfn._xlws.FILTER(INDEX(_xlfn.ANCHORARRAY($Q$1),,4),(INDEX(_xlfn.ANCHORARRAY($Q$1),,2)=AB$2)*(VALUE(INDEX(_xlfn.ANCHORARRAY($Q$1),,3))=$V12)))),2)</f>
        <v>8.6111048857371005E-5</v>
      </c>
      <c r="AC12" s="7" cm="1">
        <f t="array" ref="AC12">INDEX((VALUE(_xlfn._xlws.FILTER(INDEX(_xlfn.ANCHORARRAY($Q$1),,4),(INDEX(_xlfn.ANCHORARRAY($Q$1),,2)=AC$2)*(VALUE(INDEX(_xlfn.ANCHORARRAY($Q$1),,3))=$V12)))),2)</f>
        <v>9.4444413979848197E-5</v>
      </c>
      <c r="AD12" s="7" cm="1">
        <f t="array" ref="AD12">INDEX((VALUE(_xlfn._xlws.FILTER(INDEX(_xlfn.ANCHORARRAY($Q$1),,4),(INDEX(_xlfn.ANCHORARRAY($Q$1),,2)=AD$2)*(VALUE(INDEX(_xlfn.ANCHORARRAY($Q$1),,3))=$V12)))),2)</f>
        <v>5.1666647195815999E-4</v>
      </c>
    </row>
    <row r="13" spans="1:30" x14ac:dyDescent="0.25">
      <c r="A13" t="s">
        <v>19</v>
      </c>
      <c r="Q13" t="str">
        <v>model</v>
      </c>
      <c r="R13" t="str">
        <v>Transformer</v>
      </c>
      <c r="S13" t="str">
        <v>13</v>
      </c>
      <c r="T13" s="7" t="str">
        <v>0.000169444441795349</v>
      </c>
      <c r="V13" s="9">
        <v>14</v>
      </c>
      <c r="W13" s="7">
        <v>8.6111048857371005E-5</v>
      </c>
      <c r="X13" s="7">
        <v>9.4444413979848197E-5</v>
      </c>
      <c r="Y13" s="7">
        <v>5.1666647195815999E-4</v>
      </c>
      <c r="Z13">
        <v>2</v>
      </c>
      <c r="AA13" s="9">
        <v>14</v>
      </c>
      <c r="AB13" s="7" cm="1">
        <f t="array" ref="AB13">INDEX((VALUE(_xlfn._xlws.FILTER(INDEX(_xlfn.ANCHORARRAY($Q$1),,4),(INDEX(_xlfn.ANCHORARRAY($Q$1),,2)=AB$2)*(VALUE(INDEX(_xlfn.ANCHORARRAY($Q$1),,3))=$V13)))),2)</f>
        <v>8.6111048857371005E-5</v>
      </c>
      <c r="AC13" s="7" cm="1">
        <f t="array" ref="AC13">INDEX((VALUE(_xlfn._xlws.FILTER(INDEX(_xlfn.ANCHORARRAY($Q$1),,4),(INDEX(_xlfn.ANCHORARRAY($Q$1),,2)=AC$2)*(VALUE(INDEX(_xlfn.ANCHORARRAY($Q$1),,3))=$V13)))),2)</f>
        <v>9.4444413979848197E-5</v>
      </c>
      <c r="AD13" s="7" cm="1">
        <f t="array" ref="AD13">INDEX((VALUE(_xlfn._xlws.FILTER(INDEX(_xlfn.ANCHORARRAY($Q$1),,4),(INDEX(_xlfn.ANCHORARRAY($Q$1),,2)=AD$2)*(VALUE(INDEX(_xlfn.ANCHORARRAY($Q$1),,3))=$V13)))),2)</f>
        <v>5.1666647195815999E-4</v>
      </c>
    </row>
    <row r="14" spans="1:30" x14ac:dyDescent="0.25">
      <c r="A14" t="s">
        <v>19</v>
      </c>
      <c r="Q14" t="str">
        <v>model</v>
      </c>
      <c r="R14" t="str">
        <v>Transformer</v>
      </c>
      <c r="S14" t="str">
        <v>13</v>
      </c>
      <c r="T14" s="7" t="str">
        <v>0.000211111108462015</v>
      </c>
    </row>
    <row r="15" spans="1:30" x14ac:dyDescent="0.25">
      <c r="A15" t="s">
        <v>3</v>
      </c>
      <c r="B15" t="s">
        <v>133</v>
      </c>
      <c r="C15">
        <v>7002</v>
      </c>
      <c r="Q15" t="str">
        <v>model</v>
      </c>
      <c r="R15" t="str">
        <v>Transformer</v>
      </c>
      <c r="S15" t="str">
        <v>14</v>
      </c>
      <c r="T15" s="7" t="str">
        <v>0.00011388885974884034</v>
      </c>
    </row>
    <row r="16" spans="1:30" x14ac:dyDescent="0.25">
      <c r="A16" t="s">
        <v>26</v>
      </c>
      <c r="Q16" t="str">
        <v>model</v>
      </c>
      <c r="R16" t="str">
        <v>Transformer</v>
      </c>
      <c r="S16" t="str">
        <v>14</v>
      </c>
      <c r="T16" s="7" t="str">
        <v>9.444441397984822e-05</v>
      </c>
    </row>
    <row r="17" spans="1:20" x14ac:dyDescent="0.25">
      <c r="A17" t="s">
        <v>40</v>
      </c>
      <c r="B17" t="s">
        <v>841</v>
      </c>
      <c r="C17" t="s">
        <v>146</v>
      </c>
      <c r="D17" t="s">
        <v>137</v>
      </c>
      <c r="E17">
        <v>25</v>
      </c>
      <c r="Q17" t="str">
        <v>model</v>
      </c>
      <c r="R17" t="str">
        <v>ViterbiNet</v>
      </c>
      <c r="S17" t="str">
        <v>12</v>
      </c>
      <c r="T17" s="7" t="str">
        <v>0.00222499976555506</v>
      </c>
    </row>
    <row r="18" spans="1:20" x14ac:dyDescent="0.25">
      <c r="A18" t="s">
        <v>147</v>
      </c>
      <c r="Q18" t="str">
        <v>model</v>
      </c>
      <c r="R18" t="str">
        <v>ViterbiNet</v>
      </c>
      <c r="S18" t="str">
        <v>12</v>
      </c>
      <c r="T18" s="7" t="str">
        <v>0.00113333284854888</v>
      </c>
    </row>
    <row r="19" spans="1:20" x14ac:dyDescent="0.25">
      <c r="A19" t="s">
        <v>123</v>
      </c>
      <c r="B19" t="s">
        <v>148</v>
      </c>
      <c r="Q19" t="str">
        <v>model</v>
      </c>
      <c r="R19" t="str">
        <v>ViterbiNet</v>
      </c>
      <c r="S19" t="str">
        <v>12</v>
      </c>
      <c r="T19" s="7" t="str">
        <v>0.00122499948740005</v>
      </c>
    </row>
    <row r="20" spans="1:20" x14ac:dyDescent="0.25">
      <c r="A20" t="s">
        <v>216</v>
      </c>
      <c r="Q20" t="str">
        <v>model</v>
      </c>
      <c r="R20" t="str">
        <v>ViterbiNet</v>
      </c>
      <c r="S20" t="str">
        <v>13</v>
      </c>
      <c r="T20" s="7" t="str">
        <v>0.000980555395285288</v>
      </c>
    </row>
    <row r="21" spans="1:20" x14ac:dyDescent="0.25">
      <c r="A21" t="s">
        <v>2</v>
      </c>
      <c r="B21" t="s">
        <v>133</v>
      </c>
      <c r="C21">
        <v>7010</v>
      </c>
      <c r="Q21" t="str">
        <v>model</v>
      </c>
      <c r="R21" t="str">
        <v>ViterbiNet</v>
      </c>
      <c r="S21" t="str">
        <v>13</v>
      </c>
      <c r="T21" s="7" t="str">
        <v>0.000622222085793813</v>
      </c>
    </row>
    <row r="22" spans="1:20" x14ac:dyDescent="0.25">
      <c r="A22" t="s">
        <v>68</v>
      </c>
      <c r="Q22" t="str">
        <v>model</v>
      </c>
      <c r="R22" t="str">
        <v>ViterbiNet</v>
      </c>
      <c r="S22" t="str">
        <v>13</v>
      </c>
      <c r="T22" s="7" t="str">
        <v>0.00161944359540939</v>
      </c>
    </row>
    <row r="23" spans="1:20" x14ac:dyDescent="0.25">
      <c r="A23" t="s">
        <v>40</v>
      </c>
      <c r="B23" t="s">
        <v>842</v>
      </c>
      <c r="C23" t="s">
        <v>146</v>
      </c>
      <c r="D23" t="s">
        <v>137</v>
      </c>
      <c r="E23">
        <v>25</v>
      </c>
      <c r="Q23" t="str">
        <v>model</v>
      </c>
      <c r="R23" t="str">
        <v>ViterbiNet</v>
      </c>
      <c r="S23" t="str">
        <v>14</v>
      </c>
      <c r="T23" s="7" t="str">
        <v>0.0009222219189008077</v>
      </c>
    </row>
    <row r="24" spans="1:20" x14ac:dyDescent="0.25">
      <c r="A24" t="s">
        <v>74</v>
      </c>
      <c r="Q24" t="str">
        <v>model</v>
      </c>
      <c r="R24" t="str">
        <v>ViterbiNet</v>
      </c>
      <c r="S24" t="str">
        <v>14</v>
      </c>
      <c r="T24" s="7" t="str">
        <v>0.0005166664719581604</v>
      </c>
    </row>
    <row r="25" spans="1:20" x14ac:dyDescent="0.25">
      <c r="A25" t="s">
        <v>123</v>
      </c>
      <c r="B25" t="s">
        <v>843</v>
      </c>
    </row>
    <row r="26" spans="1:20" x14ac:dyDescent="0.25">
      <c r="A26" t="s">
        <v>216</v>
      </c>
    </row>
    <row r="27" spans="1:20" x14ac:dyDescent="0.25">
      <c r="A27" t="s">
        <v>2</v>
      </c>
      <c r="B27" t="s">
        <v>133</v>
      </c>
      <c r="C27">
        <v>7010</v>
      </c>
    </row>
    <row r="28" spans="1:20" x14ac:dyDescent="0.25">
      <c r="A28" t="s">
        <v>68</v>
      </c>
    </row>
    <row r="29" spans="1:20" x14ac:dyDescent="0.25">
      <c r="A29" t="s">
        <v>40</v>
      </c>
      <c r="B29" t="s">
        <v>842</v>
      </c>
      <c r="C29" t="s">
        <v>136</v>
      </c>
      <c r="D29" t="s">
        <v>137</v>
      </c>
      <c r="E29">
        <v>25</v>
      </c>
    </row>
    <row r="30" spans="1:20" x14ac:dyDescent="0.25">
      <c r="A30" t="s">
        <v>77</v>
      </c>
    </row>
    <row r="31" spans="1:20" x14ac:dyDescent="0.25">
      <c r="A31" t="s">
        <v>123</v>
      </c>
      <c r="B31" t="s">
        <v>844</v>
      </c>
    </row>
    <row r="32" spans="1:20" x14ac:dyDescent="0.25">
      <c r="A32" t="s">
        <v>216</v>
      </c>
    </row>
    <row r="33" spans="1:9" x14ac:dyDescent="0.25">
      <c r="A33">
        <v>4.7222177187601698E-4</v>
      </c>
    </row>
    <row r="34" spans="1:9" x14ac:dyDescent="0.25">
      <c r="A34">
        <v>9.9999725818634001E-4</v>
      </c>
    </row>
    <row r="35" spans="1:9" x14ac:dyDescent="0.25">
      <c r="A35" t="s">
        <v>3</v>
      </c>
      <c r="B35" t="s">
        <v>133</v>
      </c>
      <c r="C35">
        <v>7002</v>
      </c>
    </row>
    <row r="36" spans="1:9" x14ac:dyDescent="0.25">
      <c r="A36" t="s">
        <v>26</v>
      </c>
    </row>
    <row r="37" spans="1:9" x14ac:dyDescent="0.25">
      <c r="A37" t="s">
        <v>40</v>
      </c>
      <c r="B37" t="s">
        <v>841</v>
      </c>
      <c r="C37" t="s">
        <v>136</v>
      </c>
      <c r="D37" t="s">
        <v>137</v>
      </c>
      <c r="E37">
        <v>25</v>
      </c>
    </row>
    <row r="38" spans="1:9" x14ac:dyDescent="0.25">
      <c r="A38" t="s">
        <v>35</v>
      </c>
    </row>
    <row r="39" spans="1:9" x14ac:dyDescent="0.25">
      <c r="A39" t="s">
        <v>123</v>
      </c>
      <c r="B39" t="s">
        <v>141</v>
      </c>
    </row>
    <row r="40" spans="1:9" x14ac:dyDescent="0.25">
      <c r="A40" t="s">
        <v>216</v>
      </c>
    </row>
    <row r="41" spans="1:9" x14ac:dyDescent="0.25">
      <c r="A41">
        <v>4.9999932448069198E-4</v>
      </c>
    </row>
    <row r="42" spans="1:9" x14ac:dyDescent="0.25">
      <c r="A42" t="s">
        <v>212</v>
      </c>
      <c r="B42" t="s">
        <v>133</v>
      </c>
      <c r="C42">
        <v>6960</v>
      </c>
    </row>
    <row r="43" spans="1:9" x14ac:dyDescent="0.25">
      <c r="A43" t="s">
        <v>80</v>
      </c>
    </row>
    <row r="44" spans="1:9" x14ac:dyDescent="0.25">
      <c r="A44" t="s">
        <v>212</v>
      </c>
      <c r="B44" t="s">
        <v>133</v>
      </c>
      <c r="C44">
        <v>6960</v>
      </c>
    </row>
    <row r="45" spans="1:9" x14ac:dyDescent="0.25">
      <c r="A45" t="s">
        <v>80</v>
      </c>
    </row>
    <row r="46" spans="1:9" x14ac:dyDescent="0.25">
      <c r="A46" t="s">
        <v>40</v>
      </c>
      <c r="B46" t="s">
        <v>845</v>
      </c>
      <c r="C46" t="s">
        <v>146</v>
      </c>
      <c r="D46" t="s">
        <v>137</v>
      </c>
      <c r="E46" t="s">
        <v>138</v>
      </c>
      <c r="F46" t="s">
        <v>845</v>
      </c>
      <c r="G46" t="s">
        <v>136</v>
      </c>
      <c r="H46" t="s">
        <v>137</v>
      </c>
      <c r="I46">
        <v>25</v>
      </c>
    </row>
    <row r="47" spans="1:9" x14ac:dyDescent="0.25">
      <c r="A47">
        <v>25</v>
      </c>
    </row>
    <row r="48" spans="1:9" x14ac:dyDescent="0.25">
      <c r="A48" t="s">
        <v>846</v>
      </c>
    </row>
    <row r="50" spans="1:2" x14ac:dyDescent="0.25">
      <c r="A50" t="s">
        <v>123</v>
      </c>
      <c r="B50" t="s">
        <v>847</v>
      </c>
    </row>
    <row r="51" spans="1:2" x14ac:dyDescent="0.25">
      <c r="A51" t="s">
        <v>216</v>
      </c>
    </row>
    <row r="52" spans="1:2" x14ac:dyDescent="0.25">
      <c r="A52" t="s">
        <v>123</v>
      </c>
      <c r="B52" t="s">
        <v>848</v>
      </c>
    </row>
    <row r="53" spans="1:2" x14ac:dyDescent="0.25">
      <c r="A53" t="s">
        <v>216</v>
      </c>
    </row>
    <row r="54" spans="1:2" x14ac:dyDescent="0.25">
      <c r="A54" s="7">
        <v>8.33332538604736E-5</v>
      </c>
    </row>
    <row r="55" spans="1:2" x14ac:dyDescent="0.25">
      <c r="A55">
        <v>1.2222220500310199E-3</v>
      </c>
    </row>
    <row r="56" spans="1:2" x14ac:dyDescent="0.25">
      <c r="A56">
        <v>1.66666706403096E-4</v>
      </c>
    </row>
    <row r="57" spans="1:2" x14ac:dyDescent="0.25">
      <c r="A57" t="s">
        <v>126</v>
      </c>
      <c r="B57" t="s">
        <v>849</v>
      </c>
    </row>
    <row r="58" spans="1:2" x14ac:dyDescent="0.25">
      <c r="A58" t="s">
        <v>126</v>
      </c>
      <c r="B58" t="s">
        <v>850</v>
      </c>
    </row>
    <row r="59" spans="1:2" x14ac:dyDescent="0.25">
      <c r="A59" t="s">
        <v>126</v>
      </c>
      <c r="B59" t="s">
        <v>851</v>
      </c>
    </row>
    <row r="60" spans="1:2" x14ac:dyDescent="0.25">
      <c r="A60" t="s">
        <v>126</v>
      </c>
      <c r="B60" t="s">
        <v>852</v>
      </c>
    </row>
    <row r="61" spans="1:2" x14ac:dyDescent="0.25">
      <c r="A61" t="s">
        <v>126</v>
      </c>
      <c r="B61" t="s">
        <v>853</v>
      </c>
    </row>
    <row r="62" spans="1:2" x14ac:dyDescent="0.25">
      <c r="A62" t="s">
        <v>126</v>
      </c>
      <c r="B62" t="s">
        <v>854</v>
      </c>
    </row>
    <row r="63" spans="1:2" x14ac:dyDescent="0.25">
      <c r="A63" t="s">
        <v>19</v>
      </c>
    </row>
    <row r="64" spans="1:2" x14ac:dyDescent="0.25">
      <c r="A64" t="s">
        <v>19</v>
      </c>
    </row>
    <row r="65" spans="1:5" x14ac:dyDescent="0.25">
      <c r="A65" t="s">
        <v>19</v>
      </c>
    </row>
    <row r="66" spans="1:5" x14ac:dyDescent="0.25">
      <c r="A66" t="s">
        <v>19</v>
      </c>
    </row>
    <row r="67" spans="1:5" x14ac:dyDescent="0.25">
      <c r="A67" t="s">
        <v>19</v>
      </c>
    </row>
    <row r="68" spans="1:5" x14ac:dyDescent="0.25">
      <c r="A68" t="s">
        <v>19</v>
      </c>
    </row>
    <row r="69" spans="1:5" x14ac:dyDescent="0.25">
      <c r="A69" t="s">
        <v>2</v>
      </c>
      <c r="B69" t="s">
        <v>133</v>
      </c>
      <c r="C69">
        <v>7010</v>
      </c>
    </row>
    <row r="70" spans="1:5" x14ac:dyDescent="0.25">
      <c r="A70" t="s">
        <v>68</v>
      </c>
    </row>
    <row r="71" spans="1:5" x14ac:dyDescent="0.25">
      <c r="A71" t="s">
        <v>40</v>
      </c>
      <c r="B71" t="s">
        <v>842</v>
      </c>
      <c r="C71" t="s">
        <v>146</v>
      </c>
      <c r="D71" t="s">
        <v>137</v>
      </c>
      <c r="E71">
        <v>25</v>
      </c>
    </row>
    <row r="72" spans="1:5" x14ac:dyDescent="0.25">
      <c r="A72" t="s">
        <v>74</v>
      </c>
    </row>
    <row r="73" spans="1:5" x14ac:dyDescent="0.25">
      <c r="A73" t="s">
        <v>123</v>
      </c>
      <c r="B73" t="s">
        <v>843</v>
      </c>
    </row>
    <row r="74" spans="1:5" x14ac:dyDescent="0.25">
      <c r="A74" t="s">
        <v>142</v>
      </c>
    </row>
    <row r="75" spans="1:5" x14ac:dyDescent="0.25">
      <c r="A75" t="s">
        <v>149</v>
      </c>
    </row>
    <row r="76" spans="1:5" x14ac:dyDescent="0.25">
      <c r="A76" t="s">
        <v>212</v>
      </c>
      <c r="B76" t="s">
        <v>133</v>
      </c>
      <c r="C76">
        <v>6960</v>
      </c>
    </row>
    <row r="77" spans="1:5" x14ac:dyDescent="0.25">
      <c r="A77" t="s">
        <v>80</v>
      </c>
    </row>
    <row r="78" spans="1:5" x14ac:dyDescent="0.25">
      <c r="A78" t="s">
        <v>40</v>
      </c>
      <c r="B78" t="s">
        <v>845</v>
      </c>
      <c r="C78" t="s">
        <v>146</v>
      </c>
      <c r="D78" t="s">
        <v>137</v>
      </c>
      <c r="E78">
        <v>25</v>
      </c>
    </row>
    <row r="79" spans="1:5" x14ac:dyDescent="0.25">
      <c r="A79" t="s">
        <v>86</v>
      </c>
    </row>
    <row r="80" spans="1:5" x14ac:dyDescent="0.25">
      <c r="A80" t="s">
        <v>123</v>
      </c>
      <c r="B80" t="s">
        <v>847</v>
      </c>
    </row>
    <row r="81" spans="1:5" x14ac:dyDescent="0.25">
      <c r="A81" t="s">
        <v>142</v>
      </c>
    </row>
    <row r="82" spans="1:5" x14ac:dyDescent="0.25">
      <c r="A82" t="s">
        <v>149</v>
      </c>
    </row>
    <row r="83" spans="1:5" x14ac:dyDescent="0.25">
      <c r="A83" t="s">
        <v>3</v>
      </c>
      <c r="B83" t="s">
        <v>133</v>
      </c>
      <c r="C83">
        <v>7002</v>
      </c>
    </row>
    <row r="84" spans="1:5" x14ac:dyDescent="0.25">
      <c r="A84" t="s">
        <v>26</v>
      </c>
    </row>
    <row r="85" spans="1:5" x14ac:dyDescent="0.25">
      <c r="A85" t="s">
        <v>40</v>
      </c>
      <c r="B85" t="s">
        <v>841</v>
      </c>
      <c r="C85" t="s">
        <v>146</v>
      </c>
      <c r="D85" t="s">
        <v>137</v>
      </c>
      <c r="E85">
        <v>25</v>
      </c>
    </row>
    <row r="86" spans="1:5" x14ac:dyDescent="0.25">
      <c r="A86" t="s">
        <v>147</v>
      </c>
    </row>
    <row r="87" spans="1:5" x14ac:dyDescent="0.25">
      <c r="A87" t="s">
        <v>123</v>
      </c>
      <c r="B87" t="s">
        <v>148</v>
      </c>
    </row>
    <row r="88" spans="1:5" x14ac:dyDescent="0.25">
      <c r="A88" t="s">
        <v>142</v>
      </c>
    </row>
    <row r="89" spans="1:5" x14ac:dyDescent="0.25">
      <c r="A89" t="s">
        <v>149</v>
      </c>
    </row>
    <row r="90" spans="1:5" x14ac:dyDescent="0.25">
      <c r="A90" t="s">
        <v>40</v>
      </c>
      <c r="B90" t="s">
        <v>842</v>
      </c>
      <c r="C90" t="s">
        <v>855</v>
      </c>
    </row>
    <row r="91" spans="1:5" x14ac:dyDescent="0.25">
      <c r="A91" t="s">
        <v>212</v>
      </c>
      <c r="B91" t="s">
        <v>133</v>
      </c>
      <c r="C91">
        <v>6960</v>
      </c>
    </row>
    <row r="92" spans="1:5" x14ac:dyDescent="0.25">
      <c r="A92" t="s">
        <v>80</v>
      </c>
    </row>
    <row r="93" spans="1:5" x14ac:dyDescent="0.25">
      <c r="A93" t="s">
        <v>40</v>
      </c>
      <c r="B93" t="s">
        <v>845</v>
      </c>
      <c r="C93" t="s">
        <v>136</v>
      </c>
      <c r="D93" t="s">
        <v>137</v>
      </c>
      <c r="E93">
        <v>25</v>
      </c>
    </row>
    <row r="94" spans="1:5" x14ac:dyDescent="0.25">
      <c r="A94" t="s">
        <v>84</v>
      </c>
    </row>
    <row r="95" spans="1:5" x14ac:dyDescent="0.25">
      <c r="A95" t="s">
        <v>123</v>
      </c>
      <c r="B95" t="s">
        <v>848</v>
      </c>
    </row>
    <row r="96" spans="1:5" x14ac:dyDescent="0.25">
      <c r="A96" t="s">
        <v>142</v>
      </c>
    </row>
    <row r="97" spans="1:5" x14ac:dyDescent="0.25">
      <c r="A97" t="s">
        <v>144</v>
      </c>
    </row>
    <row r="98" spans="1:5" x14ac:dyDescent="0.25">
      <c r="A98" t="s">
        <v>40</v>
      </c>
      <c r="B98" t="s">
        <v>845</v>
      </c>
      <c r="C98" t="s">
        <v>855</v>
      </c>
    </row>
    <row r="99" spans="1:5" x14ac:dyDescent="0.25">
      <c r="A99" t="s">
        <v>40</v>
      </c>
      <c r="B99" t="s">
        <v>841</v>
      </c>
      <c r="C99" t="s">
        <v>855</v>
      </c>
    </row>
    <row r="100" spans="1:5" x14ac:dyDescent="0.25">
      <c r="A100" t="s">
        <v>40</v>
      </c>
      <c r="B100" t="s">
        <v>845</v>
      </c>
      <c r="C100" t="s">
        <v>856</v>
      </c>
    </row>
    <row r="101" spans="1:5" x14ac:dyDescent="0.25">
      <c r="A101" t="s">
        <v>2</v>
      </c>
      <c r="B101" t="s">
        <v>133</v>
      </c>
      <c r="C101">
        <v>7010</v>
      </c>
    </row>
    <row r="102" spans="1:5" x14ac:dyDescent="0.25">
      <c r="A102" t="s">
        <v>68</v>
      </c>
    </row>
    <row r="103" spans="1:5" x14ac:dyDescent="0.25">
      <c r="A103" t="s">
        <v>40</v>
      </c>
      <c r="B103" t="s">
        <v>842</v>
      </c>
      <c r="C103" t="s">
        <v>136</v>
      </c>
      <c r="D103" t="s">
        <v>137</v>
      </c>
      <c r="E103">
        <v>25</v>
      </c>
    </row>
    <row r="104" spans="1:5" x14ac:dyDescent="0.25">
      <c r="A104" t="s">
        <v>77</v>
      </c>
    </row>
    <row r="105" spans="1:5" x14ac:dyDescent="0.25">
      <c r="A105" t="s">
        <v>123</v>
      </c>
      <c r="B105" t="s">
        <v>844</v>
      </c>
    </row>
    <row r="106" spans="1:5" x14ac:dyDescent="0.25">
      <c r="A106" t="s">
        <v>142</v>
      </c>
    </row>
    <row r="107" spans="1:5" x14ac:dyDescent="0.25">
      <c r="A107" t="s">
        <v>144</v>
      </c>
    </row>
    <row r="108" spans="1:5" x14ac:dyDescent="0.25">
      <c r="A108" t="s">
        <v>3</v>
      </c>
      <c r="B108" t="s">
        <v>133</v>
      </c>
      <c r="C108">
        <v>7002</v>
      </c>
    </row>
    <row r="109" spans="1:5" x14ac:dyDescent="0.25">
      <c r="A109" t="s">
        <v>26</v>
      </c>
    </row>
    <row r="110" spans="1:5" x14ac:dyDescent="0.25">
      <c r="A110" t="s">
        <v>40</v>
      </c>
      <c r="B110" t="s">
        <v>841</v>
      </c>
      <c r="C110" t="s">
        <v>136</v>
      </c>
      <c r="D110" t="s">
        <v>137</v>
      </c>
      <c r="E110">
        <v>25</v>
      </c>
    </row>
    <row r="111" spans="1:5" x14ac:dyDescent="0.25">
      <c r="A111" t="s">
        <v>35</v>
      </c>
    </row>
    <row r="112" spans="1:5" x14ac:dyDescent="0.25">
      <c r="A112" t="s">
        <v>123</v>
      </c>
      <c r="B112" t="s">
        <v>141</v>
      </c>
    </row>
    <row r="113" spans="1:4" x14ac:dyDescent="0.25">
      <c r="A113" t="s">
        <v>142</v>
      </c>
    </row>
    <row r="114" spans="1:4" x14ac:dyDescent="0.25">
      <c r="A114" t="s">
        <v>144</v>
      </c>
    </row>
    <row r="115" spans="1:4" x14ac:dyDescent="0.25">
      <c r="A115" t="s">
        <v>40</v>
      </c>
      <c r="B115" t="s">
        <v>842</v>
      </c>
      <c r="C115" t="s">
        <v>856</v>
      </c>
    </row>
    <row r="116" spans="1:4" x14ac:dyDescent="0.25">
      <c r="A116" t="s">
        <v>40</v>
      </c>
      <c r="B116" t="s">
        <v>841</v>
      </c>
      <c r="C116" t="s">
        <v>856</v>
      </c>
    </row>
    <row r="117" spans="1:4" x14ac:dyDescent="0.25">
      <c r="A117" t="s">
        <v>40</v>
      </c>
      <c r="B117" t="s">
        <v>841</v>
      </c>
      <c r="C117" t="s">
        <v>857</v>
      </c>
      <c r="D117" t="s">
        <v>858</v>
      </c>
    </row>
    <row r="118" spans="1:4" x14ac:dyDescent="0.25">
      <c r="A118" t="s">
        <v>40</v>
      </c>
      <c r="B118" t="s">
        <v>841</v>
      </c>
      <c r="C118" t="s">
        <v>859</v>
      </c>
      <c r="D118" t="s">
        <v>858</v>
      </c>
    </row>
    <row r="119" spans="1:4" x14ac:dyDescent="0.25">
      <c r="A119" t="s">
        <v>40</v>
      </c>
      <c r="B119" t="s">
        <v>841</v>
      </c>
      <c r="C119" t="s">
        <v>857</v>
      </c>
      <c r="D119" t="s">
        <v>860</v>
      </c>
    </row>
    <row r="120" spans="1:4" x14ac:dyDescent="0.25">
      <c r="A120" t="s">
        <v>40</v>
      </c>
      <c r="B120" t="s">
        <v>841</v>
      </c>
      <c r="C120" t="s">
        <v>859</v>
      </c>
      <c r="D120" t="s">
        <v>860</v>
      </c>
    </row>
    <row r="121" spans="1:4" x14ac:dyDescent="0.25">
      <c r="A121" t="s">
        <v>40</v>
      </c>
      <c r="B121" t="s">
        <v>841</v>
      </c>
      <c r="C121" t="s">
        <v>857</v>
      </c>
      <c r="D121" t="s">
        <v>861</v>
      </c>
    </row>
    <row r="122" spans="1:4" x14ac:dyDescent="0.25">
      <c r="A122" t="s">
        <v>40</v>
      </c>
      <c r="B122" t="s">
        <v>841</v>
      </c>
      <c r="C122" t="s">
        <v>859</v>
      </c>
      <c r="D122" t="s">
        <v>861</v>
      </c>
    </row>
    <row r="123" spans="1:4" x14ac:dyDescent="0.25">
      <c r="A123" t="s">
        <v>40</v>
      </c>
      <c r="B123" t="s">
        <v>842</v>
      </c>
      <c r="C123" t="s">
        <v>857</v>
      </c>
      <c r="D123" t="s">
        <v>862</v>
      </c>
    </row>
    <row r="124" spans="1:4" x14ac:dyDescent="0.25">
      <c r="A124" t="s">
        <v>40</v>
      </c>
      <c r="B124" t="s">
        <v>842</v>
      </c>
      <c r="C124" t="s">
        <v>859</v>
      </c>
      <c r="D124" t="s">
        <v>858</v>
      </c>
    </row>
    <row r="125" spans="1:4" x14ac:dyDescent="0.25">
      <c r="A125" t="s">
        <v>40</v>
      </c>
      <c r="B125" t="s">
        <v>841</v>
      </c>
      <c r="C125" t="s">
        <v>857</v>
      </c>
      <c r="D125" t="s">
        <v>863</v>
      </c>
    </row>
    <row r="126" spans="1:4" x14ac:dyDescent="0.25">
      <c r="A126" t="s">
        <v>40</v>
      </c>
      <c r="B126" t="s">
        <v>841</v>
      </c>
      <c r="C126" t="s">
        <v>859</v>
      </c>
      <c r="D126" t="s">
        <v>863</v>
      </c>
    </row>
    <row r="127" spans="1:4" x14ac:dyDescent="0.25">
      <c r="A127" t="s">
        <v>40</v>
      </c>
      <c r="B127" t="s">
        <v>841</v>
      </c>
      <c r="C127" t="s">
        <v>857</v>
      </c>
      <c r="D127" t="s">
        <v>864</v>
      </c>
    </row>
    <row r="128" spans="1:4" x14ac:dyDescent="0.25">
      <c r="A128" t="s">
        <v>40</v>
      </c>
      <c r="B128" t="s">
        <v>841</v>
      </c>
      <c r="C128" t="s">
        <v>859</v>
      </c>
      <c r="D128" t="s">
        <v>864</v>
      </c>
    </row>
    <row r="129" spans="1:4" x14ac:dyDescent="0.25">
      <c r="A129" t="s">
        <v>40</v>
      </c>
      <c r="B129" t="s">
        <v>841</v>
      </c>
      <c r="C129" t="s">
        <v>857</v>
      </c>
      <c r="D129" t="s">
        <v>865</v>
      </c>
    </row>
    <row r="130" spans="1:4" x14ac:dyDescent="0.25">
      <c r="A130" t="s">
        <v>40</v>
      </c>
      <c r="B130" t="s">
        <v>841</v>
      </c>
      <c r="C130" t="s">
        <v>859</v>
      </c>
      <c r="D130" t="s">
        <v>866</v>
      </c>
    </row>
    <row r="131" spans="1:4" x14ac:dyDescent="0.25">
      <c r="A131" t="s">
        <v>40</v>
      </c>
      <c r="B131" t="s">
        <v>841</v>
      </c>
      <c r="C131" t="s">
        <v>857</v>
      </c>
      <c r="D131" t="s">
        <v>867</v>
      </c>
    </row>
    <row r="132" spans="1:4" x14ac:dyDescent="0.25">
      <c r="A132" t="s">
        <v>40</v>
      </c>
      <c r="B132" t="s">
        <v>842</v>
      </c>
      <c r="C132" t="s">
        <v>857</v>
      </c>
      <c r="D132" t="s">
        <v>868</v>
      </c>
    </row>
    <row r="133" spans="1:4" x14ac:dyDescent="0.25">
      <c r="A133" t="s">
        <v>40</v>
      </c>
      <c r="B133" t="s">
        <v>842</v>
      </c>
      <c r="C133" t="s">
        <v>859</v>
      </c>
      <c r="D133" t="s">
        <v>860</v>
      </c>
    </row>
    <row r="134" spans="1:4" x14ac:dyDescent="0.25">
      <c r="A134" t="s">
        <v>40</v>
      </c>
      <c r="B134" t="s">
        <v>845</v>
      </c>
      <c r="C134" t="s">
        <v>857</v>
      </c>
      <c r="D134" t="s">
        <v>858</v>
      </c>
    </row>
    <row r="135" spans="1:4" x14ac:dyDescent="0.25">
      <c r="A135" t="s">
        <v>40</v>
      </c>
      <c r="B135" t="s">
        <v>845</v>
      </c>
      <c r="C135" t="s">
        <v>859</v>
      </c>
      <c r="D135" t="s">
        <v>858</v>
      </c>
    </row>
    <row r="136" spans="1:4" x14ac:dyDescent="0.25">
      <c r="A136" t="s">
        <v>40</v>
      </c>
      <c r="B136" t="s">
        <v>841</v>
      </c>
      <c r="C136" t="s">
        <v>859</v>
      </c>
      <c r="D136" t="s">
        <v>869</v>
      </c>
    </row>
    <row r="137" spans="1:4" x14ac:dyDescent="0.25">
      <c r="A137" t="s">
        <v>40</v>
      </c>
      <c r="B137" t="s">
        <v>841</v>
      </c>
      <c r="C137" t="s">
        <v>857</v>
      </c>
      <c r="D137" t="s">
        <v>870</v>
      </c>
    </row>
    <row r="138" spans="1:4" x14ac:dyDescent="0.25">
      <c r="A138" t="s">
        <v>40</v>
      </c>
      <c r="B138" t="s">
        <v>841</v>
      </c>
      <c r="C138" t="s">
        <v>859</v>
      </c>
      <c r="D138" t="s">
        <v>871</v>
      </c>
    </row>
    <row r="139" spans="1:4" x14ac:dyDescent="0.25">
      <c r="A139" t="s">
        <v>40</v>
      </c>
      <c r="B139" t="s">
        <v>841</v>
      </c>
      <c r="C139" t="s">
        <v>857</v>
      </c>
      <c r="D139" t="s">
        <v>872</v>
      </c>
    </row>
    <row r="140" spans="1:4" x14ac:dyDescent="0.25">
      <c r="A140" t="s">
        <v>40</v>
      </c>
      <c r="B140" t="s">
        <v>841</v>
      </c>
      <c r="C140" t="s">
        <v>857</v>
      </c>
      <c r="D140" t="s">
        <v>873</v>
      </c>
    </row>
    <row r="141" spans="1:4" x14ac:dyDescent="0.25">
      <c r="A141" t="s">
        <v>40</v>
      </c>
      <c r="B141" t="s">
        <v>841</v>
      </c>
      <c r="C141" t="s">
        <v>859</v>
      </c>
      <c r="D141" t="s">
        <v>872</v>
      </c>
    </row>
    <row r="142" spans="1:4" x14ac:dyDescent="0.25">
      <c r="A142" t="s">
        <v>40</v>
      </c>
      <c r="B142" t="s">
        <v>842</v>
      </c>
      <c r="C142" t="s">
        <v>857</v>
      </c>
      <c r="D142" t="s">
        <v>874</v>
      </c>
    </row>
    <row r="143" spans="1:4" x14ac:dyDescent="0.25">
      <c r="A143" t="s">
        <v>40</v>
      </c>
      <c r="B143" t="s">
        <v>842</v>
      </c>
      <c r="C143" t="s">
        <v>859</v>
      </c>
      <c r="D143" t="s">
        <v>861</v>
      </c>
    </row>
    <row r="144" spans="1:4" x14ac:dyDescent="0.25">
      <c r="A144" t="s">
        <v>40</v>
      </c>
      <c r="B144" t="s">
        <v>841</v>
      </c>
      <c r="C144" t="s">
        <v>857</v>
      </c>
      <c r="D144" t="s">
        <v>875</v>
      </c>
    </row>
    <row r="145" spans="1:4" x14ac:dyDescent="0.25">
      <c r="A145" t="s">
        <v>40</v>
      </c>
      <c r="B145" t="s">
        <v>841</v>
      </c>
      <c r="C145" t="s">
        <v>859</v>
      </c>
      <c r="D145" t="s">
        <v>873</v>
      </c>
    </row>
    <row r="146" spans="1:4" x14ac:dyDescent="0.25">
      <c r="A146" t="s">
        <v>40</v>
      </c>
      <c r="B146" t="s">
        <v>841</v>
      </c>
      <c r="C146" t="s">
        <v>857</v>
      </c>
      <c r="D146" t="s">
        <v>876</v>
      </c>
    </row>
    <row r="147" spans="1:4" x14ac:dyDescent="0.25">
      <c r="A147" t="s">
        <v>40</v>
      </c>
      <c r="B147" t="s">
        <v>841</v>
      </c>
      <c r="C147" t="s">
        <v>859</v>
      </c>
      <c r="D147" t="s">
        <v>875</v>
      </c>
    </row>
    <row r="148" spans="1:4" x14ac:dyDescent="0.25">
      <c r="A148" t="s">
        <v>40</v>
      </c>
      <c r="B148" t="s">
        <v>841</v>
      </c>
      <c r="C148" t="s">
        <v>857</v>
      </c>
      <c r="D148" t="s">
        <v>877</v>
      </c>
    </row>
    <row r="149" spans="1:4" x14ac:dyDescent="0.25">
      <c r="A149" t="s">
        <v>40</v>
      </c>
      <c r="B149" t="s">
        <v>841</v>
      </c>
      <c r="C149" t="s">
        <v>859</v>
      </c>
      <c r="D149" t="s">
        <v>876</v>
      </c>
    </row>
    <row r="150" spans="1:4" x14ac:dyDescent="0.25">
      <c r="A150" t="s">
        <v>40</v>
      </c>
      <c r="B150" t="s">
        <v>841</v>
      </c>
      <c r="C150" t="s">
        <v>857</v>
      </c>
      <c r="D150" t="s">
        <v>878</v>
      </c>
    </row>
    <row r="151" spans="1:4" x14ac:dyDescent="0.25">
      <c r="A151" t="s">
        <v>40</v>
      </c>
      <c r="B151" t="s">
        <v>842</v>
      </c>
      <c r="C151" t="s">
        <v>857</v>
      </c>
      <c r="D151" t="s">
        <v>879</v>
      </c>
    </row>
    <row r="152" spans="1:4" x14ac:dyDescent="0.25">
      <c r="A152" t="s">
        <v>40</v>
      </c>
      <c r="B152" t="s">
        <v>841</v>
      </c>
      <c r="C152" t="s">
        <v>859</v>
      </c>
      <c r="D152" t="s">
        <v>880</v>
      </c>
    </row>
    <row r="153" spans="1:4" x14ac:dyDescent="0.25">
      <c r="A153" t="s">
        <v>40</v>
      </c>
      <c r="B153" t="s">
        <v>842</v>
      </c>
      <c r="C153" t="s">
        <v>859</v>
      </c>
      <c r="D153" t="s">
        <v>863</v>
      </c>
    </row>
    <row r="154" spans="1:4" x14ac:dyDescent="0.25">
      <c r="A154" t="s">
        <v>40</v>
      </c>
      <c r="B154" t="s">
        <v>841</v>
      </c>
      <c r="C154" t="s">
        <v>857</v>
      </c>
      <c r="D154" t="s">
        <v>881</v>
      </c>
    </row>
    <row r="155" spans="1:4" x14ac:dyDescent="0.25">
      <c r="A155" t="s">
        <v>40</v>
      </c>
      <c r="B155" t="s">
        <v>845</v>
      </c>
      <c r="C155" t="s">
        <v>857</v>
      </c>
      <c r="D155" t="s">
        <v>882</v>
      </c>
    </row>
    <row r="156" spans="1:4" x14ac:dyDescent="0.25">
      <c r="A156" t="s">
        <v>40</v>
      </c>
      <c r="B156" t="s">
        <v>845</v>
      </c>
      <c r="C156" t="s">
        <v>859</v>
      </c>
      <c r="D156" t="s">
        <v>883</v>
      </c>
    </row>
    <row r="157" spans="1:4" x14ac:dyDescent="0.25">
      <c r="A157" t="s">
        <v>40</v>
      </c>
      <c r="B157" t="s">
        <v>841</v>
      </c>
      <c r="C157" t="s">
        <v>859</v>
      </c>
      <c r="D157" t="s">
        <v>884</v>
      </c>
    </row>
    <row r="158" spans="1:4" x14ac:dyDescent="0.25">
      <c r="A158" t="s">
        <v>40</v>
      </c>
      <c r="B158" t="s">
        <v>841</v>
      </c>
      <c r="C158" t="s">
        <v>857</v>
      </c>
      <c r="D158" t="s">
        <v>885</v>
      </c>
    </row>
    <row r="159" spans="1:4" x14ac:dyDescent="0.25">
      <c r="A159" t="s">
        <v>40</v>
      </c>
      <c r="B159" t="s">
        <v>841</v>
      </c>
      <c r="C159" t="s">
        <v>859</v>
      </c>
      <c r="D159" t="s">
        <v>886</v>
      </c>
    </row>
    <row r="160" spans="1:4" x14ac:dyDescent="0.25">
      <c r="A160" t="s">
        <v>40</v>
      </c>
      <c r="B160" t="s">
        <v>841</v>
      </c>
      <c r="C160" t="s">
        <v>857</v>
      </c>
      <c r="D160" t="s">
        <v>887</v>
      </c>
    </row>
    <row r="161" spans="1:4" x14ac:dyDescent="0.25">
      <c r="A161" t="s">
        <v>40</v>
      </c>
      <c r="B161" t="s">
        <v>842</v>
      </c>
      <c r="C161" t="s">
        <v>857</v>
      </c>
      <c r="D161" t="s">
        <v>888</v>
      </c>
    </row>
    <row r="162" spans="1:4" x14ac:dyDescent="0.25">
      <c r="A162" t="s">
        <v>40</v>
      </c>
      <c r="B162" t="s">
        <v>841</v>
      </c>
      <c r="C162" t="s">
        <v>859</v>
      </c>
      <c r="D162" t="s">
        <v>889</v>
      </c>
    </row>
    <row r="163" spans="1:4" x14ac:dyDescent="0.25">
      <c r="A163" t="s">
        <v>40</v>
      </c>
      <c r="B163" t="s">
        <v>841</v>
      </c>
      <c r="C163" t="s">
        <v>857</v>
      </c>
      <c r="D163" t="s">
        <v>890</v>
      </c>
    </row>
    <row r="164" spans="1:4" x14ac:dyDescent="0.25">
      <c r="A164" t="s">
        <v>40</v>
      </c>
      <c r="B164" t="s">
        <v>842</v>
      </c>
      <c r="C164" t="s">
        <v>859</v>
      </c>
      <c r="D164" t="s">
        <v>864</v>
      </c>
    </row>
    <row r="165" spans="1:4" x14ac:dyDescent="0.25">
      <c r="A165" t="s">
        <v>40</v>
      </c>
      <c r="B165" t="s">
        <v>841</v>
      </c>
      <c r="C165" t="s">
        <v>857</v>
      </c>
      <c r="D165" t="s">
        <v>891</v>
      </c>
    </row>
    <row r="166" spans="1:4" x14ac:dyDescent="0.25">
      <c r="A166" t="s">
        <v>40</v>
      </c>
      <c r="B166" t="s">
        <v>841</v>
      </c>
      <c r="C166" t="s">
        <v>859</v>
      </c>
      <c r="D166" t="s">
        <v>892</v>
      </c>
    </row>
    <row r="167" spans="1:4" x14ac:dyDescent="0.25">
      <c r="A167" t="s">
        <v>40</v>
      </c>
      <c r="B167" t="s">
        <v>841</v>
      </c>
      <c r="C167" t="s">
        <v>857</v>
      </c>
      <c r="D167" t="s">
        <v>893</v>
      </c>
    </row>
    <row r="168" spans="1:4" x14ac:dyDescent="0.25">
      <c r="A168" t="s">
        <v>40</v>
      </c>
      <c r="B168" t="s">
        <v>841</v>
      </c>
      <c r="C168" t="s">
        <v>859</v>
      </c>
      <c r="D168" t="s">
        <v>894</v>
      </c>
    </row>
    <row r="169" spans="1:4" x14ac:dyDescent="0.25">
      <c r="A169" t="s">
        <v>40</v>
      </c>
      <c r="B169" t="s">
        <v>841</v>
      </c>
      <c r="C169" t="s">
        <v>857</v>
      </c>
      <c r="D169" t="s">
        <v>895</v>
      </c>
    </row>
    <row r="170" spans="1:4" x14ac:dyDescent="0.25">
      <c r="A170" t="s">
        <v>40</v>
      </c>
      <c r="B170" t="s">
        <v>841</v>
      </c>
      <c r="C170" t="s">
        <v>859</v>
      </c>
      <c r="D170" t="s">
        <v>896</v>
      </c>
    </row>
    <row r="171" spans="1:4" x14ac:dyDescent="0.25">
      <c r="A171" t="s">
        <v>40</v>
      </c>
      <c r="B171" t="s">
        <v>842</v>
      </c>
      <c r="C171" t="s">
        <v>857</v>
      </c>
      <c r="D171" t="s">
        <v>897</v>
      </c>
    </row>
    <row r="172" spans="1:4" x14ac:dyDescent="0.25">
      <c r="A172" t="s">
        <v>40</v>
      </c>
      <c r="B172" t="s">
        <v>841</v>
      </c>
      <c r="C172" t="s">
        <v>857</v>
      </c>
      <c r="D172" t="s">
        <v>898</v>
      </c>
    </row>
    <row r="173" spans="1:4" x14ac:dyDescent="0.25">
      <c r="A173" t="s">
        <v>40</v>
      </c>
      <c r="B173" t="s">
        <v>842</v>
      </c>
      <c r="C173" t="s">
        <v>859</v>
      </c>
      <c r="D173" t="s">
        <v>865</v>
      </c>
    </row>
    <row r="174" spans="1:4" x14ac:dyDescent="0.25">
      <c r="A174" t="s">
        <v>40</v>
      </c>
      <c r="B174" t="s">
        <v>841</v>
      </c>
      <c r="C174" t="s">
        <v>859</v>
      </c>
      <c r="D174" t="s">
        <v>899</v>
      </c>
    </row>
    <row r="175" spans="1:4" x14ac:dyDescent="0.25">
      <c r="A175" t="s">
        <v>40</v>
      </c>
      <c r="B175" t="s">
        <v>841</v>
      </c>
      <c r="C175" t="s">
        <v>857</v>
      </c>
      <c r="D175" t="s">
        <v>900</v>
      </c>
    </row>
    <row r="176" spans="1:4" x14ac:dyDescent="0.25">
      <c r="A176" t="s">
        <v>40</v>
      </c>
      <c r="B176" t="s">
        <v>845</v>
      </c>
      <c r="C176" t="s">
        <v>857</v>
      </c>
      <c r="D176" t="s">
        <v>901</v>
      </c>
    </row>
    <row r="177" spans="1:4" x14ac:dyDescent="0.25">
      <c r="A177" t="s">
        <v>40</v>
      </c>
      <c r="B177" t="s">
        <v>845</v>
      </c>
      <c r="C177" t="s">
        <v>859</v>
      </c>
      <c r="D177" t="s">
        <v>902</v>
      </c>
    </row>
    <row r="178" spans="1:4" x14ac:dyDescent="0.25">
      <c r="A178" t="s">
        <v>40</v>
      </c>
      <c r="B178" t="s">
        <v>841</v>
      </c>
      <c r="C178" t="s">
        <v>859</v>
      </c>
      <c r="D178" t="s">
        <v>903</v>
      </c>
    </row>
    <row r="179" spans="1:4" x14ac:dyDescent="0.25">
      <c r="A179" t="s">
        <v>40</v>
      </c>
      <c r="B179" t="s">
        <v>841</v>
      </c>
      <c r="C179" t="s">
        <v>857</v>
      </c>
      <c r="D179" t="s">
        <v>904</v>
      </c>
    </row>
    <row r="180" spans="1:4" x14ac:dyDescent="0.25">
      <c r="A180" t="s">
        <v>40</v>
      </c>
      <c r="B180" t="s">
        <v>841</v>
      </c>
      <c r="C180" t="s">
        <v>859</v>
      </c>
      <c r="D180" t="s">
        <v>905</v>
      </c>
    </row>
    <row r="181" spans="1:4" x14ac:dyDescent="0.25">
      <c r="A181" t="s">
        <v>40</v>
      </c>
      <c r="B181" t="s">
        <v>841</v>
      </c>
      <c r="C181" t="s">
        <v>857</v>
      </c>
      <c r="D181" t="s">
        <v>906</v>
      </c>
    </row>
    <row r="182" spans="1:4" x14ac:dyDescent="0.25">
      <c r="A182" t="s">
        <v>40</v>
      </c>
      <c r="B182" t="s">
        <v>842</v>
      </c>
      <c r="C182" t="s">
        <v>857</v>
      </c>
      <c r="D182" t="s">
        <v>907</v>
      </c>
    </row>
    <row r="183" spans="1:4" x14ac:dyDescent="0.25">
      <c r="A183" t="s">
        <v>40</v>
      </c>
      <c r="B183" t="s">
        <v>842</v>
      </c>
      <c r="C183" t="s">
        <v>859</v>
      </c>
      <c r="D183" t="s">
        <v>867</v>
      </c>
    </row>
    <row r="184" spans="1:4" x14ac:dyDescent="0.25">
      <c r="A184" t="s">
        <v>40</v>
      </c>
      <c r="B184" t="s">
        <v>841</v>
      </c>
      <c r="C184" t="s">
        <v>859</v>
      </c>
      <c r="D184" t="s">
        <v>908</v>
      </c>
    </row>
    <row r="185" spans="1:4" x14ac:dyDescent="0.25">
      <c r="A185" t="s">
        <v>40</v>
      </c>
      <c r="B185" t="s">
        <v>841</v>
      </c>
      <c r="C185" t="s">
        <v>857</v>
      </c>
      <c r="D185" t="s">
        <v>909</v>
      </c>
    </row>
    <row r="186" spans="1:4" x14ac:dyDescent="0.25">
      <c r="A186" t="s">
        <v>40</v>
      </c>
      <c r="B186" t="s">
        <v>841</v>
      </c>
      <c r="C186" t="s">
        <v>859</v>
      </c>
      <c r="D186" t="s">
        <v>910</v>
      </c>
    </row>
    <row r="187" spans="1:4" x14ac:dyDescent="0.25">
      <c r="A187" t="s">
        <v>40</v>
      </c>
      <c r="B187" t="s">
        <v>841</v>
      </c>
      <c r="C187" t="s">
        <v>857</v>
      </c>
      <c r="D187" t="s">
        <v>911</v>
      </c>
    </row>
    <row r="188" spans="1:4" x14ac:dyDescent="0.25">
      <c r="A188" t="s">
        <v>40</v>
      </c>
      <c r="B188" t="s">
        <v>841</v>
      </c>
      <c r="C188" t="s">
        <v>859</v>
      </c>
      <c r="D188" t="s">
        <v>912</v>
      </c>
    </row>
    <row r="189" spans="1:4" x14ac:dyDescent="0.25">
      <c r="A189" t="s">
        <v>40</v>
      </c>
      <c r="B189" t="s">
        <v>841</v>
      </c>
      <c r="C189" t="s">
        <v>857</v>
      </c>
      <c r="D189" t="s">
        <v>913</v>
      </c>
    </row>
    <row r="190" spans="1:4" x14ac:dyDescent="0.25">
      <c r="A190" t="s">
        <v>40</v>
      </c>
      <c r="B190" t="s">
        <v>842</v>
      </c>
      <c r="C190" t="s">
        <v>857</v>
      </c>
      <c r="D190" t="s">
        <v>914</v>
      </c>
    </row>
    <row r="191" spans="1:4" x14ac:dyDescent="0.25">
      <c r="A191" t="s">
        <v>40</v>
      </c>
      <c r="B191" t="s">
        <v>841</v>
      </c>
      <c r="C191" t="s">
        <v>857</v>
      </c>
      <c r="D191" t="s">
        <v>915</v>
      </c>
    </row>
    <row r="192" spans="1:4" x14ac:dyDescent="0.25">
      <c r="A192" t="s">
        <v>40</v>
      </c>
      <c r="B192" t="s">
        <v>841</v>
      </c>
      <c r="C192" t="s">
        <v>859</v>
      </c>
      <c r="D192" t="s">
        <v>916</v>
      </c>
    </row>
    <row r="193" spans="1:4" x14ac:dyDescent="0.25">
      <c r="A193" t="s">
        <v>40</v>
      </c>
      <c r="B193" t="s">
        <v>842</v>
      </c>
      <c r="C193" t="s">
        <v>859</v>
      </c>
      <c r="D193" t="s">
        <v>870</v>
      </c>
    </row>
    <row r="194" spans="1:4" x14ac:dyDescent="0.25">
      <c r="A194" t="s">
        <v>40</v>
      </c>
      <c r="B194" t="s">
        <v>841</v>
      </c>
      <c r="C194" t="s">
        <v>857</v>
      </c>
      <c r="D194" t="s">
        <v>917</v>
      </c>
    </row>
    <row r="195" spans="1:4" x14ac:dyDescent="0.25">
      <c r="A195" t="s">
        <v>40</v>
      </c>
      <c r="B195" t="s">
        <v>841</v>
      </c>
      <c r="C195" t="s">
        <v>859</v>
      </c>
      <c r="D195" t="s">
        <v>918</v>
      </c>
    </row>
    <row r="196" spans="1:4" x14ac:dyDescent="0.25">
      <c r="A196" t="s">
        <v>40</v>
      </c>
      <c r="B196" t="s">
        <v>845</v>
      </c>
      <c r="C196" t="s">
        <v>857</v>
      </c>
      <c r="D196" t="s">
        <v>919</v>
      </c>
    </row>
    <row r="197" spans="1:4" x14ac:dyDescent="0.25">
      <c r="A197" t="s">
        <v>40</v>
      </c>
      <c r="B197" t="s">
        <v>845</v>
      </c>
      <c r="C197" t="s">
        <v>859</v>
      </c>
      <c r="D197" t="s">
        <v>920</v>
      </c>
    </row>
    <row r="198" spans="1:4" x14ac:dyDescent="0.25">
      <c r="A198" t="s">
        <v>40</v>
      </c>
      <c r="B198" t="s">
        <v>841</v>
      </c>
      <c r="C198" t="s">
        <v>857</v>
      </c>
      <c r="D198" t="s">
        <v>921</v>
      </c>
    </row>
    <row r="199" spans="1:4" x14ac:dyDescent="0.25">
      <c r="A199" t="s">
        <v>40</v>
      </c>
      <c r="B199" t="s">
        <v>841</v>
      </c>
      <c r="C199" t="s">
        <v>859</v>
      </c>
      <c r="D199" t="s">
        <v>922</v>
      </c>
    </row>
    <row r="200" spans="1:4" x14ac:dyDescent="0.25">
      <c r="A200" t="s">
        <v>40</v>
      </c>
      <c r="B200" t="s">
        <v>841</v>
      </c>
      <c r="C200" t="s">
        <v>857</v>
      </c>
      <c r="D200" t="s">
        <v>923</v>
      </c>
    </row>
    <row r="201" spans="1:4" x14ac:dyDescent="0.25">
      <c r="A201" t="s">
        <v>40</v>
      </c>
      <c r="B201" t="s">
        <v>841</v>
      </c>
      <c r="C201" t="s">
        <v>859</v>
      </c>
      <c r="D201" t="s">
        <v>924</v>
      </c>
    </row>
    <row r="202" spans="1:4" x14ac:dyDescent="0.25">
      <c r="A202" t="s">
        <v>40</v>
      </c>
      <c r="B202" t="s">
        <v>842</v>
      </c>
      <c r="C202" t="s">
        <v>857</v>
      </c>
      <c r="D202" t="s">
        <v>925</v>
      </c>
    </row>
    <row r="203" spans="1:4" x14ac:dyDescent="0.25">
      <c r="A203" t="s">
        <v>40</v>
      </c>
      <c r="B203" t="s">
        <v>842</v>
      </c>
      <c r="C203" t="s">
        <v>859</v>
      </c>
      <c r="D203" t="s">
        <v>926</v>
      </c>
    </row>
    <row r="204" spans="1:4" x14ac:dyDescent="0.25">
      <c r="A204" t="s">
        <v>40</v>
      </c>
      <c r="B204" t="s">
        <v>841</v>
      </c>
      <c r="C204" t="s">
        <v>857</v>
      </c>
      <c r="D204" t="s">
        <v>927</v>
      </c>
    </row>
    <row r="205" spans="1:4" x14ac:dyDescent="0.25">
      <c r="A205" t="s">
        <v>40</v>
      </c>
      <c r="B205" t="s">
        <v>841</v>
      </c>
      <c r="C205" t="s">
        <v>859</v>
      </c>
      <c r="D205" t="s">
        <v>928</v>
      </c>
    </row>
    <row r="206" spans="1:4" x14ac:dyDescent="0.25">
      <c r="A206" t="s">
        <v>40</v>
      </c>
      <c r="B206" t="s">
        <v>841</v>
      </c>
      <c r="C206" t="s">
        <v>857</v>
      </c>
      <c r="D206" t="s">
        <v>929</v>
      </c>
    </row>
    <row r="207" spans="1:4" x14ac:dyDescent="0.25">
      <c r="A207" t="s">
        <v>40</v>
      </c>
      <c r="B207" t="s">
        <v>841</v>
      </c>
      <c r="C207" t="s">
        <v>859</v>
      </c>
      <c r="D207" t="s">
        <v>930</v>
      </c>
    </row>
    <row r="208" spans="1:4" x14ac:dyDescent="0.25">
      <c r="A208" t="s">
        <v>40</v>
      </c>
      <c r="B208" t="s">
        <v>841</v>
      </c>
      <c r="C208" t="s">
        <v>857</v>
      </c>
      <c r="D208" t="s">
        <v>931</v>
      </c>
    </row>
    <row r="209" spans="1:4" x14ac:dyDescent="0.25">
      <c r="A209" t="s">
        <v>40</v>
      </c>
      <c r="B209" t="s">
        <v>841</v>
      </c>
      <c r="C209" t="s">
        <v>857</v>
      </c>
      <c r="D209" t="s">
        <v>932</v>
      </c>
    </row>
    <row r="210" spans="1:4" x14ac:dyDescent="0.25">
      <c r="A210" t="s">
        <v>40</v>
      </c>
      <c r="B210" t="s">
        <v>842</v>
      </c>
      <c r="C210" t="s">
        <v>857</v>
      </c>
      <c r="D210" t="s">
        <v>933</v>
      </c>
    </row>
    <row r="211" spans="1:4" x14ac:dyDescent="0.25">
      <c r="A211" t="s">
        <v>40</v>
      </c>
      <c r="B211" t="s">
        <v>841</v>
      </c>
      <c r="C211" t="s">
        <v>859</v>
      </c>
      <c r="D211" t="s">
        <v>934</v>
      </c>
    </row>
    <row r="212" spans="1:4" x14ac:dyDescent="0.25">
      <c r="A212" t="s">
        <v>40</v>
      </c>
      <c r="B212" t="s">
        <v>842</v>
      </c>
      <c r="C212" t="s">
        <v>859</v>
      </c>
      <c r="D212" t="s">
        <v>873</v>
      </c>
    </row>
    <row r="213" spans="1:4" x14ac:dyDescent="0.25">
      <c r="A213" t="s">
        <v>40</v>
      </c>
      <c r="B213" t="s">
        <v>841</v>
      </c>
      <c r="C213" t="s">
        <v>857</v>
      </c>
      <c r="D213" t="s">
        <v>935</v>
      </c>
    </row>
    <row r="214" spans="1:4" x14ac:dyDescent="0.25">
      <c r="A214" t="s">
        <v>40</v>
      </c>
      <c r="B214" t="s">
        <v>841</v>
      </c>
      <c r="C214" t="s">
        <v>859</v>
      </c>
      <c r="D214" t="s">
        <v>936</v>
      </c>
    </row>
    <row r="215" spans="1:4" x14ac:dyDescent="0.25">
      <c r="A215" t="s">
        <v>40</v>
      </c>
      <c r="B215" t="s">
        <v>841</v>
      </c>
      <c r="C215" t="s">
        <v>857</v>
      </c>
      <c r="D215" t="s">
        <v>937</v>
      </c>
    </row>
    <row r="216" spans="1:4" x14ac:dyDescent="0.25">
      <c r="A216" t="s">
        <v>40</v>
      </c>
      <c r="B216" t="s">
        <v>841</v>
      </c>
      <c r="C216" t="s">
        <v>859</v>
      </c>
      <c r="D216" t="s">
        <v>938</v>
      </c>
    </row>
    <row r="217" spans="1:4" x14ac:dyDescent="0.25">
      <c r="A217" t="s">
        <v>40</v>
      </c>
      <c r="B217" t="s">
        <v>841</v>
      </c>
      <c r="C217" t="s">
        <v>857</v>
      </c>
      <c r="D217" t="s">
        <v>939</v>
      </c>
    </row>
    <row r="218" spans="1:4" x14ac:dyDescent="0.25">
      <c r="A218" t="s">
        <v>40</v>
      </c>
      <c r="B218" t="s">
        <v>845</v>
      </c>
      <c r="C218" t="s">
        <v>857</v>
      </c>
      <c r="D218" t="s">
        <v>940</v>
      </c>
    </row>
    <row r="219" spans="1:4" x14ac:dyDescent="0.25">
      <c r="A219" t="s">
        <v>40</v>
      </c>
      <c r="B219" t="s">
        <v>841</v>
      </c>
      <c r="C219" t="s">
        <v>857</v>
      </c>
      <c r="D219" t="s">
        <v>941</v>
      </c>
    </row>
    <row r="220" spans="1:4" x14ac:dyDescent="0.25">
      <c r="A220" t="s">
        <v>40</v>
      </c>
      <c r="B220" t="s">
        <v>845</v>
      </c>
      <c r="C220" t="s">
        <v>859</v>
      </c>
      <c r="D220" t="s">
        <v>942</v>
      </c>
    </row>
    <row r="221" spans="1:4" x14ac:dyDescent="0.25">
      <c r="A221" t="s">
        <v>40</v>
      </c>
      <c r="B221" t="s">
        <v>842</v>
      </c>
      <c r="C221" t="s">
        <v>857</v>
      </c>
      <c r="D221" t="s">
        <v>943</v>
      </c>
    </row>
    <row r="222" spans="1:4" x14ac:dyDescent="0.25">
      <c r="A222" t="s">
        <v>40</v>
      </c>
      <c r="B222" t="s">
        <v>841</v>
      </c>
      <c r="C222" t="s">
        <v>859</v>
      </c>
      <c r="D222" t="s">
        <v>944</v>
      </c>
    </row>
    <row r="223" spans="1:4" x14ac:dyDescent="0.25">
      <c r="A223" t="s">
        <v>40</v>
      </c>
      <c r="B223" t="s">
        <v>842</v>
      </c>
      <c r="C223" t="s">
        <v>859</v>
      </c>
      <c r="D223" t="s">
        <v>875</v>
      </c>
    </row>
    <row r="224" spans="1:4" x14ac:dyDescent="0.25">
      <c r="A224" t="s">
        <v>40</v>
      </c>
      <c r="B224" t="s">
        <v>841</v>
      </c>
      <c r="C224" t="s">
        <v>857</v>
      </c>
      <c r="D224" t="s">
        <v>945</v>
      </c>
    </row>
    <row r="225" spans="1:4" x14ac:dyDescent="0.25">
      <c r="A225" t="s">
        <v>40</v>
      </c>
      <c r="B225" t="s">
        <v>841</v>
      </c>
      <c r="C225" t="s">
        <v>859</v>
      </c>
      <c r="D225" t="s">
        <v>946</v>
      </c>
    </row>
    <row r="226" spans="1:4" x14ac:dyDescent="0.25">
      <c r="A226" t="s">
        <v>40</v>
      </c>
      <c r="B226" t="s">
        <v>841</v>
      </c>
      <c r="C226" t="s">
        <v>857</v>
      </c>
      <c r="D226" t="s">
        <v>947</v>
      </c>
    </row>
    <row r="227" spans="1:4" x14ac:dyDescent="0.25">
      <c r="A227" t="s">
        <v>40</v>
      </c>
      <c r="B227" t="s">
        <v>841</v>
      </c>
      <c r="C227" t="s">
        <v>859</v>
      </c>
      <c r="D227" t="s">
        <v>948</v>
      </c>
    </row>
    <row r="228" spans="1:4" x14ac:dyDescent="0.25">
      <c r="A228" t="s">
        <v>40</v>
      </c>
      <c r="B228" t="s">
        <v>841</v>
      </c>
      <c r="C228" t="s">
        <v>857</v>
      </c>
      <c r="D228" t="s">
        <v>949</v>
      </c>
    </row>
    <row r="229" spans="1:4" x14ac:dyDescent="0.25">
      <c r="A229" t="s">
        <v>40</v>
      </c>
      <c r="B229" t="s">
        <v>842</v>
      </c>
      <c r="C229" t="s">
        <v>857</v>
      </c>
      <c r="D229" t="s">
        <v>950</v>
      </c>
    </row>
    <row r="230" spans="1:4" x14ac:dyDescent="0.25">
      <c r="A230" t="s">
        <v>40</v>
      </c>
      <c r="B230" t="s">
        <v>841</v>
      </c>
      <c r="C230" t="s">
        <v>859</v>
      </c>
      <c r="D230" t="s">
        <v>951</v>
      </c>
    </row>
    <row r="231" spans="1:4" x14ac:dyDescent="0.25">
      <c r="A231" t="s">
        <v>40</v>
      </c>
      <c r="B231" t="s">
        <v>841</v>
      </c>
      <c r="C231" t="s">
        <v>857</v>
      </c>
      <c r="D231" t="s">
        <v>952</v>
      </c>
    </row>
    <row r="232" spans="1:4" x14ac:dyDescent="0.25">
      <c r="A232" t="s">
        <v>40</v>
      </c>
      <c r="B232" t="s">
        <v>842</v>
      </c>
      <c r="C232" t="s">
        <v>859</v>
      </c>
      <c r="D232" t="s">
        <v>876</v>
      </c>
    </row>
    <row r="233" spans="1:4" x14ac:dyDescent="0.25">
      <c r="A233" t="s">
        <v>40</v>
      </c>
      <c r="B233" t="s">
        <v>841</v>
      </c>
      <c r="C233" t="s">
        <v>857</v>
      </c>
      <c r="D233" t="s">
        <v>953</v>
      </c>
    </row>
    <row r="234" spans="1:4" x14ac:dyDescent="0.25">
      <c r="A234" t="s">
        <v>40</v>
      </c>
      <c r="B234" t="s">
        <v>841</v>
      </c>
      <c r="C234" t="s">
        <v>859</v>
      </c>
      <c r="D234" t="s">
        <v>954</v>
      </c>
    </row>
    <row r="235" spans="1:4" x14ac:dyDescent="0.25">
      <c r="A235" t="s">
        <v>40</v>
      </c>
      <c r="B235" t="s">
        <v>841</v>
      </c>
      <c r="C235" t="s">
        <v>857</v>
      </c>
      <c r="D235" t="s">
        <v>955</v>
      </c>
    </row>
    <row r="236" spans="1:4" x14ac:dyDescent="0.25">
      <c r="A236" t="s">
        <v>40</v>
      </c>
      <c r="B236" t="s">
        <v>841</v>
      </c>
      <c r="C236" t="s">
        <v>859</v>
      </c>
      <c r="D236" t="s">
        <v>956</v>
      </c>
    </row>
    <row r="237" spans="1:4" x14ac:dyDescent="0.25">
      <c r="A237" t="s">
        <v>40</v>
      </c>
      <c r="B237" t="s">
        <v>841</v>
      </c>
      <c r="C237" t="s">
        <v>857</v>
      </c>
      <c r="D237" t="s">
        <v>957</v>
      </c>
    </row>
    <row r="238" spans="1:4" x14ac:dyDescent="0.25">
      <c r="A238" t="s">
        <v>40</v>
      </c>
      <c r="B238" t="s">
        <v>841</v>
      </c>
      <c r="C238" t="s">
        <v>859</v>
      </c>
      <c r="D238" t="s">
        <v>958</v>
      </c>
    </row>
    <row r="239" spans="1:4" x14ac:dyDescent="0.25">
      <c r="A239" t="s">
        <v>40</v>
      </c>
      <c r="B239" t="s">
        <v>842</v>
      </c>
      <c r="C239" t="s">
        <v>857</v>
      </c>
      <c r="D239" t="s">
        <v>959</v>
      </c>
    </row>
    <row r="240" spans="1:4" x14ac:dyDescent="0.25">
      <c r="A240" t="s">
        <v>40</v>
      </c>
      <c r="B240" t="s">
        <v>841</v>
      </c>
      <c r="C240" t="s">
        <v>857</v>
      </c>
      <c r="D240" t="s">
        <v>960</v>
      </c>
    </row>
    <row r="241" spans="1:4" x14ac:dyDescent="0.25">
      <c r="A241" t="s">
        <v>40</v>
      </c>
      <c r="B241" t="s">
        <v>842</v>
      </c>
      <c r="C241" t="s">
        <v>859</v>
      </c>
      <c r="D241" t="s">
        <v>880</v>
      </c>
    </row>
    <row r="242" spans="1:4" x14ac:dyDescent="0.25">
      <c r="A242" t="s">
        <v>40</v>
      </c>
      <c r="B242" t="s">
        <v>845</v>
      </c>
      <c r="C242" t="s">
        <v>857</v>
      </c>
      <c r="D242" t="s">
        <v>961</v>
      </c>
    </row>
    <row r="243" spans="1:4" x14ac:dyDescent="0.25">
      <c r="A243" t="s">
        <v>40</v>
      </c>
      <c r="B243" t="s">
        <v>841</v>
      </c>
      <c r="C243" t="s">
        <v>859</v>
      </c>
      <c r="D243" t="s">
        <v>962</v>
      </c>
    </row>
    <row r="244" spans="1:4" x14ac:dyDescent="0.25">
      <c r="A244" t="s">
        <v>40</v>
      </c>
      <c r="B244" t="s">
        <v>845</v>
      </c>
      <c r="C244" t="s">
        <v>859</v>
      </c>
      <c r="D244" t="s">
        <v>963</v>
      </c>
    </row>
    <row r="245" spans="1:4" x14ac:dyDescent="0.25">
      <c r="A245" t="s">
        <v>40</v>
      </c>
      <c r="B245" t="s">
        <v>841</v>
      </c>
      <c r="C245" t="s">
        <v>857</v>
      </c>
      <c r="D245" t="s">
        <v>964</v>
      </c>
    </row>
    <row r="246" spans="1:4" x14ac:dyDescent="0.25">
      <c r="A246" t="s">
        <v>40</v>
      </c>
      <c r="B246" t="s">
        <v>841</v>
      </c>
      <c r="C246" t="s">
        <v>857</v>
      </c>
      <c r="D246" t="s">
        <v>965</v>
      </c>
    </row>
    <row r="247" spans="1:4" x14ac:dyDescent="0.25">
      <c r="A247" t="s">
        <v>40</v>
      </c>
      <c r="B247" t="s">
        <v>841</v>
      </c>
      <c r="C247" t="s">
        <v>859</v>
      </c>
      <c r="D247" t="s">
        <v>966</v>
      </c>
    </row>
    <row r="248" spans="1:4" x14ac:dyDescent="0.25">
      <c r="A248" t="s">
        <v>40</v>
      </c>
      <c r="B248" t="s">
        <v>841</v>
      </c>
      <c r="C248" t="s">
        <v>857</v>
      </c>
      <c r="D248" t="s">
        <v>967</v>
      </c>
    </row>
    <row r="249" spans="1:4" x14ac:dyDescent="0.25">
      <c r="A249" t="s">
        <v>40</v>
      </c>
      <c r="B249" t="s">
        <v>841</v>
      </c>
      <c r="C249" t="s">
        <v>859</v>
      </c>
      <c r="D249" t="s">
        <v>968</v>
      </c>
    </row>
    <row r="250" spans="1:4" x14ac:dyDescent="0.25">
      <c r="A250" t="s">
        <v>40</v>
      </c>
      <c r="B250" t="s">
        <v>842</v>
      </c>
      <c r="C250" t="s">
        <v>857</v>
      </c>
      <c r="D250" t="s">
        <v>969</v>
      </c>
    </row>
    <row r="251" spans="1:4" x14ac:dyDescent="0.25">
      <c r="A251" t="s">
        <v>40</v>
      </c>
      <c r="B251" t="s">
        <v>841</v>
      </c>
      <c r="C251" t="s">
        <v>857</v>
      </c>
      <c r="D251" t="s">
        <v>970</v>
      </c>
    </row>
    <row r="252" spans="1:4" x14ac:dyDescent="0.25">
      <c r="A252" t="s">
        <v>40</v>
      </c>
      <c r="B252" t="s">
        <v>842</v>
      </c>
      <c r="C252" t="s">
        <v>859</v>
      </c>
      <c r="D252" t="s">
        <v>884</v>
      </c>
    </row>
    <row r="253" spans="1:4" x14ac:dyDescent="0.25">
      <c r="A253" t="s">
        <v>40</v>
      </c>
      <c r="B253" t="s">
        <v>841</v>
      </c>
      <c r="C253" t="s">
        <v>859</v>
      </c>
      <c r="D253" t="s">
        <v>971</v>
      </c>
    </row>
    <row r="254" spans="1:4" x14ac:dyDescent="0.25">
      <c r="A254" t="s">
        <v>40</v>
      </c>
      <c r="B254" t="s">
        <v>841</v>
      </c>
      <c r="C254" t="s">
        <v>857</v>
      </c>
      <c r="D254" t="s">
        <v>972</v>
      </c>
    </row>
    <row r="255" spans="1:4" x14ac:dyDescent="0.25">
      <c r="A255" t="s">
        <v>40</v>
      </c>
      <c r="B255" t="s">
        <v>841</v>
      </c>
      <c r="C255" t="s">
        <v>859</v>
      </c>
      <c r="D255" t="s">
        <v>973</v>
      </c>
    </row>
    <row r="256" spans="1:4" x14ac:dyDescent="0.25">
      <c r="A256" t="s">
        <v>40</v>
      </c>
      <c r="B256" t="s">
        <v>841</v>
      </c>
      <c r="C256" t="s">
        <v>857</v>
      </c>
      <c r="D256" t="s">
        <v>974</v>
      </c>
    </row>
    <row r="257" spans="1:4" x14ac:dyDescent="0.25">
      <c r="A257" t="s">
        <v>40</v>
      </c>
      <c r="B257" t="s">
        <v>841</v>
      </c>
      <c r="C257" t="s">
        <v>859</v>
      </c>
      <c r="D257" t="s">
        <v>975</v>
      </c>
    </row>
    <row r="258" spans="1:4" x14ac:dyDescent="0.25">
      <c r="A258" t="s">
        <v>40</v>
      </c>
      <c r="B258" t="s">
        <v>841</v>
      </c>
      <c r="C258" t="s">
        <v>857</v>
      </c>
      <c r="D258" t="s">
        <v>976</v>
      </c>
    </row>
    <row r="259" spans="1:4" x14ac:dyDescent="0.25">
      <c r="A259" t="s">
        <v>40</v>
      </c>
      <c r="B259" t="s">
        <v>842</v>
      </c>
      <c r="C259" t="s">
        <v>857</v>
      </c>
      <c r="D259" t="s">
        <v>977</v>
      </c>
    </row>
    <row r="260" spans="1:4" x14ac:dyDescent="0.25">
      <c r="A260" t="s">
        <v>40</v>
      </c>
      <c r="B260" t="s">
        <v>841</v>
      </c>
      <c r="C260" t="s">
        <v>859</v>
      </c>
      <c r="D260" t="s">
        <v>978</v>
      </c>
    </row>
    <row r="261" spans="1:4" x14ac:dyDescent="0.25">
      <c r="A261" t="s">
        <v>40</v>
      </c>
      <c r="B261" t="s">
        <v>841</v>
      </c>
      <c r="C261" t="s">
        <v>857</v>
      </c>
      <c r="D261" t="s">
        <v>979</v>
      </c>
    </row>
    <row r="262" spans="1:4" x14ac:dyDescent="0.25">
      <c r="A262" t="s">
        <v>40</v>
      </c>
      <c r="B262" t="s">
        <v>842</v>
      </c>
      <c r="C262" t="s">
        <v>859</v>
      </c>
      <c r="D262" t="s">
        <v>886</v>
      </c>
    </row>
    <row r="263" spans="1:4" x14ac:dyDescent="0.25">
      <c r="A263" t="s">
        <v>40</v>
      </c>
      <c r="B263" t="s">
        <v>841</v>
      </c>
      <c r="C263" t="s">
        <v>859</v>
      </c>
      <c r="D263" t="s">
        <v>980</v>
      </c>
    </row>
    <row r="264" spans="1:4" x14ac:dyDescent="0.25">
      <c r="A264" t="s">
        <v>40</v>
      </c>
      <c r="B264" t="s">
        <v>845</v>
      </c>
      <c r="C264" t="s">
        <v>857</v>
      </c>
      <c r="D264" t="s">
        <v>981</v>
      </c>
    </row>
    <row r="265" spans="1:4" x14ac:dyDescent="0.25">
      <c r="A265" t="s">
        <v>40</v>
      </c>
      <c r="B265" t="s">
        <v>841</v>
      </c>
      <c r="C265" t="s">
        <v>857</v>
      </c>
      <c r="D265" t="s">
        <v>982</v>
      </c>
    </row>
    <row r="266" spans="1:4" x14ac:dyDescent="0.25">
      <c r="A266" t="s">
        <v>40</v>
      </c>
      <c r="B266" t="s">
        <v>841</v>
      </c>
      <c r="C266" t="s">
        <v>859</v>
      </c>
      <c r="D266" t="s">
        <v>983</v>
      </c>
    </row>
    <row r="267" spans="1:4" x14ac:dyDescent="0.25">
      <c r="A267" t="s">
        <v>40</v>
      </c>
      <c r="B267" t="s">
        <v>845</v>
      </c>
      <c r="C267" t="s">
        <v>859</v>
      </c>
      <c r="D267" t="s">
        <v>984</v>
      </c>
    </row>
    <row r="268" spans="1:4" x14ac:dyDescent="0.25">
      <c r="A268" t="s">
        <v>40</v>
      </c>
      <c r="B268" t="s">
        <v>841</v>
      </c>
      <c r="C268" t="s">
        <v>857</v>
      </c>
      <c r="D268" t="s">
        <v>985</v>
      </c>
    </row>
    <row r="269" spans="1:4" x14ac:dyDescent="0.25">
      <c r="A269" t="s">
        <v>40</v>
      </c>
      <c r="B269" t="s">
        <v>841</v>
      </c>
      <c r="C269" t="s">
        <v>859</v>
      </c>
      <c r="D269" t="s">
        <v>986</v>
      </c>
    </row>
    <row r="270" spans="1:4" x14ac:dyDescent="0.25">
      <c r="A270" t="s">
        <v>40</v>
      </c>
      <c r="B270" t="s">
        <v>841</v>
      </c>
      <c r="C270" t="s">
        <v>857</v>
      </c>
      <c r="D270" t="s">
        <v>987</v>
      </c>
    </row>
    <row r="271" spans="1:4" x14ac:dyDescent="0.25">
      <c r="A271" t="s">
        <v>40</v>
      </c>
      <c r="B271" t="s">
        <v>841</v>
      </c>
      <c r="C271" t="s">
        <v>859</v>
      </c>
      <c r="D271" t="s">
        <v>988</v>
      </c>
    </row>
    <row r="272" spans="1:4" x14ac:dyDescent="0.25">
      <c r="A272" t="s">
        <v>40</v>
      </c>
      <c r="B272" t="s">
        <v>842</v>
      </c>
      <c r="C272" t="s">
        <v>857</v>
      </c>
      <c r="D272" t="s">
        <v>989</v>
      </c>
    </row>
    <row r="273" spans="1:4" x14ac:dyDescent="0.25">
      <c r="A273" t="s">
        <v>40</v>
      </c>
      <c r="B273" t="s">
        <v>841</v>
      </c>
      <c r="C273" t="s">
        <v>857</v>
      </c>
      <c r="D273" t="s">
        <v>990</v>
      </c>
    </row>
    <row r="274" spans="1:4" x14ac:dyDescent="0.25">
      <c r="A274" t="s">
        <v>40</v>
      </c>
      <c r="B274" t="s">
        <v>842</v>
      </c>
      <c r="C274" t="s">
        <v>859</v>
      </c>
      <c r="D274" t="s">
        <v>889</v>
      </c>
    </row>
    <row r="275" spans="1:4" x14ac:dyDescent="0.25">
      <c r="A275" t="s">
        <v>40</v>
      </c>
      <c r="B275" t="s">
        <v>841</v>
      </c>
      <c r="C275" t="s">
        <v>857</v>
      </c>
      <c r="D275" t="s">
        <v>991</v>
      </c>
    </row>
    <row r="276" spans="1:4" x14ac:dyDescent="0.25">
      <c r="A276" t="s">
        <v>40</v>
      </c>
      <c r="B276" t="s">
        <v>841</v>
      </c>
      <c r="C276" t="s">
        <v>859</v>
      </c>
      <c r="D276" t="s">
        <v>992</v>
      </c>
    </row>
    <row r="277" spans="1:4" x14ac:dyDescent="0.25">
      <c r="A277" t="s">
        <v>40</v>
      </c>
      <c r="B277" t="s">
        <v>841</v>
      </c>
      <c r="C277" t="s">
        <v>857</v>
      </c>
      <c r="D277" t="s">
        <v>993</v>
      </c>
    </row>
    <row r="278" spans="1:4" x14ac:dyDescent="0.25">
      <c r="A278" t="s">
        <v>40</v>
      </c>
      <c r="B278" t="s">
        <v>841</v>
      </c>
      <c r="C278" t="s">
        <v>859</v>
      </c>
      <c r="D278" t="s">
        <v>994</v>
      </c>
    </row>
    <row r="279" spans="1:4" x14ac:dyDescent="0.25">
      <c r="A279" t="s">
        <v>40</v>
      </c>
      <c r="B279" t="s">
        <v>841</v>
      </c>
      <c r="C279" t="s">
        <v>857</v>
      </c>
      <c r="D279" t="s">
        <v>995</v>
      </c>
    </row>
    <row r="280" spans="1:4" x14ac:dyDescent="0.25">
      <c r="A280" t="s">
        <v>40</v>
      </c>
      <c r="B280" t="s">
        <v>841</v>
      </c>
      <c r="C280" t="s">
        <v>859</v>
      </c>
      <c r="D280" t="s">
        <v>996</v>
      </c>
    </row>
    <row r="281" spans="1:4" x14ac:dyDescent="0.25">
      <c r="A281" t="s">
        <v>40</v>
      </c>
      <c r="B281" t="s">
        <v>842</v>
      </c>
      <c r="C281" t="s">
        <v>857</v>
      </c>
      <c r="D281" t="s">
        <v>997</v>
      </c>
    </row>
    <row r="282" spans="1:4" x14ac:dyDescent="0.25">
      <c r="A282" t="s">
        <v>40</v>
      </c>
      <c r="B282" t="s">
        <v>841</v>
      </c>
      <c r="C282" t="s">
        <v>857</v>
      </c>
      <c r="D282" t="s">
        <v>998</v>
      </c>
    </row>
    <row r="283" spans="1:4" x14ac:dyDescent="0.25">
      <c r="A283" t="s">
        <v>40</v>
      </c>
      <c r="B283" t="s">
        <v>842</v>
      </c>
      <c r="C283" t="s">
        <v>859</v>
      </c>
      <c r="D283" t="s">
        <v>892</v>
      </c>
    </row>
    <row r="284" spans="1:4" x14ac:dyDescent="0.25">
      <c r="A284" t="s">
        <v>40</v>
      </c>
      <c r="B284" t="s">
        <v>841</v>
      </c>
      <c r="C284" t="s">
        <v>859</v>
      </c>
      <c r="D284" t="s">
        <v>999</v>
      </c>
    </row>
    <row r="285" spans="1:4" x14ac:dyDescent="0.25">
      <c r="A285" t="s">
        <v>40</v>
      </c>
      <c r="B285" t="s">
        <v>841</v>
      </c>
      <c r="C285" t="s">
        <v>857</v>
      </c>
      <c r="D285" t="s">
        <v>1000</v>
      </c>
    </row>
    <row r="286" spans="1:4" x14ac:dyDescent="0.25">
      <c r="A286" t="s">
        <v>40</v>
      </c>
      <c r="B286" t="s">
        <v>845</v>
      </c>
      <c r="C286" t="s">
        <v>857</v>
      </c>
      <c r="D286" t="s">
        <v>1001</v>
      </c>
    </row>
    <row r="287" spans="1:4" x14ac:dyDescent="0.25">
      <c r="A287" t="s">
        <v>40</v>
      </c>
      <c r="B287" t="s">
        <v>841</v>
      </c>
      <c r="C287" t="s">
        <v>859</v>
      </c>
      <c r="D287" t="s">
        <v>1002</v>
      </c>
    </row>
    <row r="288" spans="1:4" x14ac:dyDescent="0.25">
      <c r="A288" t="s">
        <v>40</v>
      </c>
      <c r="B288" t="s">
        <v>845</v>
      </c>
      <c r="C288" t="s">
        <v>859</v>
      </c>
      <c r="D288" t="s">
        <v>1003</v>
      </c>
    </row>
    <row r="289" spans="1:4" x14ac:dyDescent="0.25">
      <c r="A289" t="s">
        <v>40</v>
      </c>
      <c r="B289" t="s">
        <v>841</v>
      </c>
      <c r="C289" t="s">
        <v>857</v>
      </c>
      <c r="D289" t="s">
        <v>1004</v>
      </c>
    </row>
    <row r="290" spans="1:4" x14ac:dyDescent="0.25">
      <c r="A290" t="s">
        <v>40</v>
      </c>
      <c r="B290" t="s">
        <v>841</v>
      </c>
      <c r="C290" t="s">
        <v>859</v>
      </c>
      <c r="D290" t="s">
        <v>1005</v>
      </c>
    </row>
    <row r="291" spans="1:4" x14ac:dyDescent="0.25">
      <c r="A291" t="s">
        <v>40</v>
      </c>
      <c r="B291" t="s">
        <v>841</v>
      </c>
      <c r="C291" t="s">
        <v>857</v>
      </c>
      <c r="D291" t="s">
        <v>1006</v>
      </c>
    </row>
    <row r="292" spans="1:4" x14ac:dyDescent="0.25">
      <c r="A292" t="s">
        <v>40</v>
      </c>
      <c r="B292" t="s">
        <v>842</v>
      </c>
      <c r="C292" t="s">
        <v>857</v>
      </c>
      <c r="D292" t="s">
        <v>1007</v>
      </c>
    </row>
    <row r="293" spans="1:4" x14ac:dyDescent="0.25">
      <c r="A293" t="s">
        <v>40</v>
      </c>
      <c r="B293" t="s">
        <v>841</v>
      </c>
      <c r="C293" t="s">
        <v>859</v>
      </c>
      <c r="D293" t="s">
        <v>1008</v>
      </c>
    </row>
    <row r="294" spans="1:4" x14ac:dyDescent="0.25">
      <c r="A294" t="s">
        <v>40</v>
      </c>
      <c r="B294" t="s">
        <v>842</v>
      </c>
      <c r="C294" t="s">
        <v>859</v>
      </c>
      <c r="D294" t="s">
        <v>894</v>
      </c>
    </row>
    <row r="295" spans="1:4" x14ac:dyDescent="0.25">
      <c r="A295" t="s">
        <v>40</v>
      </c>
      <c r="B295" t="s">
        <v>841</v>
      </c>
      <c r="C295" t="s">
        <v>857</v>
      </c>
      <c r="D295" t="s">
        <v>1009</v>
      </c>
    </row>
    <row r="296" spans="1:4" x14ac:dyDescent="0.25">
      <c r="A296" t="s">
        <v>40</v>
      </c>
      <c r="B296" t="s">
        <v>841</v>
      </c>
      <c r="C296" t="s">
        <v>859</v>
      </c>
      <c r="D296" t="s">
        <v>1010</v>
      </c>
    </row>
    <row r="297" spans="1:4" x14ac:dyDescent="0.25">
      <c r="A297" t="s">
        <v>40</v>
      </c>
      <c r="B297" t="s">
        <v>841</v>
      </c>
      <c r="C297" t="s">
        <v>857</v>
      </c>
      <c r="D297" t="s">
        <v>1011</v>
      </c>
    </row>
    <row r="298" spans="1:4" x14ac:dyDescent="0.25">
      <c r="A298" t="s">
        <v>40</v>
      </c>
      <c r="B298" t="s">
        <v>841</v>
      </c>
      <c r="C298" t="s">
        <v>857</v>
      </c>
      <c r="D298" t="s">
        <v>1012</v>
      </c>
    </row>
    <row r="299" spans="1:4" x14ac:dyDescent="0.25">
      <c r="A299" t="s">
        <v>40</v>
      </c>
      <c r="B299" t="s">
        <v>841</v>
      </c>
      <c r="C299" t="s">
        <v>859</v>
      </c>
      <c r="D299" t="s">
        <v>1013</v>
      </c>
    </row>
    <row r="300" spans="1:4" x14ac:dyDescent="0.25">
      <c r="A300" t="s">
        <v>40</v>
      </c>
      <c r="B300" t="s">
        <v>841</v>
      </c>
      <c r="C300" t="s">
        <v>857</v>
      </c>
      <c r="D300" t="s">
        <v>1014</v>
      </c>
    </row>
    <row r="301" spans="1:4" x14ac:dyDescent="0.25">
      <c r="A301" t="s">
        <v>40</v>
      </c>
      <c r="B301" t="s">
        <v>842</v>
      </c>
      <c r="C301" t="s">
        <v>857</v>
      </c>
      <c r="D301" t="s">
        <v>1015</v>
      </c>
    </row>
    <row r="302" spans="1:4" x14ac:dyDescent="0.25">
      <c r="A302" t="s">
        <v>40</v>
      </c>
      <c r="B302" t="s">
        <v>841</v>
      </c>
      <c r="C302" t="s">
        <v>859</v>
      </c>
      <c r="D302" t="s">
        <v>1016</v>
      </c>
    </row>
    <row r="303" spans="1:4" x14ac:dyDescent="0.25">
      <c r="A303" t="s">
        <v>40</v>
      </c>
      <c r="B303" t="s">
        <v>841</v>
      </c>
      <c r="C303" t="s">
        <v>857</v>
      </c>
      <c r="D303" t="s">
        <v>1017</v>
      </c>
    </row>
    <row r="304" spans="1:4" x14ac:dyDescent="0.25">
      <c r="A304" t="s">
        <v>40</v>
      </c>
      <c r="B304" t="s">
        <v>842</v>
      </c>
      <c r="C304" t="s">
        <v>859</v>
      </c>
      <c r="D304" t="s">
        <v>1018</v>
      </c>
    </row>
    <row r="305" spans="1:4" x14ac:dyDescent="0.25">
      <c r="A305" t="s">
        <v>40</v>
      </c>
      <c r="B305" t="s">
        <v>841</v>
      </c>
      <c r="C305" t="s">
        <v>859</v>
      </c>
      <c r="D305" t="s">
        <v>1019</v>
      </c>
    </row>
    <row r="306" spans="1:4" x14ac:dyDescent="0.25">
      <c r="A306" t="s">
        <v>40</v>
      </c>
      <c r="B306" t="s">
        <v>841</v>
      </c>
      <c r="C306" t="s">
        <v>857</v>
      </c>
      <c r="D306" t="s">
        <v>1020</v>
      </c>
    </row>
    <row r="307" spans="1:4" x14ac:dyDescent="0.25">
      <c r="A307" t="s">
        <v>40</v>
      </c>
      <c r="B307" t="s">
        <v>845</v>
      </c>
      <c r="C307" t="s">
        <v>857</v>
      </c>
      <c r="D307" t="s">
        <v>1021</v>
      </c>
    </row>
    <row r="308" spans="1:4" x14ac:dyDescent="0.25">
      <c r="A308" t="s">
        <v>40</v>
      </c>
      <c r="B308" t="s">
        <v>841</v>
      </c>
      <c r="C308" t="s">
        <v>859</v>
      </c>
      <c r="D308" t="s">
        <v>1022</v>
      </c>
    </row>
    <row r="309" spans="1:4" x14ac:dyDescent="0.25">
      <c r="A309" t="s">
        <v>40</v>
      </c>
      <c r="B309" t="s">
        <v>841</v>
      </c>
      <c r="C309" t="s">
        <v>857</v>
      </c>
      <c r="D309" t="s">
        <v>1023</v>
      </c>
    </row>
    <row r="310" spans="1:4" x14ac:dyDescent="0.25">
      <c r="A310" t="s">
        <v>40</v>
      </c>
      <c r="B310" t="s">
        <v>845</v>
      </c>
      <c r="C310" t="s">
        <v>859</v>
      </c>
      <c r="D310" t="s">
        <v>1024</v>
      </c>
    </row>
    <row r="311" spans="1:4" x14ac:dyDescent="0.25">
      <c r="A311" t="s">
        <v>40</v>
      </c>
      <c r="B311" t="s">
        <v>841</v>
      </c>
      <c r="C311" t="s">
        <v>857</v>
      </c>
      <c r="D311" t="s">
        <v>1025</v>
      </c>
    </row>
    <row r="312" spans="1:4" x14ac:dyDescent="0.25">
      <c r="A312" t="s">
        <v>40</v>
      </c>
      <c r="B312" t="s">
        <v>841</v>
      </c>
      <c r="C312" t="s">
        <v>859</v>
      </c>
      <c r="D312" t="s">
        <v>1026</v>
      </c>
    </row>
    <row r="313" spans="1:4" x14ac:dyDescent="0.25">
      <c r="A313" t="s">
        <v>40</v>
      </c>
      <c r="B313" t="s">
        <v>842</v>
      </c>
      <c r="C313" t="s">
        <v>857</v>
      </c>
      <c r="D313" t="s">
        <v>1027</v>
      </c>
    </row>
    <row r="314" spans="1:4" x14ac:dyDescent="0.25">
      <c r="A314" t="s">
        <v>40</v>
      </c>
      <c r="B314" t="s">
        <v>841</v>
      </c>
      <c r="C314" t="s">
        <v>857</v>
      </c>
      <c r="D314" t="s">
        <v>1028</v>
      </c>
    </row>
    <row r="315" spans="1:4" x14ac:dyDescent="0.25">
      <c r="A315" t="s">
        <v>40</v>
      </c>
      <c r="B315" t="s">
        <v>842</v>
      </c>
      <c r="C315" t="s">
        <v>859</v>
      </c>
      <c r="D315" t="s">
        <v>1029</v>
      </c>
    </row>
    <row r="316" spans="1:4" x14ac:dyDescent="0.25">
      <c r="A316" t="s">
        <v>40</v>
      </c>
      <c r="B316" t="s">
        <v>841</v>
      </c>
      <c r="C316" t="s">
        <v>859</v>
      </c>
      <c r="D316" t="s">
        <v>1030</v>
      </c>
    </row>
    <row r="317" spans="1:4" x14ac:dyDescent="0.25">
      <c r="A317" t="s">
        <v>40</v>
      </c>
      <c r="B317" t="s">
        <v>841</v>
      </c>
      <c r="C317" t="s">
        <v>857</v>
      </c>
      <c r="D317" t="s">
        <v>1031</v>
      </c>
    </row>
    <row r="318" spans="1:4" x14ac:dyDescent="0.25">
      <c r="A318" t="s">
        <v>40</v>
      </c>
      <c r="B318" t="s">
        <v>841</v>
      </c>
      <c r="C318" t="s">
        <v>859</v>
      </c>
      <c r="D318" t="s">
        <v>1032</v>
      </c>
    </row>
    <row r="319" spans="1:4" x14ac:dyDescent="0.25">
      <c r="A319" t="s">
        <v>40</v>
      </c>
      <c r="B319" t="s">
        <v>841</v>
      </c>
      <c r="C319" t="s">
        <v>857</v>
      </c>
      <c r="D319" t="s">
        <v>1033</v>
      </c>
    </row>
    <row r="320" spans="1:4" x14ac:dyDescent="0.25">
      <c r="A320" t="s">
        <v>40</v>
      </c>
      <c r="B320" t="s">
        <v>841</v>
      </c>
      <c r="C320" t="s">
        <v>859</v>
      </c>
      <c r="D320" t="s">
        <v>1034</v>
      </c>
    </row>
    <row r="321" spans="1:4" x14ac:dyDescent="0.25">
      <c r="A321" t="s">
        <v>40</v>
      </c>
      <c r="B321" t="s">
        <v>842</v>
      </c>
      <c r="C321" t="s">
        <v>857</v>
      </c>
      <c r="D321" t="s">
        <v>1035</v>
      </c>
    </row>
    <row r="322" spans="1:4" x14ac:dyDescent="0.25">
      <c r="A322" t="s">
        <v>40</v>
      </c>
      <c r="B322" t="s">
        <v>841</v>
      </c>
      <c r="C322" t="s">
        <v>857</v>
      </c>
      <c r="D322" t="s">
        <v>1036</v>
      </c>
    </row>
    <row r="323" spans="1:4" x14ac:dyDescent="0.25">
      <c r="A323" t="s">
        <v>40</v>
      </c>
      <c r="B323" t="s">
        <v>841</v>
      </c>
      <c r="C323" t="s">
        <v>859</v>
      </c>
      <c r="D323" t="s">
        <v>1037</v>
      </c>
    </row>
    <row r="324" spans="1:4" x14ac:dyDescent="0.25">
      <c r="A324" t="s">
        <v>40</v>
      </c>
      <c r="B324" t="s">
        <v>841</v>
      </c>
      <c r="C324" t="s">
        <v>857</v>
      </c>
      <c r="D324" t="s">
        <v>1038</v>
      </c>
    </row>
    <row r="325" spans="1:4" x14ac:dyDescent="0.25">
      <c r="A325" t="s">
        <v>40</v>
      </c>
      <c r="B325" t="s">
        <v>842</v>
      </c>
      <c r="C325" t="s">
        <v>859</v>
      </c>
      <c r="D325" t="s">
        <v>1039</v>
      </c>
    </row>
    <row r="326" spans="1:4" x14ac:dyDescent="0.25">
      <c r="A326" t="s">
        <v>40</v>
      </c>
      <c r="B326" t="s">
        <v>845</v>
      </c>
      <c r="C326" t="s">
        <v>857</v>
      </c>
      <c r="D326" t="s">
        <v>1040</v>
      </c>
    </row>
    <row r="327" spans="1:4" x14ac:dyDescent="0.25">
      <c r="A327" t="s">
        <v>40</v>
      </c>
      <c r="B327" t="s">
        <v>841</v>
      </c>
      <c r="C327" t="s">
        <v>859</v>
      </c>
      <c r="D327" t="s">
        <v>1041</v>
      </c>
    </row>
    <row r="328" spans="1:4" x14ac:dyDescent="0.25">
      <c r="A328" t="s">
        <v>40</v>
      </c>
      <c r="B328" t="s">
        <v>841</v>
      </c>
      <c r="C328" t="s">
        <v>857</v>
      </c>
      <c r="D328" t="s">
        <v>1042</v>
      </c>
    </row>
    <row r="329" spans="1:4" x14ac:dyDescent="0.25">
      <c r="A329" t="s">
        <v>40</v>
      </c>
      <c r="B329" t="s">
        <v>841</v>
      </c>
      <c r="C329" t="s">
        <v>857</v>
      </c>
      <c r="D329" t="s">
        <v>1043</v>
      </c>
    </row>
    <row r="330" spans="1:4" x14ac:dyDescent="0.25">
      <c r="A330" t="s">
        <v>40</v>
      </c>
      <c r="B330" t="s">
        <v>845</v>
      </c>
      <c r="C330" t="s">
        <v>859</v>
      </c>
      <c r="D330" t="s">
        <v>1044</v>
      </c>
    </row>
    <row r="331" spans="1:4" x14ac:dyDescent="0.25">
      <c r="A331" t="s">
        <v>40</v>
      </c>
      <c r="B331" t="s">
        <v>841</v>
      </c>
      <c r="C331" t="s">
        <v>859</v>
      </c>
      <c r="D331" t="s">
        <v>1045</v>
      </c>
    </row>
    <row r="332" spans="1:4" x14ac:dyDescent="0.25">
      <c r="A332" t="s">
        <v>40</v>
      </c>
      <c r="B332" t="s">
        <v>842</v>
      </c>
      <c r="C332" t="s">
        <v>857</v>
      </c>
      <c r="D332" t="s">
        <v>1046</v>
      </c>
    </row>
    <row r="333" spans="1:4" x14ac:dyDescent="0.25">
      <c r="A333" t="s">
        <v>40</v>
      </c>
      <c r="B333" t="s">
        <v>841</v>
      </c>
      <c r="C333" t="s">
        <v>857</v>
      </c>
      <c r="D333" t="s">
        <v>1047</v>
      </c>
    </row>
    <row r="334" spans="1:4" x14ac:dyDescent="0.25">
      <c r="A334" t="s">
        <v>40</v>
      </c>
      <c r="B334" t="s">
        <v>841</v>
      </c>
      <c r="C334" t="s">
        <v>859</v>
      </c>
      <c r="D334" t="s">
        <v>1048</v>
      </c>
    </row>
    <row r="335" spans="1:4" x14ac:dyDescent="0.25">
      <c r="A335" t="s">
        <v>40</v>
      </c>
      <c r="B335" t="s">
        <v>842</v>
      </c>
      <c r="C335" t="s">
        <v>859</v>
      </c>
      <c r="D335" t="s">
        <v>1049</v>
      </c>
    </row>
    <row r="336" spans="1:4" x14ac:dyDescent="0.25">
      <c r="A336" t="s">
        <v>40</v>
      </c>
      <c r="B336" t="s">
        <v>841</v>
      </c>
      <c r="C336" t="s">
        <v>857</v>
      </c>
      <c r="D336" t="s">
        <v>1050</v>
      </c>
    </row>
    <row r="337" spans="1:4" x14ac:dyDescent="0.25">
      <c r="A337" t="s">
        <v>40</v>
      </c>
      <c r="B337" t="s">
        <v>841</v>
      </c>
      <c r="C337" t="s">
        <v>859</v>
      </c>
      <c r="D337" t="s">
        <v>1051</v>
      </c>
    </row>
    <row r="338" spans="1:4" x14ac:dyDescent="0.25">
      <c r="A338" t="s">
        <v>40</v>
      </c>
      <c r="B338" t="s">
        <v>841</v>
      </c>
      <c r="C338" t="s">
        <v>857</v>
      </c>
      <c r="D338" t="s">
        <v>1052</v>
      </c>
    </row>
    <row r="339" spans="1:4" x14ac:dyDescent="0.25">
      <c r="A339" t="s">
        <v>40</v>
      </c>
      <c r="B339" t="s">
        <v>841</v>
      </c>
      <c r="C339" t="s">
        <v>859</v>
      </c>
      <c r="D339" t="s">
        <v>1053</v>
      </c>
    </row>
    <row r="340" spans="1:4" x14ac:dyDescent="0.25">
      <c r="A340" t="s">
        <v>40</v>
      </c>
      <c r="B340" t="s">
        <v>841</v>
      </c>
      <c r="C340" t="s">
        <v>857</v>
      </c>
      <c r="D340" t="s">
        <v>1054</v>
      </c>
    </row>
    <row r="341" spans="1:4" x14ac:dyDescent="0.25">
      <c r="A341" t="s">
        <v>40</v>
      </c>
      <c r="B341" t="s">
        <v>842</v>
      </c>
      <c r="C341" t="s">
        <v>857</v>
      </c>
      <c r="D341" t="s">
        <v>1055</v>
      </c>
    </row>
    <row r="342" spans="1:4" x14ac:dyDescent="0.25">
      <c r="A342" t="s">
        <v>40</v>
      </c>
      <c r="B342" t="s">
        <v>841</v>
      </c>
      <c r="C342" t="s">
        <v>859</v>
      </c>
      <c r="D342" t="s">
        <v>1056</v>
      </c>
    </row>
    <row r="343" spans="1:4" x14ac:dyDescent="0.25">
      <c r="A343" t="s">
        <v>40</v>
      </c>
      <c r="B343" t="s">
        <v>841</v>
      </c>
      <c r="C343" t="s">
        <v>857</v>
      </c>
      <c r="D343" t="s">
        <v>1057</v>
      </c>
    </row>
    <row r="344" spans="1:4" x14ac:dyDescent="0.25">
      <c r="A344" t="s">
        <v>40</v>
      </c>
      <c r="B344" t="s">
        <v>842</v>
      </c>
      <c r="C344" t="s">
        <v>859</v>
      </c>
      <c r="D344" t="s">
        <v>1058</v>
      </c>
    </row>
    <row r="345" spans="1:4" x14ac:dyDescent="0.25">
      <c r="A345" t="s">
        <v>40</v>
      </c>
      <c r="B345" t="s">
        <v>841</v>
      </c>
      <c r="C345" t="s">
        <v>859</v>
      </c>
      <c r="D345" t="s">
        <v>1059</v>
      </c>
    </row>
    <row r="346" spans="1:4" x14ac:dyDescent="0.25">
      <c r="A346" t="s">
        <v>40</v>
      </c>
      <c r="B346" t="s">
        <v>841</v>
      </c>
      <c r="C346" t="s">
        <v>857</v>
      </c>
      <c r="D346" t="s">
        <v>1060</v>
      </c>
    </row>
    <row r="347" spans="1:4" x14ac:dyDescent="0.25">
      <c r="A347" t="s">
        <v>40</v>
      </c>
      <c r="B347" t="s">
        <v>845</v>
      </c>
      <c r="C347" t="s">
        <v>857</v>
      </c>
      <c r="D347" t="s">
        <v>1061</v>
      </c>
    </row>
    <row r="348" spans="1:4" x14ac:dyDescent="0.25">
      <c r="A348" t="s">
        <v>40</v>
      </c>
      <c r="B348" t="s">
        <v>841</v>
      </c>
      <c r="C348" t="s">
        <v>859</v>
      </c>
      <c r="D348" t="s">
        <v>1062</v>
      </c>
    </row>
    <row r="349" spans="1:4" x14ac:dyDescent="0.25">
      <c r="A349" t="s">
        <v>40</v>
      </c>
      <c r="B349" t="s">
        <v>841</v>
      </c>
      <c r="C349" t="s">
        <v>857</v>
      </c>
      <c r="D349" t="s">
        <v>1063</v>
      </c>
    </row>
    <row r="350" spans="1:4" x14ac:dyDescent="0.25">
      <c r="A350" t="s">
        <v>40</v>
      </c>
      <c r="B350" t="s">
        <v>845</v>
      </c>
      <c r="C350" t="s">
        <v>859</v>
      </c>
      <c r="D350" t="s">
        <v>1064</v>
      </c>
    </row>
    <row r="351" spans="1:4" x14ac:dyDescent="0.25">
      <c r="A351" t="s">
        <v>40</v>
      </c>
      <c r="B351" t="s">
        <v>841</v>
      </c>
      <c r="C351" t="s">
        <v>859</v>
      </c>
      <c r="D351" t="s">
        <v>1065</v>
      </c>
    </row>
    <row r="352" spans="1:4" x14ac:dyDescent="0.25">
      <c r="A352" t="s">
        <v>40</v>
      </c>
      <c r="B352" t="s">
        <v>841</v>
      </c>
      <c r="C352" t="s">
        <v>857</v>
      </c>
      <c r="D352" t="s">
        <v>1066</v>
      </c>
    </row>
    <row r="353" spans="1:4" x14ac:dyDescent="0.25">
      <c r="A353" t="s">
        <v>40</v>
      </c>
      <c r="B353" t="s">
        <v>842</v>
      </c>
      <c r="C353" t="s">
        <v>857</v>
      </c>
      <c r="D353" t="s">
        <v>1067</v>
      </c>
    </row>
    <row r="354" spans="1:4" x14ac:dyDescent="0.25">
      <c r="A354" t="s">
        <v>40</v>
      </c>
      <c r="B354" t="s">
        <v>841</v>
      </c>
      <c r="C354" t="s">
        <v>857</v>
      </c>
      <c r="D354" t="s">
        <v>1068</v>
      </c>
    </row>
    <row r="355" spans="1:4" x14ac:dyDescent="0.25">
      <c r="A355" t="s">
        <v>40</v>
      </c>
      <c r="B355" t="s">
        <v>841</v>
      </c>
      <c r="C355" t="s">
        <v>859</v>
      </c>
      <c r="D355" t="s">
        <v>1069</v>
      </c>
    </row>
    <row r="356" spans="1:4" x14ac:dyDescent="0.25">
      <c r="A356" t="s">
        <v>40</v>
      </c>
      <c r="B356" t="s">
        <v>842</v>
      </c>
      <c r="C356" t="s">
        <v>859</v>
      </c>
      <c r="D356" t="s">
        <v>1070</v>
      </c>
    </row>
    <row r="357" spans="1:4" x14ac:dyDescent="0.25">
      <c r="A357" t="s">
        <v>40</v>
      </c>
      <c r="B357" t="s">
        <v>841</v>
      </c>
      <c r="C357" t="s">
        <v>857</v>
      </c>
      <c r="D357" t="s">
        <v>1071</v>
      </c>
    </row>
    <row r="358" spans="1:4" x14ac:dyDescent="0.25">
      <c r="A358" t="s">
        <v>40</v>
      </c>
      <c r="B358" t="s">
        <v>841</v>
      </c>
      <c r="C358" t="s">
        <v>859</v>
      </c>
      <c r="D358" t="s">
        <v>1072</v>
      </c>
    </row>
    <row r="359" spans="1:4" x14ac:dyDescent="0.25">
      <c r="A359" t="s">
        <v>40</v>
      </c>
      <c r="B359" t="s">
        <v>841</v>
      </c>
      <c r="C359" t="s">
        <v>857</v>
      </c>
      <c r="D359" t="s">
        <v>1073</v>
      </c>
    </row>
    <row r="360" spans="1:4" x14ac:dyDescent="0.25">
      <c r="A360" t="s">
        <v>40</v>
      </c>
      <c r="B360" t="s">
        <v>841</v>
      </c>
      <c r="C360" t="s">
        <v>859</v>
      </c>
      <c r="D360" t="s">
        <v>1074</v>
      </c>
    </row>
    <row r="361" spans="1:4" x14ac:dyDescent="0.25">
      <c r="A361" t="s">
        <v>40</v>
      </c>
      <c r="B361" t="s">
        <v>842</v>
      </c>
      <c r="C361" t="s">
        <v>857</v>
      </c>
      <c r="D361" t="s">
        <v>1075</v>
      </c>
    </row>
    <row r="362" spans="1:4" x14ac:dyDescent="0.25">
      <c r="A362" t="s">
        <v>40</v>
      </c>
      <c r="B362" t="s">
        <v>841</v>
      </c>
      <c r="C362" t="s">
        <v>857</v>
      </c>
      <c r="D362" t="s">
        <v>1076</v>
      </c>
    </row>
    <row r="363" spans="1:4" x14ac:dyDescent="0.25">
      <c r="A363" t="s">
        <v>40</v>
      </c>
      <c r="B363" t="s">
        <v>841</v>
      </c>
      <c r="C363" t="s">
        <v>859</v>
      </c>
      <c r="D363" t="s">
        <v>1077</v>
      </c>
    </row>
    <row r="364" spans="1:4" x14ac:dyDescent="0.25">
      <c r="A364" t="s">
        <v>40</v>
      </c>
      <c r="B364" t="s">
        <v>842</v>
      </c>
      <c r="C364" t="s">
        <v>859</v>
      </c>
      <c r="D364" t="s">
        <v>1078</v>
      </c>
    </row>
    <row r="365" spans="1:4" x14ac:dyDescent="0.25">
      <c r="A365" t="s">
        <v>40</v>
      </c>
      <c r="B365" t="s">
        <v>841</v>
      </c>
      <c r="C365" t="s">
        <v>857</v>
      </c>
      <c r="D365" t="s">
        <v>1079</v>
      </c>
    </row>
    <row r="366" spans="1:4" x14ac:dyDescent="0.25">
      <c r="A366" t="s">
        <v>40</v>
      </c>
      <c r="B366" t="s">
        <v>841</v>
      </c>
      <c r="C366" t="s">
        <v>859</v>
      </c>
      <c r="D366" t="s">
        <v>1080</v>
      </c>
    </row>
    <row r="367" spans="1:4" x14ac:dyDescent="0.25">
      <c r="A367" t="s">
        <v>40</v>
      </c>
      <c r="B367" t="s">
        <v>841</v>
      </c>
      <c r="C367" t="s">
        <v>857</v>
      </c>
      <c r="D367" t="s">
        <v>1081</v>
      </c>
    </row>
    <row r="368" spans="1:4" x14ac:dyDescent="0.25">
      <c r="A368" t="s">
        <v>40</v>
      </c>
      <c r="B368" t="s">
        <v>845</v>
      </c>
      <c r="C368" t="s">
        <v>857</v>
      </c>
      <c r="D368" t="s">
        <v>1082</v>
      </c>
    </row>
    <row r="369" spans="1:4" x14ac:dyDescent="0.25">
      <c r="A369" t="s">
        <v>40</v>
      </c>
      <c r="B369" t="s">
        <v>841</v>
      </c>
      <c r="C369" t="s">
        <v>859</v>
      </c>
      <c r="D369" t="s">
        <v>1083</v>
      </c>
    </row>
    <row r="370" spans="1:4" x14ac:dyDescent="0.25">
      <c r="A370" t="s">
        <v>40</v>
      </c>
      <c r="B370" t="s">
        <v>841</v>
      </c>
      <c r="C370" t="s">
        <v>857</v>
      </c>
      <c r="D370" t="s">
        <v>1084</v>
      </c>
    </row>
    <row r="371" spans="1:4" x14ac:dyDescent="0.25">
      <c r="A371" t="s">
        <v>40</v>
      </c>
      <c r="B371" t="s">
        <v>842</v>
      </c>
      <c r="C371" t="s">
        <v>857</v>
      </c>
      <c r="D371" t="s">
        <v>1085</v>
      </c>
    </row>
    <row r="372" spans="1:4" x14ac:dyDescent="0.25">
      <c r="A372" t="s">
        <v>40</v>
      </c>
      <c r="B372" t="s">
        <v>845</v>
      </c>
      <c r="C372" t="s">
        <v>859</v>
      </c>
      <c r="D372" t="s">
        <v>1086</v>
      </c>
    </row>
    <row r="373" spans="1:4" x14ac:dyDescent="0.25">
      <c r="A373" t="s">
        <v>40</v>
      </c>
      <c r="B373" t="s">
        <v>841</v>
      </c>
      <c r="C373" t="s">
        <v>859</v>
      </c>
      <c r="D373" t="s">
        <v>1087</v>
      </c>
    </row>
    <row r="374" spans="1:4" x14ac:dyDescent="0.25">
      <c r="A374" t="s">
        <v>40</v>
      </c>
      <c r="B374" t="s">
        <v>841</v>
      </c>
      <c r="C374" t="s">
        <v>857</v>
      </c>
      <c r="D374" t="s">
        <v>1088</v>
      </c>
    </row>
    <row r="375" spans="1:4" x14ac:dyDescent="0.25">
      <c r="A375" t="s">
        <v>40</v>
      </c>
      <c r="B375" t="s">
        <v>842</v>
      </c>
      <c r="C375" t="s">
        <v>859</v>
      </c>
      <c r="D375" t="s">
        <v>1089</v>
      </c>
    </row>
    <row r="376" spans="1:4" x14ac:dyDescent="0.25">
      <c r="A376" t="s">
        <v>40</v>
      </c>
      <c r="B376" t="s">
        <v>841</v>
      </c>
      <c r="C376" t="s">
        <v>859</v>
      </c>
      <c r="D376" t="s">
        <v>1090</v>
      </c>
    </row>
    <row r="377" spans="1:4" x14ac:dyDescent="0.25">
      <c r="A377" t="s">
        <v>40</v>
      </c>
      <c r="B377" t="s">
        <v>841</v>
      </c>
      <c r="C377" t="s">
        <v>857</v>
      </c>
      <c r="D377" t="s">
        <v>1091</v>
      </c>
    </row>
    <row r="378" spans="1:4" x14ac:dyDescent="0.25">
      <c r="A378" t="s">
        <v>40</v>
      </c>
      <c r="B378" t="s">
        <v>841</v>
      </c>
      <c r="C378" t="s">
        <v>857</v>
      </c>
      <c r="D378" t="s">
        <v>1092</v>
      </c>
    </row>
    <row r="379" spans="1:4" x14ac:dyDescent="0.25">
      <c r="A379" t="s">
        <v>40</v>
      </c>
      <c r="B379" t="s">
        <v>1093</v>
      </c>
      <c r="C379" t="s">
        <v>1094</v>
      </c>
      <c r="D379">
        <v>2.22499976555506E-3</v>
      </c>
    </row>
    <row r="380" spans="1:4" x14ac:dyDescent="0.25">
      <c r="A380">
        <v>2.22499976555506E-3</v>
      </c>
    </row>
    <row r="381" spans="1:4" x14ac:dyDescent="0.25">
      <c r="A381" t="s">
        <v>40</v>
      </c>
      <c r="B381" t="s">
        <v>841</v>
      </c>
      <c r="C381" t="s">
        <v>859</v>
      </c>
      <c r="D381" t="s">
        <v>1095</v>
      </c>
    </row>
    <row r="382" spans="1:4" x14ac:dyDescent="0.25">
      <c r="A382" t="s">
        <v>40</v>
      </c>
      <c r="B382" t="s">
        <v>841</v>
      </c>
      <c r="C382" t="s">
        <v>859</v>
      </c>
      <c r="D382" t="s">
        <v>1096</v>
      </c>
    </row>
    <row r="383" spans="1:4" x14ac:dyDescent="0.25">
      <c r="A383" t="s">
        <v>40</v>
      </c>
      <c r="B383" t="s">
        <v>842</v>
      </c>
      <c r="C383" t="s">
        <v>857</v>
      </c>
      <c r="D383" t="s">
        <v>1097</v>
      </c>
    </row>
    <row r="384" spans="1:4" x14ac:dyDescent="0.25">
      <c r="A384" t="s">
        <v>40</v>
      </c>
      <c r="B384" t="s">
        <v>841</v>
      </c>
      <c r="C384" t="s">
        <v>859</v>
      </c>
      <c r="D384" t="s">
        <v>1098</v>
      </c>
    </row>
    <row r="385" spans="1:4" x14ac:dyDescent="0.25">
      <c r="A385" t="s">
        <v>40</v>
      </c>
      <c r="B385" t="s">
        <v>842</v>
      </c>
      <c r="C385" t="s">
        <v>859</v>
      </c>
      <c r="D385" t="s">
        <v>1099</v>
      </c>
    </row>
    <row r="386" spans="1:4" x14ac:dyDescent="0.25">
      <c r="A386" t="s">
        <v>40</v>
      </c>
      <c r="B386" t="s">
        <v>841</v>
      </c>
      <c r="C386" t="s">
        <v>859</v>
      </c>
      <c r="D386" t="s">
        <v>1100</v>
      </c>
    </row>
    <row r="387" spans="1:4" x14ac:dyDescent="0.25">
      <c r="A387" t="s">
        <v>40</v>
      </c>
      <c r="B387" t="s">
        <v>845</v>
      </c>
      <c r="C387" t="s">
        <v>857</v>
      </c>
      <c r="D387" t="s">
        <v>1101</v>
      </c>
    </row>
    <row r="388" spans="1:4" x14ac:dyDescent="0.25">
      <c r="A388" t="s">
        <v>40</v>
      </c>
      <c r="B388" t="s">
        <v>841</v>
      </c>
      <c r="C388" t="s">
        <v>859</v>
      </c>
      <c r="D388" t="s">
        <v>1102</v>
      </c>
    </row>
    <row r="389" spans="1:4" x14ac:dyDescent="0.25">
      <c r="A389" t="s">
        <v>40</v>
      </c>
      <c r="B389" t="s">
        <v>845</v>
      </c>
      <c r="C389" t="s">
        <v>859</v>
      </c>
      <c r="D389" t="s">
        <v>1103</v>
      </c>
    </row>
    <row r="390" spans="1:4" x14ac:dyDescent="0.25">
      <c r="A390" t="s">
        <v>40</v>
      </c>
      <c r="B390" t="s">
        <v>842</v>
      </c>
      <c r="C390" t="s">
        <v>857</v>
      </c>
      <c r="D390" t="s">
        <v>1104</v>
      </c>
    </row>
    <row r="391" spans="1:4" x14ac:dyDescent="0.25">
      <c r="A391" t="s">
        <v>40</v>
      </c>
      <c r="B391" t="s">
        <v>841</v>
      </c>
      <c r="C391" t="s">
        <v>859</v>
      </c>
      <c r="D391" t="s">
        <v>1105</v>
      </c>
    </row>
    <row r="392" spans="1:4" x14ac:dyDescent="0.25">
      <c r="A392" t="s">
        <v>40</v>
      </c>
      <c r="B392" t="s">
        <v>842</v>
      </c>
      <c r="C392" t="s">
        <v>859</v>
      </c>
      <c r="D392" t="s">
        <v>1106</v>
      </c>
    </row>
    <row r="393" spans="1:4" x14ac:dyDescent="0.25">
      <c r="A393" t="s">
        <v>40</v>
      </c>
      <c r="B393" t="s">
        <v>841</v>
      </c>
      <c r="C393" t="s">
        <v>859</v>
      </c>
      <c r="D393" t="s">
        <v>1107</v>
      </c>
    </row>
    <row r="394" spans="1:4" x14ac:dyDescent="0.25">
      <c r="A394" t="s">
        <v>40</v>
      </c>
      <c r="B394" t="s">
        <v>841</v>
      </c>
      <c r="C394" t="s">
        <v>859</v>
      </c>
      <c r="D394" t="s">
        <v>1108</v>
      </c>
    </row>
    <row r="395" spans="1:4" x14ac:dyDescent="0.25">
      <c r="A395" t="s">
        <v>40</v>
      </c>
      <c r="B395" t="s">
        <v>842</v>
      </c>
      <c r="C395" t="s">
        <v>857</v>
      </c>
      <c r="D395" t="s">
        <v>1109</v>
      </c>
    </row>
    <row r="396" spans="1:4" x14ac:dyDescent="0.25">
      <c r="A396" t="s">
        <v>40</v>
      </c>
      <c r="B396" t="s">
        <v>841</v>
      </c>
      <c r="C396" t="s">
        <v>859</v>
      </c>
      <c r="D396" t="s">
        <v>1110</v>
      </c>
    </row>
    <row r="397" spans="1:4" x14ac:dyDescent="0.25">
      <c r="A397" t="s">
        <v>40</v>
      </c>
      <c r="B397" t="s">
        <v>842</v>
      </c>
      <c r="C397" t="s">
        <v>859</v>
      </c>
      <c r="D397" t="s">
        <v>1111</v>
      </c>
    </row>
    <row r="398" spans="1:4" x14ac:dyDescent="0.25">
      <c r="A398" t="s">
        <v>40</v>
      </c>
      <c r="B398" t="s">
        <v>841</v>
      </c>
      <c r="C398" t="s">
        <v>859</v>
      </c>
      <c r="D398" t="s">
        <v>1112</v>
      </c>
    </row>
    <row r="399" spans="1:4" x14ac:dyDescent="0.25">
      <c r="A399" t="s">
        <v>40</v>
      </c>
      <c r="B399" t="s">
        <v>845</v>
      </c>
      <c r="C399" t="s">
        <v>857</v>
      </c>
      <c r="D399" t="s">
        <v>1113</v>
      </c>
    </row>
    <row r="400" spans="1:4" x14ac:dyDescent="0.25">
      <c r="A400" t="s">
        <v>40</v>
      </c>
      <c r="B400" t="s">
        <v>841</v>
      </c>
      <c r="C400" t="s">
        <v>859</v>
      </c>
      <c r="D400" t="s">
        <v>1114</v>
      </c>
    </row>
    <row r="401" spans="1:4" x14ac:dyDescent="0.25">
      <c r="A401" t="s">
        <v>40</v>
      </c>
      <c r="B401" t="s">
        <v>845</v>
      </c>
      <c r="C401" t="s">
        <v>859</v>
      </c>
      <c r="D401" t="s">
        <v>1115</v>
      </c>
    </row>
    <row r="402" spans="1:4" x14ac:dyDescent="0.25">
      <c r="A402" t="s">
        <v>40</v>
      </c>
      <c r="B402" t="s">
        <v>841</v>
      </c>
      <c r="C402" t="s">
        <v>859</v>
      </c>
      <c r="D402" t="s">
        <v>1116</v>
      </c>
    </row>
    <row r="403" spans="1:4" x14ac:dyDescent="0.25">
      <c r="A403" t="s">
        <v>40</v>
      </c>
      <c r="B403" t="s">
        <v>842</v>
      </c>
      <c r="C403" t="s">
        <v>857</v>
      </c>
      <c r="D403" t="s">
        <v>1117</v>
      </c>
    </row>
    <row r="404" spans="1:4" x14ac:dyDescent="0.25">
      <c r="A404" t="s">
        <v>40</v>
      </c>
      <c r="B404" t="s">
        <v>841</v>
      </c>
      <c r="C404" t="s">
        <v>859</v>
      </c>
      <c r="D404" t="s">
        <v>1118</v>
      </c>
    </row>
    <row r="405" spans="1:4" x14ac:dyDescent="0.25">
      <c r="A405" t="s">
        <v>40</v>
      </c>
      <c r="B405" t="s">
        <v>842</v>
      </c>
      <c r="C405" t="s">
        <v>859</v>
      </c>
      <c r="D405" t="s">
        <v>1119</v>
      </c>
    </row>
    <row r="406" spans="1:4" x14ac:dyDescent="0.25">
      <c r="A406" t="s">
        <v>40</v>
      </c>
      <c r="B406" t="s">
        <v>841</v>
      </c>
      <c r="C406" t="s">
        <v>859</v>
      </c>
      <c r="D406" t="s">
        <v>1120</v>
      </c>
    </row>
    <row r="407" spans="1:4" x14ac:dyDescent="0.25">
      <c r="A407" t="s">
        <v>40</v>
      </c>
      <c r="B407" t="s">
        <v>1093</v>
      </c>
      <c r="C407" t="s">
        <v>1121</v>
      </c>
      <c r="D407">
        <v>9.8055539528528793E-4</v>
      </c>
    </row>
    <row r="408" spans="1:4" x14ac:dyDescent="0.25">
      <c r="A408">
        <v>9.8055539528528793E-4</v>
      </c>
    </row>
    <row r="409" spans="1:4" x14ac:dyDescent="0.25">
      <c r="A409" t="s">
        <v>40</v>
      </c>
      <c r="B409" t="s">
        <v>842</v>
      </c>
      <c r="C409" t="s">
        <v>857</v>
      </c>
      <c r="D409" t="s">
        <v>1122</v>
      </c>
    </row>
    <row r="410" spans="1:4" x14ac:dyDescent="0.25">
      <c r="A410" t="s">
        <v>40</v>
      </c>
      <c r="B410" t="s">
        <v>842</v>
      </c>
      <c r="C410" t="s">
        <v>859</v>
      </c>
      <c r="D410" t="s">
        <v>1123</v>
      </c>
    </row>
    <row r="411" spans="1:4" x14ac:dyDescent="0.25">
      <c r="A411" t="s">
        <v>40</v>
      </c>
      <c r="B411" t="s">
        <v>845</v>
      </c>
      <c r="C411" t="s">
        <v>857</v>
      </c>
      <c r="D411" t="s">
        <v>1124</v>
      </c>
    </row>
    <row r="412" spans="1:4" x14ac:dyDescent="0.25">
      <c r="A412" t="s">
        <v>40</v>
      </c>
      <c r="B412" t="s">
        <v>845</v>
      </c>
      <c r="C412" t="s">
        <v>859</v>
      </c>
      <c r="D412" t="s">
        <v>1125</v>
      </c>
    </row>
    <row r="413" spans="1:4" x14ac:dyDescent="0.25">
      <c r="A413" t="s">
        <v>40</v>
      </c>
      <c r="B413" t="s">
        <v>842</v>
      </c>
      <c r="C413" t="s">
        <v>857</v>
      </c>
      <c r="D413" t="s">
        <v>1126</v>
      </c>
    </row>
    <row r="414" spans="1:4" x14ac:dyDescent="0.25">
      <c r="A414" t="s">
        <v>40</v>
      </c>
      <c r="B414" t="s">
        <v>842</v>
      </c>
      <c r="C414" t="s">
        <v>859</v>
      </c>
      <c r="D414" t="s">
        <v>1127</v>
      </c>
    </row>
    <row r="415" spans="1:4" x14ac:dyDescent="0.25">
      <c r="A415" t="s">
        <v>40</v>
      </c>
      <c r="B415" t="s">
        <v>842</v>
      </c>
      <c r="C415" t="s">
        <v>857</v>
      </c>
      <c r="D415" t="s">
        <v>1128</v>
      </c>
    </row>
    <row r="416" spans="1:4" x14ac:dyDescent="0.25">
      <c r="A416" t="s">
        <v>40</v>
      </c>
      <c r="B416" t="s">
        <v>845</v>
      </c>
      <c r="C416" t="s">
        <v>857</v>
      </c>
      <c r="D416" t="s">
        <v>1129</v>
      </c>
    </row>
    <row r="417" spans="1:4" x14ac:dyDescent="0.25">
      <c r="A417" t="s">
        <v>40</v>
      </c>
      <c r="B417" t="s">
        <v>842</v>
      </c>
      <c r="C417" t="s">
        <v>859</v>
      </c>
      <c r="D417" t="s">
        <v>1130</v>
      </c>
    </row>
    <row r="418" spans="1:4" x14ac:dyDescent="0.25">
      <c r="A418" t="s">
        <v>40</v>
      </c>
      <c r="B418" t="s">
        <v>845</v>
      </c>
      <c r="C418" t="s">
        <v>859</v>
      </c>
      <c r="D418" t="s">
        <v>1131</v>
      </c>
    </row>
    <row r="419" spans="1:4" x14ac:dyDescent="0.25">
      <c r="A419" t="s">
        <v>40</v>
      </c>
      <c r="B419" t="s">
        <v>842</v>
      </c>
      <c r="C419" t="s">
        <v>857</v>
      </c>
      <c r="D419" t="s">
        <v>1132</v>
      </c>
    </row>
    <row r="420" spans="1:4" x14ac:dyDescent="0.25">
      <c r="A420" t="s">
        <v>40</v>
      </c>
      <c r="B420" t="s">
        <v>842</v>
      </c>
      <c r="C420" t="s">
        <v>859</v>
      </c>
      <c r="D420" t="s">
        <v>1133</v>
      </c>
    </row>
    <row r="421" spans="1:4" x14ac:dyDescent="0.25">
      <c r="A421" t="s">
        <v>40</v>
      </c>
      <c r="B421" t="s">
        <v>845</v>
      </c>
      <c r="C421" t="s">
        <v>857</v>
      </c>
      <c r="D421" t="s">
        <v>1134</v>
      </c>
    </row>
    <row r="422" spans="1:4" x14ac:dyDescent="0.25">
      <c r="A422" t="s">
        <v>40</v>
      </c>
      <c r="B422" t="s">
        <v>842</v>
      </c>
      <c r="C422" t="s">
        <v>857</v>
      </c>
      <c r="D422" t="s">
        <v>1135</v>
      </c>
    </row>
    <row r="423" spans="1:4" x14ac:dyDescent="0.25">
      <c r="A423" t="s">
        <v>40</v>
      </c>
      <c r="B423" t="s">
        <v>842</v>
      </c>
      <c r="C423" t="s">
        <v>859</v>
      </c>
      <c r="D423" t="s">
        <v>1136</v>
      </c>
    </row>
    <row r="424" spans="1:4" x14ac:dyDescent="0.25">
      <c r="A424" t="s">
        <v>40</v>
      </c>
      <c r="B424" t="s">
        <v>845</v>
      </c>
      <c r="C424" t="s">
        <v>859</v>
      </c>
      <c r="D424" t="s">
        <v>1137</v>
      </c>
    </row>
    <row r="425" spans="1:4" x14ac:dyDescent="0.25">
      <c r="A425" t="s">
        <v>40</v>
      </c>
      <c r="B425" t="s">
        <v>842</v>
      </c>
      <c r="C425" t="s">
        <v>857</v>
      </c>
      <c r="D425" t="s">
        <v>1138</v>
      </c>
    </row>
    <row r="426" spans="1:4" x14ac:dyDescent="0.25">
      <c r="A426" t="s">
        <v>40</v>
      </c>
      <c r="B426" t="s">
        <v>842</v>
      </c>
      <c r="C426" t="s">
        <v>859</v>
      </c>
      <c r="D426" t="s">
        <v>1139</v>
      </c>
    </row>
    <row r="427" spans="1:4" x14ac:dyDescent="0.25">
      <c r="A427" t="s">
        <v>40</v>
      </c>
      <c r="B427" t="s">
        <v>845</v>
      </c>
      <c r="C427" t="s">
        <v>857</v>
      </c>
      <c r="D427" t="s">
        <v>1140</v>
      </c>
    </row>
    <row r="428" spans="1:4" x14ac:dyDescent="0.25">
      <c r="A428" t="s">
        <v>40</v>
      </c>
      <c r="B428" t="s">
        <v>842</v>
      </c>
      <c r="C428" t="s">
        <v>857</v>
      </c>
      <c r="D428" t="s">
        <v>1141</v>
      </c>
    </row>
    <row r="429" spans="1:4" x14ac:dyDescent="0.25">
      <c r="A429" t="s">
        <v>40</v>
      </c>
      <c r="B429" t="s">
        <v>842</v>
      </c>
      <c r="C429" t="s">
        <v>859</v>
      </c>
      <c r="D429" t="s">
        <v>1142</v>
      </c>
    </row>
    <row r="430" spans="1:4" x14ac:dyDescent="0.25">
      <c r="A430" t="s">
        <v>40</v>
      </c>
      <c r="B430" t="s">
        <v>845</v>
      </c>
      <c r="C430" t="s">
        <v>859</v>
      </c>
      <c r="D430" t="s">
        <v>1143</v>
      </c>
    </row>
    <row r="431" spans="1:4" x14ac:dyDescent="0.25">
      <c r="A431" t="s">
        <v>40</v>
      </c>
      <c r="B431" t="s">
        <v>842</v>
      </c>
      <c r="C431" t="s">
        <v>857</v>
      </c>
      <c r="D431" t="s">
        <v>1144</v>
      </c>
    </row>
    <row r="432" spans="1:4" x14ac:dyDescent="0.25">
      <c r="A432" t="s">
        <v>40</v>
      </c>
      <c r="B432" t="s">
        <v>842</v>
      </c>
      <c r="C432" t="s">
        <v>859</v>
      </c>
      <c r="D432" t="s">
        <v>1145</v>
      </c>
    </row>
    <row r="433" spans="1:4" x14ac:dyDescent="0.25">
      <c r="A433" t="s">
        <v>40</v>
      </c>
      <c r="B433" t="s">
        <v>845</v>
      </c>
      <c r="C433" t="s">
        <v>857</v>
      </c>
      <c r="D433" t="s">
        <v>1146</v>
      </c>
    </row>
    <row r="434" spans="1:4" x14ac:dyDescent="0.25">
      <c r="A434" t="s">
        <v>40</v>
      </c>
      <c r="B434" t="s">
        <v>842</v>
      </c>
      <c r="C434" t="s">
        <v>857</v>
      </c>
      <c r="D434" t="s">
        <v>1147</v>
      </c>
    </row>
    <row r="435" spans="1:4" x14ac:dyDescent="0.25">
      <c r="A435" t="s">
        <v>40</v>
      </c>
      <c r="B435" t="s">
        <v>845</v>
      </c>
      <c r="C435" t="s">
        <v>859</v>
      </c>
      <c r="D435" t="s">
        <v>1148</v>
      </c>
    </row>
    <row r="436" spans="1:4" x14ac:dyDescent="0.25">
      <c r="A436" t="s">
        <v>40</v>
      </c>
      <c r="B436" t="s">
        <v>842</v>
      </c>
      <c r="C436" t="s">
        <v>859</v>
      </c>
      <c r="D436" t="s">
        <v>1149</v>
      </c>
    </row>
    <row r="437" spans="1:4" x14ac:dyDescent="0.25">
      <c r="A437" t="s">
        <v>40</v>
      </c>
      <c r="B437" t="s">
        <v>842</v>
      </c>
      <c r="C437" t="s">
        <v>857</v>
      </c>
      <c r="D437" t="s">
        <v>1150</v>
      </c>
    </row>
    <row r="438" spans="1:4" x14ac:dyDescent="0.25">
      <c r="A438" t="s">
        <v>40</v>
      </c>
      <c r="B438" t="s">
        <v>845</v>
      </c>
      <c r="C438" t="s">
        <v>857</v>
      </c>
      <c r="D438" t="s">
        <v>1151</v>
      </c>
    </row>
    <row r="439" spans="1:4" x14ac:dyDescent="0.25">
      <c r="A439" t="s">
        <v>40</v>
      </c>
      <c r="B439" t="s">
        <v>842</v>
      </c>
      <c r="C439" t="s">
        <v>859</v>
      </c>
      <c r="D439" t="s">
        <v>1152</v>
      </c>
    </row>
    <row r="440" spans="1:4" x14ac:dyDescent="0.25">
      <c r="A440" t="s">
        <v>40</v>
      </c>
      <c r="B440" t="s">
        <v>845</v>
      </c>
      <c r="C440" t="s">
        <v>859</v>
      </c>
      <c r="D440" t="s">
        <v>1153</v>
      </c>
    </row>
    <row r="441" spans="1:4" x14ac:dyDescent="0.25">
      <c r="A441" t="s">
        <v>40</v>
      </c>
      <c r="B441" t="s">
        <v>842</v>
      </c>
      <c r="C441" t="s">
        <v>857</v>
      </c>
      <c r="D441" t="s">
        <v>1154</v>
      </c>
    </row>
    <row r="442" spans="1:4" x14ac:dyDescent="0.25">
      <c r="A442" t="s">
        <v>40</v>
      </c>
      <c r="B442" t="s">
        <v>842</v>
      </c>
      <c r="C442" t="s">
        <v>859</v>
      </c>
      <c r="D442" t="s">
        <v>1155</v>
      </c>
    </row>
    <row r="443" spans="1:4" x14ac:dyDescent="0.25">
      <c r="A443" t="s">
        <v>40</v>
      </c>
      <c r="B443" t="s">
        <v>842</v>
      </c>
      <c r="C443" t="s">
        <v>857</v>
      </c>
      <c r="D443" t="s">
        <v>1156</v>
      </c>
    </row>
    <row r="444" spans="1:4" x14ac:dyDescent="0.25">
      <c r="A444" t="s">
        <v>40</v>
      </c>
      <c r="B444" t="s">
        <v>845</v>
      </c>
      <c r="C444" t="s">
        <v>857</v>
      </c>
      <c r="D444" t="s">
        <v>1157</v>
      </c>
    </row>
    <row r="445" spans="1:4" x14ac:dyDescent="0.25">
      <c r="A445" t="s">
        <v>40</v>
      </c>
      <c r="B445" t="s">
        <v>842</v>
      </c>
      <c r="C445" t="s">
        <v>859</v>
      </c>
      <c r="D445" t="s">
        <v>1158</v>
      </c>
    </row>
    <row r="446" spans="1:4" x14ac:dyDescent="0.25">
      <c r="A446" t="s">
        <v>40</v>
      </c>
      <c r="B446" t="s">
        <v>845</v>
      </c>
      <c r="C446" t="s">
        <v>859</v>
      </c>
      <c r="D446" t="s">
        <v>1159</v>
      </c>
    </row>
    <row r="447" spans="1:4" x14ac:dyDescent="0.25">
      <c r="A447" t="s">
        <v>40</v>
      </c>
      <c r="B447" t="s">
        <v>842</v>
      </c>
      <c r="C447" t="s">
        <v>857</v>
      </c>
      <c r="D447" t="s">
        <v>1160</v>
      </c>
    </row>
    <row r="448" spans="1:4" x14ac:dyDescent="0.25">
      <c r="A448" t="s">
        <v>40</v>
      </c>
      <c r="B448" t="s">
        <v>842</v>
      </c>
      <c r="C448" t="s">
        <v>859</v>
      </c>
      <c r="D448" t="s">
        <v>1161</v>
      </c>
    </row>
    <row r="449" spans="1:4" x14ac:dyDescent="0.25">
      <c r="A449" t="s">
        <v>40</v>
      </c>
      <c r="B449" t="s">
        <v>845</v>
      </c>
      <c r="C449" t="s">
        <v>857</v>
      </c>
      <c r="D449" t="s">
        <v>1162</v>
      </c>
    </row>
    <row r="450" spans="1:4" x14ac:dyDescent="0.25">
      <c r="A450" t="s">
        <v>40</v>
      </c>
      <c r="B450" t="s">
        <v>842</v>
      </c>
      <c r="C450" t="s">
        <v>857</v>
      </c>
      <c r="D450" t="s">
        <v>1163</v>
      </c>
    </row>
    <row r="451" spans="1:4" x14ac:dyDescent="0.25">
      <c r="A451" t="s">
        <v>40</v>
      </c>
      <c r="B451" t="s">
        <v>842</v>
      </c>
      <c r="C451" t="s">
        <v>859</v>
      </c>
      <c r="D451" t="s">
        <v>1164</v>
      </c>
    </row>
    <row r="452" spans="1:4" x14ac:dyDescent="0.25">
      <c r="A452" t="s">
        <v>40</v>
      </c>
      <c r="B452" t="s">
        <v>845</v>
      </c>
      <c r="C452" t="s">
        <v>859</v>
      </c>
      <c r="D452" t="s">
        <v>1165</v>
      </c>
    </row>
    <row r="453" spans="1:4" x14ac:dyDescent="0.25">
      <c r="A453" t="s">
        <v>40</v>
      </c>
      <c r="B453" t="s">
        <v>842</v>
      </c>
      <c r="C453" t="s">
        <v>857</v>
      </c>
      <c r="D453" t="s">
        <v>1166</v>
      </c>
    </row>
    <row r="454" spans="1:4" x14ac:dyDescent="0.25">
      <c r="A454" t="s">
        <v>40</v>
      </c>
      <c r="B454" t="s">
        <v>842</v>
      </c>
      <c r="C454" t="s">
        <v>859</v>
      </c>
      <c r="D454" t="s">
        <v>1167</v>
      </c>
    </row>
    <row r="455" spans="1:4" x14ac:dyDescent="0.25">
      <c r="A455" t="s">
        <v>40</v>
      </c>
      <c r="B455" t="s">
        <v>845</v>
      </c>
      <c r="C455" t="s">
        <v>857</v>
      </c>
      <c r="D455" t="s">
        <v>1168</v>
      </c>
    </row>
    <row r="456" spans="1:4" x14ac:dyDescent="0.25">
      <c r="A456" t="s">
        <v>40</v>
      </c>
      <c r="B456" t="s">
        <v>842</v>
      </c>
      <c r="C456" t="s">
        <v>857</v>
      </c>
      <c r="D456" t="s">
        <v>1169</v>
      </c>
    </row>
    <row r="457" spans="1:4" x14ac:dyDescent="0.25">
      <c r="A457" t="s">
        <v>40</v>
      </c>
      <c r="B457" t="s">
        <v>845</v>
      </c>
      <c r="C457" t="s">
        <v>859</v>
      </c>
      <c r="D457" t="s">
        <v>1170</v>
      </c>
    </row>
    <row r="458" spans="1:4" x14ac:dyDescent="0.25">
      <c r="A458" t="s">
        <v>40</v>
      </c>
      <c r="B458" t="s">
        <v>842</v>
      </c>
      <c r="C458" t="s">
        <v>859</v>
      </c>
      <c r="D458" t="s">
        <v>1171</v>
      </c>
    </row>
    <row r="459" spans="1:4" x14ac:dyDescent="0.25">
      <c r="A459" t="s">
        <v>40</v>
      </c>
      <c r="B459" t="s">
        <v>842</v>
      </c>
      <c r="C459" t="s">
        <v>857</v>
      </c>
      <c r="D459" t="s">
        <v>1172</v>
      </c>
    </row>
    <row r="460" spans="1:4" x14ac:dyDescent="0.25">
      <c r="A460" t="s">
        <v>40</v>
      </c>
      <c r="B460" t="s">
        <v>842</v>
      </c>
      <c r="C460" t="s">
        <v>859</v>
      </c>
      <c r="D460" t="s">
        <v>1173</v>
      </c>
    </row>
    <row r="461" spans="1:4" x14ac:dyDescent="0.25">
      <c r="A461" t="s">
        <v>40</v>
      </c>
      <c r="B461" t="s">
        <v>845</v>
      </c>
      <c r="C461" t="s">
        <v>857</v>
      </c>
      <c r="D461" t="s">
        <v>1174</v>
      </c>
    </row>
    <row r="462" spans="1:4" x14ac:dyDescent="0.25">
      <c r="A462" t="s">
        <v>40</v>
      </c>
      <c r="B462" t="s">
        <v>842</v>
      </c>
      <c r="C462" t="s">
        <v>857</v>
      </c>
      <c r="D462" t="s">
        <v>1175</v>
      </c>
    </row>
    <row r="463" spans="1:4" x14ac:dyDescent="0.25">
      <c r="A463" t="s">
        <v>40</v>
      </c>
      <c r="B463" t="s">
        <v>845</v>
      </c>
      <c r="C463" t="s">
        <v>859</v>
      </c>
      <c r="D463" t="s">
        <v>1176</v>
      </c>
    </row>
    <row r="464" spans="1:4" x14ac:dyDescent="0.25">
      <c r="A464" t="s">
        <v>40</v>
      </c>
      <c r="B464" t="s">
        <v>842</v>
      </c>
      <c r="C464" t="s">
        <v>859</v>
      </c>
      <c r="D464" t="s">
        <v>1177</v>
      </c>
    </row>
    <row r="465" spans="1:4" x14ac:dyDescent="0.25">
      <c r="A465" t="s">
        <v>40</v>
      </c>
      <c r="B465" t="s">
        <v>842</v>
      </c>
      <c r="C465" t="s">
        <v>857</v>
      </c>
      <c r="D465" t="s">
        <v>1178</v>
      </c>
    </row>
    <row r="466" spans="1:4" x14ac:dyDescent="0.25">
      <c r="A466" t="s">
        <v>40</v>
      </c>
      <c r="B466" t="s">
        <v>845</v>
      </c>
      <c r="C466" t="s">
        <v>857</v>
      </c>
      <c r="D466" t="s">
        <v>1179</v>
      </c>
    </row>
    <row r="467" spans="1:4" x14ac:dyDescent="0.25">
      <c r="A467" t="s">
        <v>40</v>
      </c>
      <c r="B467" t="s">
        <v>842</v>
      </c>
      <c r="C467" t="s">
        <v>859</v>
      </c>
      <c r="D467" t="s">
        <v>1180</v>
      </c>
    </row>
    <row r="468" spans="1:4" x14ac:dyDescent="0.25">
      <c r="A468" t="s">
        <v>40</v>
      </c>
      <c r="B468" t="s">
        <v>845</v>
      </c>
      <c r="C468" t="s">
        <v>859</v>
      </c>
      <c r="D468" t="s">
        <v>1181</v>
      </c>
    </row>
    <row r="469" spans="1:4" x14ac:dyDescent="0.25">
      <c r="A469" t="s">
        <v>40</v>
      </c>
      <c r="B469" t="s">
        <v>842</v>
      </c>
      <c r="C469" t="s">
        <v>857</v>
      </c>
      <c r="D469" t="s">
        <v>1182</v>
      </c>
    </row>
    <row r="470" spans="1:4" x14ac:dyDescent="0.25">
      <c r="A470" t="s">
        <v>40</v>
      </c>
      <c r="B470" t="s">
        <v>842</v>
      </c>
      <c r="C470" t="s">
        <v>859</v>
      </c>
      <c r="D470" t="s">
        <v>1183</v>
      </c>
    </row>
    <row r="471" spans="1:4" x14ac:dyDescent="0.25">
      <c r="A471" t="s">
        <v>40</v>
      </c>
      <c r="B471" t="s">
        <v>842</v>
      </c>
      <c r="C471" t="s">
        <v>857</v>
      </c>
      <c r="D471" t="s">
        <v>1184</v>
      </c>
    </row>
    <row r="472" spans="1:4" x14ac:dyDescent="0.25">
      <c r="A472" t="s">
        <v>40</v>
      </c>
      <c r="B472" t="s">
        <v>845</v>
      </c>
      <c r="C472" t="s">
        <v>857</v>
      </c>
      <c r="D472" t="s">
        <v>1185</v>
      </c>
    </row>
    <row r="473" spans="1:4" x14ac:dyDescent="0.25">
      <c r="A473" t="s">
        <v>40</v>
      </c>
      <c r="B473" t="s">
        <v>842</v>
      </c>
      <c r="C473" t="s">
        <v>859</v>
      </c>
      <c r="D473" t="s">
        <v>1186</v>
      </c>
    </row>
    <row r="474" spans="1:4" x14ac:dyDescent="0.25">
      <c r="A474" t="s">
        <v>40</v>
      </c>
      <c r="B474" t="s">
        <v>845</v>
      </c>
      <c r="C474" t="s">
        <v>859</v>
      </c>
      <c r="D474" t="s">
        <v>1187</v>
      </c>
    </row>
    <row r="475" spans="1:4" x14ac:dyDescent="0.25">
      <c r="A475" t="s">
        <v>40</v>
      </c>
      <c r="B475" t="s">
        <v>842</v>
      </c>
      <c r="C475" t="s">
        <v>857</v>
      </c>
      <c r="D475" t="s">
        <v>1188</v>
      </c>
    </row>
    <row r="476" spans="1:4" x14ac:dyDescent="0.25">
      <c r="A476" t="s">
        <v>40</v>
      </c>
      <c r="B476" t="s">
        <v>842</v>
      </c>
      <c r="C476" t="s">
        <v>859</v>
      </c>
      <c r="D476" t="s">
        <v>1189</v>
      </c>
    </row>
    <row r="477" spans="1:4" x14ac:dyDescent="0.25">
      <c r="A477" t="s">
        <v>40</v>
      </c>
      <c r="B477" t="s">
        <v>845</v>
      </c>
      <c r="C477" t="s">
        <v>857</v>
      </c>
      <c r="D477" t="s">
        <v>1190</v>
      </c>
    </row>
    <row r="478" spans="1:4" x14ac:dyDescent="0.25">
      <c r="A478" t="s">
        <v>40</v>
      </c>
      <c r="B478" t="s">
        <v>842</v>
      </c>
      <c r="C478" t="s">
        <v>857</v>
      </c>
      <c r="D478" t="s">
        <v>1191</v>
      </c>
    </row>
    <row r="479" spans="1:4" x14ac:dyDescent="0.25">
      <c r="A479" t="s">
        <v>40</v>
      </c>
      <c r="B479" t="s">
        <v>842</v>
      </c>
      <c r="C479" t="s">
        <v>859</v>
      </c>
      <c r="D479" t="s">
        <v>1192</v>
      </c>
    </row>
    <row r="480" spans="1:4" x14ac:dyDescent="0.25">
      <c r="A480" t="s">
        <v>40</v>
      </c>
      <c r="B480" t="s">
        <v>845</v>
      </c>
      <c r="C480" t="s">
        <v>859</v>
      </c>
      <c r="D480" t="s">
        <v>1193</v>
      </c>
    </row>
    <row r="481" spans="1:4" x14ac:dyDescent="0.25">
      <c r="A481" t="s">
        <v>40</v>
      </c>
      <c r="B481" t="s">
        <v>842</v>
      </c>
      <c r="C481" t="s">
        <v>857</v>
      </c>
      <c r="D481" t="s">
        <v>1194</v>
      </c>
    </row>
    <row r="482" spans="1:4" x14ac:dyDescent="0.25">
      <c r="A482" t="s">
        <v>40</v>
      </c>
      <c r="B482" t="s">
        <v>842</v>
      </c>
      <c r="C482" t="s">
        <v>859</v>
      </c>
      <c r="D482" t="s">
        <v>1195</v>
      </c>
    </row>
    <row r="483" spans="1:4" x14ac:dyDescent="0.25">
      <c r="A483" t="s">
        <v>40</v>
      </c>
      <c r="B483" t="s">
        <v>845</v>
      </c>
      <c r="C483" t="s">
        <v>857</v>
      </c>
      <c r="D483" t="s">
        <v>1196</v>
      </c>
    </row>
    <row r="484" spans="1:4" x14ac:dyDescent="0.25">
      <c r="A484" t="s">
        <v>40</v>
      </c>
      <c r="B484" t="s">
        <v>842</v>
      </c>
      <c r="C484" t="s">
        <v>857</v>
      </c>
      <c r="D484" t="s">
        <v>1197</v>
      </c>
    </row>
    <row r="485" spans="1:4" x14ac:dyDescent="0.25">
      <c r="A485" t="s">
        <v>40</v>
      </c>
      <c r="B485" t="s">
        <v>842</v>
      </c>
      <c r="C485" t="s">
        <v>859</v>
      </c>
      <c r="D485" t="s">
        <v>1198</v>
      </c>
    </row>
    <row r="486" spans="1:4" x14ac:dyDescent="0.25">
      <c r="A486" t="s">
        <v>40</v>
      </c>
      <c r="B486" t="s">
        <v>845</v>
      </c>
      <c r="C486" t="s">
        <v>859</v>
      </c>
      <c r="D486" t="s">
        <v>1199</v>
      </c>
    </row>
    <row r="487" spans="1:4" x14ac:dyDescent="0.25">
      <c r="A487" t="s">
        <v>40</v>
      </c>
      <c r="B487" t="s">
        <v>842</v>
      </c>
      <c r="C487" t="s">
        <v>857</v>
      </c>
      <c r="D487" t="s">
        <v>1200</v>
      </c>
    </row>
    <row r="488" spans="1:4" x14ac:dyDescent="0.25">
      <c r="A488" t="s">
        <v>40</v>
      </c>
      <c r="B488" t="s">
        <v>842</v>
      </c>
      <c r="C488" t="s">
        <v>859</v>
      </c>
      <c r="D488" t="s">
        <v>1201</v>
      </c>
    </row>
    <row r="489" spans="1:4" x14ac:dyDescent="0.25">
      <c r="A489" t="s">
        <v>40</v>
      </c>
      <c r="B489" t="s">
        <v>845</v>
      </c>
      <c r="C489" t="s">
        <v>857</v>
      </c>
      <c r="D489" t="s">
        <v>1202</v>
      </c>
    </row>
    <row r="490" spans="1:4" x14ac:dyDescent="0.25">
      <c r="A490" t="s">
        <v>40</v>
      </c>
      <c r="B490" t="s">
        <v>842</v>
      </c>
      <c r="C490" t="s">
        <v>857</v>
      </c>
      <c r="D490" t="s">
        <v>1203</v>
      </c>
    </row>
    <row r="491" spans="1:4" x14ac:dyDescent="0.25">
      <c r="A491" t="s">
        <v>40</v>
      </c>
      <c r="B491" t="s">
        <v>845</v>
      </c>
      <c r="C491" t="s">
        <v>859</v>
      </c>
      <c r="D491" t="s">
        <v>1204</v>
      </c>
    </row>
    <row r="492" spans="1:4" x14ac:dyDescent="0.25">
      <c r="A492" t="s">
        <v>40</v>
      </c>
      <c r="B492" t="s">
        <v>842</v>
      </c>
      <c r="C492" t="s">
        <v>859</v>
      </c>
      <c r="D492" t="s">
        <v>1205</v>
      </c>
    </row>
    <row r="493" spans="1:4" x14ac:dyDescent="0.25">
      <c r="A493" t="s">
        <v>40</v>
      </c>
      <c r="B493" t="s">
        <v>842</v>
      </c>
      <c r="C493" t="s">
        <v>857</v>
      </c>
      <c r="D493" t="s">
        <v>1206</v>
      </c>
    </row>
    <row r="494" spans="1:4" x14ac:dyDescent="0.25">
      <c r="A494" t="s">
        <v>40</v>
      </c>
      <c r="B494" t="s">
        <v>845</v>
      </c>
      <c r="C494" t="s">
        <v>857</v>
      </c>
      <c r="D494" t="s">
        <v>1207</v>
      </c>
    </row>
    <row r="495" spans="1:4" x14ac:dyDescent="0.25">
      <c r="A495" t="s">
        <v>40</v>
      </c>
      <c r="B495" t="s">
        <v>842</v>
      </c>
      <c r="C495" t="s">
        <v>859</v>
      </c>
      <c r="D495" t="s">
        <v>1208</v>
      </c>
    </row>
    <row r="496" spans="1:4" x14ac:dyDescent="0.25">
      <c r="A496" t="s">
        <v>40</v>
      </c>
      <c r="B496" t="s">
        <v>842</v>
      </c>
      <c r="C496" t="s">
        <v>857</v>
      </c>
      <c r="D496" t="s">
        <v>1209</v>
      </c>
    </row>
    <row r="497" spans="1:4" x14ac:dyDescent="0.25">
      <c r="A497" t="s">
        <v>40</v>
      </c>
      <c r="B497" t="s">
        <v>845</v>
      </c>
      <c r="C497" t="s">
        <v>859</v>
      </c>
      <c r="D497" t="s">
        <v>1210</v>
      </c>
    </row>
    <row r="498" spans="1:4" x14ac:dyDescent="0.25">
      <c r="A498" t="s">
        <v>40</v>
      </c>
      <c r="B498" t="s">
        <v>842</v>
      </c>
      <c r="C498" t="s">
        <v>859</v>
      </c>
      <c r="D498" t="s">
        <v>1211</v>
      </c>
    </row>
    <row r="499" spans="1:4" x14ac:dyDescent="0.25">
      <c r="A499" t="s">
        <v>40</v>
      </c>
      <c r="B499" t="s">
        <v>845</v>
      </c>
      <c r="C499" t="s">
        <v>857</v>
      </c>
      <c r="D499" t="s">
        <v>1212</v>
      </c>
    </row>
    <row r="500" spans="1:4" x14ac:dyDescent="0.25">
      <c r="A500" t="s">
        <v>40</v>
      </c>
      <c r="B500" t="s">
        <v>842</v>
      </c>
      <c r="C500" t="s">
        <v>857</v>
      </c>
      <c r="D500" t="s">
        <v>1213</v>
      </c>
    </row>
    <row r="501" spans="1:4" x14ac:dyDescent="0.25">
      <c r="A501" t="s">
        <v>40</v>
      </c>
      <c r="B501" t="s">
        <v>842</v>
      </c>
      <c r="C501" t="s">
        <v>859</v>
      </c>
      <c r="D501" t="s">
        <v>1214</v>
      </c>
    </row>
    <row r="502" spans="1:4" x14ac:dyDescent="0.25">
      <c r="A502" t="s">
        <v>40</v>
      </c>
      <c r="B502" t="s">
        <v>845</v>
      </c>
      <c r="C502" t="s">
        <v>859</v>
      </c>
      <c r="D502" t="s">
        <v>1215</v>
      </c>
    </row>
    <row r="503" spans="1:4" x14ac:dyDescent="0.25">
      <c r="A503" t="s">
        <v>40</v>
      </c>
      <c r="B503" t="s">
        <v>842</v>
      </c>
      <c r="C503" t="s">
        <v>857</v>
      </c>
      <c r="D503" t="s">
        <v>1216</v>
      </c>
    </row>
    <row r="504" spans="1:4" x14ac:dyDescent="0.25">
      <c r="A504" t="s">
        <v>40</v>
      </c>
      <c r="B504" t="s">
        <v>842</v>
      </c>
      <c r="C504" t="s">
        <v>859</v>
      </c>
      <c r="D504" t="s">
        <v>1217</v>
      </c>
    </row>
    <row r="505" spans="1:4" x14ac:dyDescent="0.25">
      <c r="A505" t="s">
        <v>40</v>
      </c>
      <c r="B505" t="s">
        <v>845</v>
      </c>
      <c r="C505" t="s">
        <v>857</v>
      </c>
      <c r="D505" t="s">
        <v>1218</v>
      </c>
    </row>
    <row r="506" spans="1:4" x14ac:dyDescent="0.25">
      <c r="A506" t="s">
        <v>40</v>
      </c>
      <c r="B506" t="s">
        <v>842</v>
      </c>
      <c r="C506" t="s">
        <v>857</v>
      </c>
      <c r="D506" t="s">
        <v>1219</v>
      </c>
    </row>
    <row r="507" spans="1:4" x14ac:dyDescent="0.25">
      <c r="A507" t="s">
        <v>40</v>
      </c>
      <c r="B507" t="s">
        <v>842</v>
      </c>
      <c r="C507" t="s">
        <v>859</v>
      </c>
      <c r="D507" t="s">
        <v>1220</v>
      </c>
    </row>
    <row r="508" spans="1:4" x14ac:dyDescent="0.25">
      <c r="A508" t="s">
        <v>40</v>
      </c>
      <c r="B508" t="s">
        <v>845</v>
      </c>
      <c r="C508" t="s">
        <v>859</v>
      </c>
      <c r="D508" t="s">
        <v>1221</v>
      </c>
    </row>
    <row r="509" spans="1:4" x14ac:dyDescent="0.25">
      <c r="A509" t="s">
        <v>40</v>
      </c>
      <c r="B509" t="s">
        <v>842</v>
      </c>
      <c r="C509" t="s">
        <v>857</v>
      </c>
      <c r="D509" t="s">
        <v>1222</v>
      </c>
    </row>
    <row r="510" spans="1:4" x14ac:dyDescent="0.25">
      <c r="A510" t="s">
        <v>40</v>
      </c>
      <c r="B510" t="s">
        <v>842</v>
      </c>
      <c r="C510" t="s">
        <v>859</v>
      </c>
      <c r="D510" t="s">
        <v>1223</v>
      </c>
    </row>
    <row r="511" spans="1:4" x14ac:dyDescent="0.25">
      <c r="A511" t="s">
        <v>40</v>
      </c>
      <c r="B511" t="s">
        <v>845</v>
      </c>
      <c r="C511" t="s">
        <v>857</v>
      </c>
      <c r="D511" t="s">
        <v>1224</v>
      </c>
    </row>
    <row r="512" spans="1:4" x14ac:dyDescent="0.25">
      <c r="A512" t="s">
        <v>40</v>
      </c>
      <c r="B512" t="s">
        <v>842</v>
      </c>
      <c r="C512" t="s">
        <v>857</v>
      </c>
      <c r="D512" t="s">
        <v>1225</v>
      </c>
    </row>
    <row r="513" spans="1:4" x14ac:dyDescent="0.25">
      <c r="A513" t="s">
        <v>40</v>
      </c>
      <c r="B513" t="s">
        <v>842</v>
      </c>
      <c r="C513" t="s">
        <v>859</v>
      </c>
      <c r="D513" t="s">
        <v>1226</v>
      </c>
    </row>
    <row r="514" spans="1:4" x14ac:dyDescent="0.25">
      <c r="A514" t="s">
        <v>40</v>
      </c>
      <c r="B514" t="s">
        <v>845</v>
      </c>
      <c r="C514" t="s">
        <v>859</v>
      </c>
      <c r="D514" t="s">
        <v>1227</v>
      </c>
    </row>
    <row r="515" spans="1:4" x14ac:dyDescent="0.25">
      <c r="A515" t="s">
        <v>40</v>
      </c>
      <c r="B515" t="s">
        <v>842</v>
      </c>
      <c r="C515" t="s">
        <v>857</v>
      </c>
      <c r="D515" t="s">
        <v>1228</v>
      </c>
    </row>
    <row r="516" spans="1:4" x14ac:dyDescent="0.25">
      <c r="A516" t="s">
        <v>40</v>
      </c>
      <c r="B516" t="s">
        <v>845</v>
      </c>
      <c r="C516" t="s">
        <v>857</v>
      </c>
      <c r="D516" t="s">
        <v>1229</v>
      </c>
    </row>
    <row r="517" spans="1:4" x14ac:dyDescent="0.25">
      <c r="A517" t="s">
        <v>40</v>
      </c>
      <c r="B517" t="s">
        <v>842</v>
      </c>
      <c r="C517" t="s">
        <v>859</v>
      </c>
      <c r="D517" t="s">
        <v>1230</v>
      </c>
    </row>
    <row r="518" spans="1:4" x14ac:dyDescent="0.25">
      <c r="A518" t="s">
        <v>40</v>
      </c>
      <c r="B518" t="s">
        <v>842</v>
      </c>
      <c r="C518" t="s">
        <v>857</v>
      </c>
      <c r="D518" t="s">
        <v>1231</v>
      </c>
    </row>
    <row r="519" spans="1:4" x14ac:dyDescent="0.25">
      <c r="A519" t="s">
        <v>40</v>
      </c>
      <c r="B519" t="s">
        <v>845</v>
      </c>
      <c r="C519" t="s">
        <v>859</v>
      </c>
      <c r="D519" t="s">
        <v>1232</v>
      </c>
    </row>
    <row r="520" spans="1:4" x14ac:dyDescent="0.25">
      <c r="A520" t="s">
        <v>40</v>
      </c>
      <c r="B520" t="s">
        <v>842</v>
      </c>
      <c r="C520" t="s">
        <v>859</v>
      </c>
      <c r="D520" t="s">
        <v>1233</v>
      </c>
    </row>
    <row r="521" spans="1:4" x14ac:dyDescent="0.25">
      <c r="A521" t="s">
        <v>40</v>
      </c>
      <c r="B521" t="s">
        <v>845</v>
      </c>
      <c r="C521" t="s">
        <v>857</v>
      </c>
      <c r="D521" t="s">
        <v>1234</v>
      </c>
    </row>
    <row r="522" spans="1:4" x14ac:dyDescent="0.25">
      <c r="A522" t="s">
        <v>40</v>
      </c>
      <c r="B522" t="s">
        <v>842</v>
      </c>
      <c r="C522" t="s">
        <v>857</v>
      </c>
      <c r="D522" t="s">
        <v>1235</v>
      </c>
    </row>
    <row r="523" spans="1:4" x14ac:dyDescent="0.25">
      <c r="A523" t="s">
        <v>40</v>
      </c>
      <c r="B523" t="s">
        <v>842</v>
      </c>
      <c r="C523" t="s">
        <v>859</v>
      </c>
      <c r="D523" t="s">
        <v>1236</v>
      </c>
    </row>
    <row r="524" spans="1:4" x14ac:dyDescent="0.25">
      <c r="A524" t="s">
        <v>40</v>
      </c>
      <c r="B524" t="s">
        <v>842</v>
      </c>
      <c r="C524" t="s">
        <v>857</v>
      </c>
      <c r="D524" t="s">
        <v>1237</v>
      </c>
    </row>
    <row r="525" spans="1:4" x14ac:dyDescent="0.25">
      <c r="A525" t="s">
        <v>40</v>
      </c>
      <c r="B525" t="s">
        <v>845</v>
      </c>
      <c r="C525" t="s">
        <v>859</v>
      </c>
      <c r="D525" t="s">
        <v>1238</v>
      </c>
    </row>
    <row r="526" spans="1:4" x14ac:dyDescent="0.25">
      <c r="A526" t="s">
        <v>40</v>
      </c>
      <c r="B526" t="s">
        <v>842</v>
      </c>
      <c r="C526" t="s">
        <v>859</v>
      </c>
      <c r="D526" t="s">
        <v>1239</v>
      </c>
    </row>
    <row r="527" spans="1:4" x14ac:dyDescent="0.25">
      <c r="A527" t="s">
        <v>40</v>
      </c>
      <c r="B527" t="s">
        <v>845</v>
      </c>
      <c r="C527" t="s">
        <v>857</v>
      </c>
      <c r="D527" t="s">
        <v>1240</v>
      </c>
    </row>
    <row r="528" spans="1:4" x14ac:dyDescent="0.25">
      <c r="A528" t="s">
        <v>40</v>
      </c>
      <c r="B528" t="s">
        <v>842</v>
      </c>
      <c r="C528" t="s">
        <v>857</v>
      </c>
      <c r="D528" t="s">
        <v>1241</v>
      </c>
    </row>
    <row r="529" spans="1:4" x14ac:dyDescent="0.25">
      <c r="A529" t="s">
        <v>40</v>
      </c>
      <c r="B529" t="s">
        <v>842</v>
      </c>
      <c r="C529" t="s">
        <v>859</v>
      </c>
      <c r="D529" t="s">
        <v>1242</v>
      </c>
    </row>
    <row r="530" spans="1:4" x14ac:dyDescent="0.25">
      <c r="A530" t="s">
        <v>40</v>
      </c>
      <c r="B530" t="s">
        <v>845</v>
      </c>
      <c r="C530" t="s">
        <v>859</v>
      </c>
      <c r="D530" t="s">
        <v>1243</v>
      </c>
    </row>
    <row r="531" spans="1:4" x14ac:dyDescent="0.25">
      <c r="A531" t="s">
        <v>40</v>
      </c>
      <c r="B531" t="s">
        <v>842</v>
      </c>
      <c r="C531" t="s">
        <v>857</v>
      </c>
      <c r="D531" t="s">
        <v>1244</v>
      </c>
    </row>
    <row r="532" spans="1:4" x14ac:dyDescent="0.25">
      <c r="A532" t="s">
        <v>40</v>
      </c>
      <c r="B532" t="s">
        <v>842</v>
      </c>
      <c r="C532" t="s">
        <v>859</v>
      </c>
      <c r="D532" t="s">
        <v>1245</v>
      </c>
    </row>
    <row r="533" spans="1:4" x14ac:dyDescent="0.25">
      <c r="A533" t="s">
        <v>40</v>
      </c>
      <c r="B533" t="s">
        <v>845</v>
      </c>
      <c r="C533" t="s">
        <v>857</v>
      </c>
      <c r="D533" t="s">
        <v>1246</v>
      </c>
    </row>
    <row r="534" spans="1:4" x14ac:dyDescent="0.25">
      <c r="A534" t="s">
        <v>40</v>
      </c>
      <c r="B534" t="s">
        <v>842</v>
      </c>
      <c r="C534" t="s">
        <v>857</v>
      </c>
      <c r="D534" t="s">
        <v>1247</v>
      </c>
    </row>
    <row r="535" spans="1:4" x14ac:dyDescent="0.25">
      <c r="A535" t="s">
        <v>40</v>
      </c>
      <c r="B535" t="s">
        <v>842</v>
      </c>
      <c r="C535" t="s">
        <v>859</v>
      </c>
      <c r="D535" t="s">
        <v>1248</v>
      </c>
    </row>
    <row r="536" spans="1:4" x14ac:dyDescent="0.25">
      <c r="A536" t="s">
        <v>40</v>
      </c>
      <c r="B536" t="s">
        <v>845</v>
      </c>
      <c r="C536" t="s">
        <v>859</v>
      </c>
      <c r="D536" t="s">
        <v>1249</v>
      </c>
    </row>
    <row r="537" spans="1:4" x14ac:dyDescent="0.25">
      <c r="A537" t="s">
        <v>40</v>
      </c>
      <c r="B537" t="s">
        <v>842</v>
      </c>
      <c r="C537" t="s">
        <v>857</v>
      </c>
      <c r="D537" t="s">
        <v>1250</v>
      </c>
    </row>
    <row r="538" spans="1:4" x14ac:dyDescent="0.25">
      <c r="A538" t="s">
        <v>40</v>
      </c>
      <c r="B538" t="s">
        <v>845</v>
      </c>
      <c r="C538" t="s">
        <v>857</v>
      </c>
      <c r="D538" t="s">
        <v>1251</v>
      </c>
    </row>
    <row r="539" spans="1:4" x14ac:dyDescent="0.25">
      <c r="A539" t="s">
        <v>40</v>
      </c>
      <c r="B539" t="s">
        <v>842</v>
      </c>
      <c r="C539" t="s">
        <v>859</v>
      </c>
      <c r="D539" t="s">
        <v>1252</v>
      </c>
    </row>
    <row r="540" spans="1:4" x14ac:dyDescent="0.25">
      <c r="A540" t="s">
        <v>40</v>
      </c>
      <c r="B540" t="s">
        <v>842</v>
      </c>
      <c r="C540" t="s">
        <v>857</v>
      </c>
      <c r="D540" t="s">
        <v>1253</v>
      </c>
    </row>
    <row r="541" spans="1:4" x14ac:dyDescent="0.25">
      <c r="A541" t="s">
        <v>40</v>
      </c>
      <c r="B541" t="s">
        <v>842</v>
      </c>
      <c r="C541" t="s">
        <v>859</v>
      </c>
      <c r="D541" t="s">
        <v>1254</v>
      </c>
    </row>
    <row r="542" spans="1:4" x14ac:dyDescent="0.25">
      <c r="A542" t="s">
        <v>40</v>
      </c>
      <c r="B542" t="s">
        <v>845</v>
      </c>
      <c r="C542" t="s">
        <v>859</v>
      </c>
      <c r="D542" t="s">
        <v>1255</v>
      </c>
    </row>
    <row r="543" spans="1:4" x14ac:dyDescent="0.25">
      <c r="A543" t="s">
        <v>40</v>
      </c>
      <c r="B543" t="s">
        <v>845</v>
      </c>
      <c r="C543" t="s">
        <v>857</v>
      </c>
      <c r="D543" t="s">
        <v>1256</v>
      </c>
    </row>
    <row r="544" spans="1:4" x14ac:dyDescent="0.25">
      <c r="A544" t="s">
        <v>40</v>
      </c>
      <c r="B544" t="s">
        <v>842</v>
      </c>
      <c r="C544" t="s">
        <v>857</v>
      </c>
      <c r="D544" t="s">
        <v>1257</v>
      </c>
    </row>
    <row r="545" spans="1:4" x14ac:dyDescent="0.25">
      <c r="A545" t="s">
        <v>40</v>
      </c>
      <c r="B545" t="s">
        <v>842</v>
      </c>
      <c r="C545" t="s">
        <v>859</v>
      </c>
      <c r="D545" t="s">
        <v>1258</v>
      </c>
    </row>
    <row r="546" spans="1:4" x14ac:dyDescent="0.25">
      <c r="A546" t="s">
        <v>40</v>
      </c>
      <c r="B546" t="s">
        <v>842</v>
      </c>
      <c r="C546" t="s">
        <v>857</v>
      </c>
      <c r="D546" t="s">
        <v>1259</v>
      </c>
    </row>
    <row r="547" spans="1:4" x14ac:dyDescent="0.25">
      <c r="A547" t="s">
        <v>40</v>
      </c>
      <c r="B547" t="s">
        <v>845</v>
      </c>
      <c r="C547" t="s">
        <v>859</v>
      </c>
      <c r="D547" t="s">
        <v>1260</v>
      </c>
    </row>
    <row r="548" spans="1:4" x14ac:dyDescent="0.25">
      <c r="A548" t="s">
        <v>40</v>
      </c>
      <c r="B548" t="s">
        <v>842</v>
      </c>
      <c r="C548" t="s">
        <v>859</v>
      </c>
      <c r="D548" t="s">
        <v>1261</v>
      </c>
    </row>
    <row r="549" spans="1:4" x14ac:dyDescent="0.25">
      <c r="A549" t="s">
        <v>40</v>
      </c>
      <c r="B549" t="s">
        <v>845</v>
      </c>
      <c r="C549" t="s">
        <v>857</v>
      </c>
      <c r="D549" t="s">
        <v>1262</v>
      </c>
    </row>
    <row r="550" spans="1:4" x14ac:dyDescent="0.25">
      <c r="A550" t="s">
        <v>40</v>
      </c>
      <c r="B550" t="s">
        <v>842</v>
      </c>
      <c r="C550" t="s">
        <v>857</v>
      </c>
      <c r="D550" t="s">
        <v>1263</v>
      </c>
    </row>
    <row r="551" spans="1:4" x14ac:dyDescent="0.25">
      <c r="A551" t="s">
        <v>40</v>
      </c>
      <c r="B551" t="s">
        <v>842</v>
      </c>
      <c r="C551" t="s">
        <v>859</v>
      </c>
      <c r="D551" t="s">
        <v>1264</v>
      </c>
    </row>
    <row r="552" spans="1:4" x14ac:dyDescent="0.25">
      <c r="A552" t="s">
        <v>40</v>
      </c>
      <c r="B552" t="s">
        <v>845</v>
      </c>
      <c r="C552" t="s">
        <v>859</v>
      </c>
      <c r="D552" t="s">
        <v>1265</v>
      </c>
    </row>
    <row r="553" spans="1:4" x14ac:dyDescent="0.25">
      <c r="A553" t="s">
        <v>40</v>
      </c>
      <c r="B553" t="s">
        <v>842</v>
      </c>
      <c r="C553" t="s">
        <v>857</v>
      </c>
      <c r="D553" t="s">
        <v>1266</v>
      </c>
    </row>
    <row r="554" spans="1:4" x14ac:dyDescent="0.25">
      <c r="A554" t="s">
        <v>40</v>
      </c>
      <c r="B554" t="s">
        <v>842</v>
      </c>
      <c r="C554" t="s">
        <v>859</v>
      </c>
      <c r="D554" t="s">
        <v>1267</v>
      </c>
    </row>
    <row r="555" spans="1:4" x14ac:dyDescent="0.25">
      <c r="A555" t="s">
        <v>40</v>
      </c>
      <c r="B555" t="s">
        <v>845</v>
      </c>
      <c r="C555" t="s">
        <v>857</v>
      </c>
      <c r="D555" t="s">
        <v>1268</v>
      </c>
    </row>
    <row r="556" spans="1:4" x14ac:dyDescent="0.25">
      <c r="A556" t="s">
        <v>40</v>
      </c>
      <c r="B556" t="s">
        <v>842</v>
      </c>
      <c r="C556" t="s">
        <v>857</v>
      </c>
      <c r="D556" t="s">
        <v>1269</v>
      </c>
    </row>
    <row r="557" spans="1:4" x14ac:dyDescent="0.25">
      <c r="A557" t="s">
        <v>40</v>
      </c>
      <c r="B557" t="s">
        <v>842</v>
      </c>
      <c r="C557" t="s">
        <v>859</v>
      </c>
      <c r="D557" t="s">
        <v>1270</v>
      </c>
    </row>
    <row r="558" spans="1:4" x14ac:dyDescent="0.25">
      <c r="A558" t="s">
        <v>40</v>
      </c>
      <c r="B558" t="s">
        <v>845</v>
      </c>
      <c r="C558" t="s">
        <v>859</v>
      </c>
      <c r="D558" t="s">
        <v>1271</v>
      </c>
    </row>
    <row r="559" spans="1:4" x14ac:dyDescent="0.25">
      <c r="A559" t="s">
        <v>40</v>
      </c>
      <c r="B559" t="s">
        <v>842</v>
      </c>
      <c r="C559" t="s">
        <v>857</v>
      </c>
      <c r="D559" t="s">
        <v>1272</v>
      </c>
    </row>
    <row r="560" spans="1:4" x14ac:dyDescent="0.25">
      <c r="A560" t="s">
        <v>40</v>
      </c>
      <c r="B560" t="s">
        <v>845</v>
      </c>
      <c r="C560" t="s">
        <v>857</v>
      </c>
      <c r="D560" t="s">
        <v>1273</v>
      </c>
    </row>
    <row r="561" spans="1:4" x14ac:dyDescent="0.25">
      <c r="A561" t="s">
        <v>40</v>
      </c>
      <c r="B561" t="s">
        <v>842</v>
      </c>
      <c r="C561" t="s">
        <v>859</v>
      </c>
      <c r="D561" t="s">
        <v>1274</v>
      </c>
    </row>
    <row r="562" spans="1:4" x14ac:dyDescent="0.25">
      <c r="A562" t="s">
        <v>40</v>
      </c>
      <c r="B562" t="s">
        <v>842</v>
      </c>
      <c r="C562" t="s">
        <v>857</v>
      </c>
      <c r="D562" t="s">
        <v>1275</v>
      </c>
    </row>
    <row r="563" spans="1:4" x14ac:dyDescent="0.25">
      <c r="A563" t="s">
        <v>40</v>
      </c>
      <c r="B563" t="s">
        <v>842</v>
      </c>
      <c r="C563" t="s">
        <v>859</v>
      </c>
      <c r="D563" t="s">
        <v>1276</v>
      </c>
    </row>
    <row r="564" spans="1:4" x14ac:dyDescent="0.25">
      <c r="A564" t="s">
        <v>40</v>
      </c>
      <c r="B564" t="s">
        <v>845</v>
      </c>
      <c r="C564" t="s">
        <v>859</v>
      </c>
      <c r="D564" t="s">
        <v>1277</v>
      </c>
    </row>
    <row r="565" spans="1:4" x14ac:dyDescent="0.25">
      <c r="A565" t="s">
        <v>40</v>
      </c>
      <c r="B565" t="s">
        <v>842</v>
      </c>
      <c r="C565" t="s">
        <v>857</v>
      </c>
      <c r="D565" t="s">
        <v>1278</v>
      </c>
    </row>
    <row r="566" spans="1:4" x14ac:dyDescent="0.25">
      <c r="A566" t="s">
        <v>40</v>
      </c>
      <c r="B566" t="s">
        <v>845</v>
      </c>
      <c r="C566" t="s">
        <v>857</v>
      </c>
      <c r="D566" t="s">
        <v>1279</v>
      </c>
    </row>
    <row r="567" spans="1:4" x14ac:dyDescent="0.25">
      <c r="A567" t="s">
        <v>40</v>
      </c>
      <c r="B567" t="s">
        <v>842</v>
      </c>
      <c r="C567" t="s">
        <v>859</v>
      </c>
      <c r="D567" t="s">
        <v>1280</v>
      </c>
    </row>
    <row r="568" spans="1:4" x14ac:dyDescent="0.25">
      <c r="A568" t="s">
        <v>40</v>
      </c>
      <c r="B568" t="s">
        <v>842</v>
      </c>
      <c r="C568" t="s">
        <v>857</v>
      </c>
      <c r="D568" t="s">
        <v>1281</v>
      </c>
    </row>
    <row r="569" spans="1:4" x14ac:dyDescent="0.25">
      <c r="A569" t="s">
        <v>40</v>
      </c>
      <c r="B569" t="s">
        <v>842</v>
      </c>
      <c r="C569" t="s">
        <v>859</v>
      </c>
      <c r="D569" t="s">
        <v>1282</v>
      </c>
    </row>
    <row r="570" spans="1:4" x14ac:dyDescent="0.25">
      <c r="A570" t="s">
        <v>40</v>
      </c>
      <c r="B570" t="s">
        <v>845</v>
      </c>
      <c r="C570" t="s">
        <v>859</v>
      </c>
      <c r="D570" t="s">
        <v>1283</v>
      </c>
    </row>
    <row r="571" spans="1:4" x14ac:dyDescent="0.25">
      <c r="A571" t="s">
        <v>40</v>
      </c>
      <c r="B571" t="s">
        <v>845</v>
      </c>
      <c r="C571" t="s">
        <v>857</v>
      </c>
      <c r="D571" t="s">
        <v>1284</v>
      </c>
    </row>
    <row r="572" spans="1:4" x14ac:dyDescent="0.25">
      <c r="A572" t="s">
        <v>40</v>
      </c>
      <c r="B572" t="s">
        <v>842</v>
      </c>
      <c r="C572" t="s">
        <v>857</v>
      </c>
      <c r="D572" t="s">
        <v>1285</v>
      </c>
    </row>
    <row r="573" spans="1:4" x14ac:dyDescent="0.25">
      <c r="A573" t="s">
        <v>40</v>
      </c>
      <c r="B573" t="s">
        <v>842</v>
      </c>
      <c r="C573" t="s">
        <v>859</v>
      </c>
      <c r="D573" t="s">
        <v>1286</v>
      </c>
    </row>
    <row r="574" spans="1:4" x14ac:dyDescent="0.25">
      <c r="A574" t="s">
        <v>40</v>
      </c>
      <c r="B574" t="s">
        <v>842</v>
      </c>
      <c r="C574" t="s">
        <v>857</v>
      </c>
      <c r="D574" t="s">
        <v>1287</v>
      </c>
    </row>
    <row r="575" spans="1:4" x14ac:dyDescent="0.25">
      <c r="A575" t="s">
        <v>40</v>
      </c>
      <c r="B575" t="s">
        <v>845</v>
      </c>
      <c r="C575" t="s">
        <v>859</v>
      </c>
      <c r="D575" t="s">
        <v>1288</v>
      </c>
    </row>
    <row r="576" spans="1:4" x14ac:dyDescent="0.25">
      <c r="A576" t="s">
        <v>40</v>
      </c>
      <c r="B576" t="s">
        <v>842</v>
      </c>
      <c r="C576" t="s">
        <v>859</v>
      </c>
      <c r="D576" t="s">
        <v>1289</v>
      </c>
    </row>
    <row r="577" spans="1:4" x14ac:dyDescent="0.25">
      <c r="A577" t="s">
        <v>40</v>
      </c>
      <c r="B577" t="s">
        <v>845</v>
      </c>
      <c r="C577" t="s">
        <v>857</v>
      </c>
      <c r="D577" t="s">
        <v>1290</v>
      </c>
    </row>
    <row r="578" spans="1:4" x14ac:dyDescent="0.25">
      <c r="A578" t="s">
        <v>40</v>
      </c>
      <c r="B578" t="s">
        <v>842</v>
      </c>
      <c r="C578" t="s">
        <v>857</v>
      </c>
      <c r="D578" t="s">
        <v>1291</v>
      </c>
    </row>
    <row r="579" spans="1:4" x14ac:dyDescent="0.25">
      <c r="A579" t="s">
        <v>40</v>
      </c>
      <c r="B579" t="s">
        <v>842</v>
      </c>
      <c r="C579" t="s">
        <v>859</v>
      </c>
      <c r="D579" t="s">
        <v>1292</v>
      </c>
    </row>
    <row r="580" spans="1:4" x14ac:dyDescent="0.25">
      <c r="A580" t="s">
        <v>40</v>
      </c>
      <c r="B580" t="s">
        <v>842</v>
      </c>
      <c r="C580" t="s">
        <v>857</v>
      </c>
      <c r="D580" t="s">
        <v>1293</v>
      </c>
    </row>
    <row r="581" spans="1:4" x14ac:dyDescent="0.25">
      <c r="A581" t="s">
        <v>40</v>
      </c>
      <c r="B581" t="s">
        <v>845</v>
      </c>
      <c r="C581" t="s">
        <v>859</v>
      </c>
      <c r="D581" t="s">
        <v>1294</v>
      </c>
    </row>
    <row r="582" spans="1:4" x14ac:dyDescent="0.25">
      <c r="A582" t="s">
        <v>40</v>
      </c>
      <c r="B582" t="s">
        <v>842</v>
      </c>
      <c r="C582" t="s">
        <v>859</v>
      </c>
      <c r="D582" t="s">
        <v>1295</v>
      </c>
    </row>
    <row r="583" spans="1:4" x14ac:dyDescent="0.25">
      <c r="A583" t="s">
        <v>40</v>
      </c>
      <c r="B583" t="s">
        <v>845</v>
      </c>
      <c r="C583" t="s">
        <v>857</v>
      </c>
      <c r="D583" t="s">
        <v>1296</v>
      </c>
    </row>
    <row r="584" spans="1:4" x14ac:dyDescent="0.25">
      <c r="A584" t="s">
        <v>40</v>
      </c>
      <c r="B584" t="s">
        <v>842</v>
      </c>
      <c r="C584" t="s">
        <v>857</v>
      </c>
      <c r="D584" t="s">
        <v>1297</v>
      </c>
    </row>
    <row r="585" spans="1:4" x14ac:dyDescent="0.25">
      <c r="A585" t="s">
        <v>40</v>
      </c>
      <c r="B585" t="s">
        <v>842</v>
      </c>
      <c r="C585" t="s">
        <v>859</v>
      </c>
      <c r="D585" t="s">
        <v>1298</v>
      </c>
    </row>
    <row r="586" spans="1:4" x14ac:dyDescent="0.25">
      <c r="A586" t="s">
        <v>40</v>
      </c>
      <c r="B586" t="s">
        <v>845</v>
      </c>
      <c r="C586" t="s">
        <v>859</v>
      </c>
      <c r="D586" t="s">
        <v>1299</v>
      </c>
    </row>
    <row r="587" spans="1:4" x14ac:dyDescent="0.25">
      <c r="A587" t="s">
        <v>40</v>
      </c>
      <c r="B587" t="s">
        <v>842</v>
      </c>
      <c r="C587" t="s">
        <v>857</v>
      </c>
      <c r="D587" t="s">
        <v>1300</v>
      </c>
    </row>
    <row r="588" spans="1:4" x14ac:dyDescent="0.25">
      <c r="A588" t="s">
        <v>40</v>
      </c>
      <c r="B588" t="s">
        <v>845</v>
      </c>
      <c r="C588" t="s">
        <v>857</v>
      </c>
      <c r="D588" t="s">
        <v>1301</v>
      </c>
    </row>
    <row r="589" spans="1:4" x14ac:dyDescent="0.25">
      <c r="A589" t="s">
        <v>40</v>
      </c>
      <c r="B589" t="s">
        <v>842</v>
      </c>
      <c r="C589" t="s">
        <v>859</v>
      </c>
      <c r="D589" t="s">
        <v>1302</v>
      </c>
    </row>
    <row r="590" spans="1:4" x14ac:dyDescent="0.25">
      <c r="A590" t="s">
        <v>40</v>
      </c>
      <c r="B590" t="s">
        <v>842</v>
      </c>
      <c r="C590" t="s">
        <v>857</v>
      </c>
      <c r="D590" t="s">
        <v>1303</v>
      </c>
    </row>
    <row r="591" spans="1:4" x14ac:dyDescent="0.25">
      <c r="A591" t="s">
        <v>40</v>
      </c>
      <c r="B591" t="s">
        <v>842</v>
      </c>
      <c r="C591" t="s">
        <v>859</v>
      </c>
      <c r="D591" t="s">
        <v>1304</v>
      </c>
    </row>
    <row r="592" spans="1:4" x14ac:dyDescent="0.25">
      <c r="A592" t="s">
        <v>40</v>
      </c>
      <c r="B592" t="s">
        <v>845</v>
      </c>
      <c r="C592" t="s">
        <v>859</v>
      </c>
      <c r="D592" t="s">
        <v>1305</v>
      </c>
    </row>
    <row r="593" spans="1:4" x14ac:dyDescent="0.25">
      <c r="A593" t="s">
        <v>40</v>
      </c>
      <c r="B593" t="s">
        <v>842</v>
      </c>
      <c r="C593" t="s">
        <v>857</v>
      </c>
      <c r="D593" t="s">
        <v>1306</v>
      </c>
    </row>
    <row r="594" spans="1:4" x14ac:dyDescent="0.25">
      <c r="A594" t="s">
        <v>40</v>
      </c>
      <c r="B594" t="s">
        <v>845</v>
      </c>
      <c r="C594" t="s">
        <v>857</v>
      </c>
      <c r="D594" t="s">
        <v>1307</v>
      </c>
    </row>
    <row r="595" spans="1:4" x14ac:dyDescent="0.25">
      <c r="A595" t="s">
        <v>40</v>
      </c>
      <c r="B595" t="s">
        <v>842</v>
      </c>
      <c r="C595" t="s">
        <v>859</v>
      </c>
      <c r="D595" t="s">
        <v>1308</v>
      </c>
    </row>
    <row r="596" spans="1:4" x14ac:dyDescent="0.25">
      <c r="A596" t="s">
        <v>40</v>
      </c>
      <c r="B596" t="s">
        <v>842</v>
      </c>
      <c r="C596" t="s">
        <v>857</v>
      </c>
      <c r="D596" t="s">
        <v>1309</v>
      </c>
    </row>
    <row r="597" spans="1:4" x14ac:dyDescent="0.25">
      <c r="A597" t="s">
        <v>40</v>
      </c>
      <c r="B597" t="s">
        <v>842</v>
      </c>
      <c r="C597" t="s">
        <v>859</v>
      </c>
      <c r="D597" t="s">
        <v>1310</v>
      </c>
    </row>
    <row r="598" spans="1:4" x14ac:dyDescent="0.25">
      <c r="A598" t="s">
        <v>40</v>
      </c>
      <c r="B598" t="s">
        <v>845</v>
      </c>
      <c r="C598" t="s">
        <v>859</v>
      </c>
      <c r="D598" t="s">
        <v>1311</v>
      </c>
    </row>
    <row r="599" spans="1:4" x14ac:dyDescent="0.25">
      <c r="A599" t="s">
        <v>40</v>
      </c>
      <c r="B599" t="s">
        <v>845</v>
      </c>
      <c r="C599" t="s">
        <v>857</v>
      </c>
      <c r="D599" t="s">
        <v>1312</v>
      </c>
    </row>
    <row r="600" spans="1:4" x14ac:dyDescent="0.25">
      <c r="A600" t="s">
        <v>40</v>
      </c>
      <c r="B600" t="s">
        <v>842</v>
      </c>
      <c r="C600" t="s">
        <v>857</v>
      </c>
      <c r="D600" t="s">
        <v>1313</v>
      </c>
    </row>
    <row r="601" spans="1:4" x14ac:dyDescent="0.25">
      <c r="A601" t="s">
        <v>40</v>
      </c>
      <c r="B601" t="s">
        <v>842</v>
      </c>
      <c r="C601" t="s">
        <v>859</v>
      </c>
      <c r="D601" t="s">
        <v>1314</v>
      </c>
    </row>
    <row r="602" spans="1:4" x14ac:dyDescent="0.25">
      <c r="A602" t="s">
        <v>40</v>
      </c>
      <c r="B602" t="s">
        <v>842</v>
      </c>
      <c r="C602" t="s">
        <v>857</v>
      </c>
      <c r="D602" t="s">
        <v>1315</v>
      </c>
    </row>
    <row r="603" spans="1:4" x14ac:dyDescent="0.25">
      <c r="A603" t="s">
        <v>40</v>
      </c>
      <c r="B603" t="s">
        <v>845</v>
      </c>
      <c r="C603" t="s">
        <v>859</v>
      </c>
      <c r="D603" t="s">
        <v>1316</v>
      </c>
    </row>
    <row r="604" spans="1:4" x14ac:dyDescent="0.25">
      <c r="A604" t="s">
        <v>40</v>
      </c>
      <c r="B604" t="s">
        <v>842</v>
      </c>
      <c r="C604" t="s">
        <v>859</v>
      </c>
      <c r="D604" t="s">
        <v>1317</v>
      </c>
    </row>
    <row r="605" spans="1:4" x14ac:dyDescent="0.25">
      <c r="A605" t="s">
        <v>40</v>
      </c>
      <c r="B605" t="s">
        <v>845</v>
      </c>
      <c r="C605" t="s">
        <v>857</v>
      </c>
      <c r="D605" t="s">
        <v>1318</v>
      </c>
    </row>
    <row r="606" spans="1:4" x14ac:dyDescent="0.25">
      <c r="A606" t="s">
        <v>40</v>
      </c>
      <c r="B606" t="s">
        <v>842</v>
      </c>
      <c r="C606" t="s">
        <v>857</v>
      </c>
      <c r="D606" t="s">
        <v>1319</v>
      </c>
    </row>
    <row r="607" spans="1:4" x14ac:dyDescent="0.25">
      <c r="A607" t="s">
        <v>40</v>
      </c>
      <c r="B607" t="s">
        <v>842</v>
      </c>
      <c r="C607" t="s">
        <v>859</v>
      </c>
      <c r="D607" t="s">
        <v>1320</v>
      </c>
    </row>
    <row r="608" spans="1:4" x14ac:dyDescent="0.25">
      <c r="A608" t="s">
        <v>40</v>
      </c>
      <c r="B608" t="s">
        <v>845</v>
      </c>
      <c r="C608" t="s">
        <v>859</v>
      </c>
      <c r="D608" t="s">
        <v>1321</v>
      </c>
    </row>
    <row r="609" spans="1:4" x14ac:dyDescent="0.25">
      <c r="A609" t="s">
        <v>40</v>
      </c>
      <c r="B609" t="s">
        <v>842</v>
      </c>
      <c r="C609" t="s">
        <v>857</v>
      </c>
      <c r="D609" t="s">
        <v>1322</v>
      </c>
    </row>
    <row r="610" spans="1:4" x14ac:dyDescent="0.25">
      <c r="A610" t="s">
        <v>40</v>
      </c>
      <c r="B610" t="s">
        <v>845</v>
      </c>
      <c r="C610" t="s">
        <v>857</v>
      </c>
      <c r="D610" t="s">
        <v>1323</v>
      </c>
    </row>
    <row r="611" spans="1:4" x14ac:dyDescent="0.25">
      <c r="A611" t="s">
        <v>40</v>
      </c>
      <c r="B611" t="s">
        <v>842</v>
      </c>
      <c r="C611" t="s">
        <v>859</v>
      </c>
      <c r="D611" t="s">
        <v>1324</v>
      </c>
    </row>
    <row r="612" spans="1:4" x14ac:dyDescent="0.25">
      <c r="A612" t="s">
        <v>40</v>
      </c>
      <c r="B612" t="s">
        <v>842</v>
      </c>
      <c r="C612" t="s">
        <v>857</v>
      </c>
      <c r="D612" t="s">
        <v>1325</v>
      </c>
    </row>
    <row r="613" spans="1:4" x14ac:dyDescent="0.25">
      <c r="A613" t="s">
        <v>40</v>
      </c>
      <c r="B613" t="s">
        <v>842</v>
      </c>
      <c r="C613" t="s">
        <v>859</v>
      </c>
      <c r="D613" t="s">
        <v>1326</v>
      </c>
    </row>
    <row r="614" spans="1:4" x14ac:dyDescent="0.25">
      <c r="A614" t="s">
        <v>40</v>
      </c>
      <c r="B614" t="s">
        <v>845</v>
      </c>
      <c r="C614" t="s">
        <v>859</v>
      </c>
      <c r="D614" t="s">
        <v>1327</v>
      </c>
    </row>
    <row r="615" spans="1:4" x14ac:dyDescent="0.25">
      <c r="A615" t="s">
        <v>40</v>
      </c>
      <c r="B615" t="s">
        <v>845</v>
      </c>
      <c r="C615" t="s">
        <v>857</v>
      </c>
      <c r="D615" t="s">
        <v>1328</v>
      </c>
    </row>
    <row r="616" spans="1:4" x14ac:dyDescent="0.25">
      <c r="A616" t="s">
        <v>40</v>
      </c>
      <c r="B616" t="s">
        <v>842</v>
      </c>
      <c r="C616" t="s">
        <v>857</v>
      </c>
      <c r="D616" t="s">
        <v>1329</v>
      </c>
    </row>
    <row r="617" spans="1:4" x14ac:dyDescent="0.25">
      <c r="A617" t="s">
        <v>40</v>
      </c>
      <c r="B617" t="s">
        <v>842</v>
      </c>
      <c r="C617" t="s">
        <v>859</v>
      </c>
      <c r="D617" t="s">
        <v>1330</v>
      </c>
    </row>
    <row r="618" spans="1:4" x14ac:dyDescent="0.25">
      <c r="A618" t="s">
        <v>40</v>
      </c>
      <c r="B618" t="s">
        <v>842</v>
      </c>
      <c r="C618" t="s">
        <v>857</v>
      </c>
      <c r="D618" t="s">
        <v>1331</v>
      </c>
    </row>
    <row r="619" spans="1:4" x14ac:dyDescent="0.25">
      <c r="A619" t="s">
        <v>40</v>
      </c>
      <c r="B619" t="s">
        <v>842</v>
      </c>
      <c r="C619" t="s">
        <v>859</v>
      </c>
      <c r="D619" t="s">
        <v>1332</v>
      </c>
    </row>
    <row r="620" spans="1:4" x14ac:dyDescent="0.25">
      <c r="A620" t="s">
        <v>40</v>
      </c>
      <c r="B620" t="s">
        <v>845</v>
      </c>
      <c r="C620" t="s">
        <v>859</v>
      </c>
      <c r="D620" t="s">
        <v>1333</v>
      </c>
    </row>
    <row r="621" spans="1:4" x14ac:dyDescent="0.25">
      <c r="A621" t="s">
        <v>40</v>
      </c>
      <c r="B621" t="s">
        <v>845</v>
      </c>
      <c r="C621" t="s">
        <v>857</v>
      </c>
      <c r="D621" t="s">
        <v>1334</v>
      </c>
    </row>
    <row r="622" spans="1:4" x14ac:dyDescent="0.25">
      <c r="A622" t="s">
        <v>40</v>
      </c>
      <c r="B622" t="s">
        <v>842</v>
      </c>
      <c r="C622" t="s">
        <v>857</v>
      </c>
      <c r="D622" t="s">
        <v>1335</v>
      </c>
    </row>
    <row r="623" spans="1:4" x14ac:dyDescent="0.25">
      <c r="A623" t="s">
        <v>40</v>
      </c>
      <c r="B623" t="s">
        <v>842</v>
      </c>
      <c r="C623" t="s">
        <v>859</v>
      </c>
      <c r="D623" t="s">
        <v>1336</v>
      </c>
    </row>
    <row r="624" spans="1:4" x14ac:dyDescent="0.25">
      <c r="A624" t="s">
        <v>40</v>
      </c>
      <c r="B624" t="s">
        <v>842</v>
      </c>
      <c r="C624" t="s">
        <v>857</v>
      </c>
      <c r="D624" t="s">
        <v>1337</v>
      </c>
    </row>
    <row r="625" spans="1:4" x14ac:dyDescent="0.25">
      <c r="A625" t="s">
        <v>40</v>
      </c>
      <c r="B625" t="s">
        <v>1338</v>
      </c>
      <c r="C625" t="s">
        <v>1094</v>
      </c>
      <c r="D625">
        <v>2.4166651566823299E-4</v>
      </c>
    </row>
    <row r="626" spans="1:4" x14ac:dyDescent="0.25">
      <c r="A626">
        <v>2.4166651566823299E-4</v>
      </c>
    </row>
    <row r="627" spans="1:4" x14ac:dyDescent="0.25">
      <c r="A627" t="s">
        <v>40</v>
      </c>
      <c r="B627" t="s">
        <v>842</v>
      </c>
      <c r="C627" t="s">
        <v>859</v>
      </c>
      <c r="D627" t="s">
        <v>1339</v>
      </c>
    </row>
    <row r="628" spans="1:4" x14ac:dyDescent="0.25">
      <c r="A628" t="s">
        <v>40</v>
      </c>
      <c r="B628" t="s">
        <v>1338</v>
      </c>
      <c r="C628" t="s">
        <v>1121</v>
      </c>
      <c r="D628" s="7">
        <v>8.0555498600006094E-5</v>
      </c>
    </row>
    <row r="629" spans="1:4" x14ac:dyDescent="0.25">
      <c r="A629" s="7">
        <v>8.0555498600006094E-5</v>
      </c>
    </row>
    <row r="630" spans="1:4" x14ac:dyDescent="0.25">
      <c r="A630" t="s">
        <v>40</v>
      </c>
      <c r="B630" t="s">
        <v>845</v>
      </c>
      <c r="C630" t="s">
        <v>859</v>
      </c>
      <c r="D630" t="s">
        <v>1340</v>
      </c>
    </row>
    <row r="631" spans="1:4" x14ac:dyDescent="0.25">
      <c r="A631" t="s">
        <v>40</v>
      </c>
      <c r="B631" t="s">
        <v>845</v>
      </c>
      <c r="C631" t="s">
        <v>857</v>
      </c>
      <c r="D631" t="s">
        <v>1341</v>
      </c>
    </row>
    <row r="632" spans="1:4" x14ac:dyDescent="0.25">
      <c r="A632" t="s">
        <v>40</v>
      </c>
      <c r="B632" t="s">
        <v>845</v>
      </c>
      <c r="C632" t="s">
        <v>857</v>
      </c>
      <c r="D632" t="s">
        <v>1342</v>
      </c>
    </row>
    <row r="633" spans="1:4" x14ac:dyDescent="0.25">
      <c r="A633" t="s">
        <v>40</v>
      </c>
      <c r="B633" t="s">
        <v>845</v>
      </c>
      <c r="C633" t="s">
        <v>859</v>
      </c>
      <c r="D633" t="s">
        <v>1343</v>
      </c>
    </row>
    <row r="634" spans="1:4" x14ac:dyDescent="0.25">
      <c r="A634" t="s">
        <v>40</v>
      </c>
      <c r="B634" t="s">
        <v>845</v>
      </c>
      <c r="C634" t="s">
        <v>857</v>
      </c>
      <c r="D634" t="s">
        <v>1344</v>
      </c>
    </row>
    <row r="635" spans="1:4" x14ac:dyDescent="0.25">
      <c r="A635" t="s">
        <v>40</v>
      </c>
      <c r="B635" t="s">
        <v>845</v>
      </c>
      <c r="C635" t="s">
        <v>859</v>
      </c>
      <c r="D635" t="s">
        <v>1345</v>
      </c>
    </row>
    <row r="636" spans="1:4" x14ac:dyDescent="0.25">
      <c r="A636" t="s">
        <v>40</v>
      </c>
      <c r="B636" t="s">
        <v>845</v>
      </c>
      <c r="C636" t="s">
        <v>859</v>
      </c>
      <c r="D636" t="s">
        <v>1346</v>
      </c>
    </row>
    <row r="637" spans="1:4" x14ac:dyDescent="0.25">
      <c r="A637" t="s">
        <v>40</v>
      </c>
      <c r="B637" t="s">
        <v>845</v>
      </c>
      <c r="C637" t="s">
        <v>857</v>
      </c>
      <c r="D637" t="s">
        <v>1347</v>
      </c>
    </row>
    <row r="638" spans="1:4" x14ac:dyDescent="0.25">
      <c r="A638" t="s">
        <v>40</v>
      </c>
      <c r="B638" t="s">
        <v>845</v>
      </c>
      <c r="C638" t="s">
        <v>859</v>
      </c>
      <c r="D638" t="s">
        <v>1348</v>
      </c>
    </row>
    <row r="639" spans="1:4" x14ac:dyDescent="0.25">
      <c r="A639" t="s">
        <v>40</v>
      </c>
      <c r="B639" t="s">
        <v>845</v>
      </c>
      <c r="C639" t="s">
        <v>857</v>
      </c>
      <c r="D639" t="s">
        <v>1349</v>
      </c>
    </row>
    <row r="640" spans="1:4" x14ac:dyDescent="0.25">
      <c r="A640" t="s">
        <v>40</v>
      </c>
      <c r="B640" t="s">
        <v>845</v>
      </c>
      <c r="C640" t="s">
        <v>859</v>
      </c>
      <c r="D640" t="s">
        <v>1350</v>
      </c>
    </row>
    <row r="641" spans="1:4" x14ac:dyDescent="0.25">
      <c r="A641" t="s">
        <v>40</v>
      </c>
      <c r="B641" t="s">
        <v>845</v>
      </c>
      <c r="C641" t="s">
        <v>857</v>
      </c>
      <c r="D641" t="s">
        <v>1351</v>
      </c>
    </row>
    <row r="642" spans="1:4" x14ac:dyDescent="0.25">
      <c r="A642" t="s">
        <v>40</v>
      </c>
      <c r="B642" t="s">
        <v>845</v>
      </c>
      <c r="C642" t="s">
        <v>859</v>
      </c>
      <c r="D642" t="s">
        <v>1352</v>
      </c>
    </row>
    <row r="643" spans="1:4" x14ac:dyDescent="0.25">
      <c r="A643" t="s">
        <v>40</v>
      </c>
      <c r="B643" t="s">
        <v>845</v>
      </c>
      <c r="C643" t="s">
        <v>857</v>
      </c>
      <c r="D643" t="s">
        <v>1353</v>
      </c>
    </row>
    <row r="644" spans="1:4" x14ac:dyDescent="0.25">
      <c r="A644" t="s">
        <v>40</v>
      </c>
      <c r="B644" t="s">
        <v>845</v>
      </c>
      <c r="C644" t="s">
        <v>859</v>
      </c>
      <c r="D644" t="s">
        <v>1354</v>
      </c>
    </row>
    <row r="645" spans="1:4" x14ac:dyDescent="0.25">
      <c r="A645" t="s">
        <v>40</v>
      </c>
      <c r="B645" t="s">
        <v>845</v>
      </c>
      <c r="C645" t="s">
        <v>857</v>
      </c>
      <c r="D645" t="s">
        <v>1355</v>
      </c>
    </row>
    <row r="646" spans="1:4" x14ac:dyDescent="0.25">
      <c r="A646" t="s">
        <v>40</v>
      </c>
      <c r="B646" t="s">
        <v>845</v>
      </c>
      <c r="C646" t="s">
        <v>859</v>
      </c>
      <c r="D646" t="s">
        <v>1356</v>
      </c>
    </row>
    <row r="647" spans="1:4" x14ac:dyDescent="0.25">
      <c r="A647" t="s">
        <v>40</v>
      </c>
      <c r="B647" t="s">
        <v>845</v>
      </c>
      <c r="C647" t="s">
        <v>857</v>
      </c>
      <c r="D647" t="s">
        <v>1357</v>
      </c>
    </row>
    <row r="648" spans="1:4" x14ac:dyDescent="0.25">
      <c r="A648" t="s">
        <v>40</v>
      </c>
      <c r="B648" t="s">
        <v>845</v>
      </c>
      <c r="C648" t="s">
        <v>859</v>
      </c>
      <c r="D648" t="s">
        <v>1358</v>
      </c>
    </row>
    <row r="649" spans="1:4" x14ac:dyDescent="0.25">
      <c r="A649" t="s">
        <v>40</v>
      </c>
      <c r="B649" t="s">
        <v>845</v>
      </c>
      <c r="C649" t="s">
        <v>857</v>
      </c>
      <c r="D649" t="s">
        <v>1359</v>
      </c>
    </row>
    <row r="650" spans="1:4" x14ac:dyDescent="0.25">
      <c r="A650" t="s">
        <v>40</v>
      </c>
      <c r="B650" t="s">
        <v>845</v>
      </c>
      <c r="C650" t="s">
        <v>857</v>
      </c>
      <c r="D650" t="s">
        <v>1360</v>
      </c>
    </row>
    <row r="651" spans="1:4" x14ac:dyDescent="0.25">
      <c r="A651" t="s">
        <v>40</v>
      </c>
      <c r="B651" t="s">
        <v>845</v>
      </c>
      <c r="C651" t="s">
        <v>859</v>
      </c>
      <c r="D651" t="s">
        <v>1361</v>
      </c>
    </row>
    <row r="652" spans="1:4" x14ac:dyDescent="0.25">
      <c r="A652" t="s">
        <v>40</v>
      </c>
      <c r="B652" t="s">
        <v>845</v>
      </c>
      <c r="C652" t="s">
        <v>857</v>
      </c>
      <c r="D652" t="s">
        <v>1362</v>
      </c>
    </row>
    <row r="653" spans="1:4" x14ac:dyDescent="0.25">
      <c r="A653" t="s">
        <v>40</v>
      </c>
      <c r="B653" t="s">
        <v>845</v>
      </c>
      <c r="C653" t="s">
        <v>859</v>
      </c>
      <c r="D653" t="s">
        <v>1363</v>
      </c>
    </row>
    <row r="654" spans="1:4" x14ac:dyDescent="0.25">
      <c r="A654" t="s">
        <v>40</v>
      </c>
      <c r="B654" t="s">
        <v>845</v>
      </c>
      <c r="C654" t="s">
        <v>857</v>
      </c>
      <c r="D654" t="s">
        <v>1364</v>
      </c>
    </row>
    <row r="655" spans="1:4" x14ac:dyDescent="0.25">
      <c r="A655" t="s">
        <v>40</v>
      </c>
      <c r="B655" t="s">
        <v>845</v>
      </c>
      <c r="C655" t="s">
        <v>859</v>
      </c>
      <c r="D655" t="s">
        <v>1365</v>
      </c>
    </row>
    <row r="656" spans="1:4" x14ac:dyDescent="0.25">
      <c r="A656" t="s">
        <v>40</v>
      </c>
      <c r="B656" t="s">
        <v>845</v>
      </c>
      <c r="C656" t="s">
        <v>857</v>
      </c>
      <c r="D656" t="s">
        <v>1366</v>
      </c>
    </row>
    <row r="657" spans="1:4" x14ac:dyDescent="0.25">
      <c r="A657" t="s">
        <v>40</v>
      </c>
      <c r="B657" t="s">
        <v>845</v>
      </c>
      <c r="C657" t="s">
        <v>859</v>
      </c>
      <c r="D657" t="s">
        <v>1367</v>
      </c>
    </row>
    <row r="658" spans="1:4" x14ac:dyDescent="0.25">
      <c r="A658" t="s">
        <v>40</v>
      </c>
      <c r="B658" t="s">
        <v>845</v>
      </c>
      <c r="C658" t="s">
        <v>857</v>
      </c>
      <c r="D658" t="s">
        <v>1368</v>
      </c>
    </row>
    <row r="659" spans="1:4" x14ac:dyDescent="0.25">
      <c r="A659" t="s">
        <v>40</v>
      </c>
      <c r="B659" t="s">
        <v>845</v>
      </c>
      <c r="C659" t="s">
        <v>859</v>
      </c>
      <c r="D659" t="s">
        <v>1369</v>
      </c>
    </row>
    <row r="660" spans="1:4" x14ac:dyDescent="0.25">
      <c r="A660" t="s">
        <v>40</v>
      </c>
      <c r="B660" t="s">
        <v>845</v>
      </c>
      <c r="C660" t="s">
        <v>857</v>
      </c>
      <c r="D660" t="s">
        <v>1370</v>
      </c>
    </row>
    <row r="661" spans="1:4" x14ac:dyDescent="0.25">
      <c r="A661" t="s">
        <v>40</v>
      </c>
      <c r="B661" t="s">
        <v>845</v>
      </c>
      <c r="C661" t="s">
        <v>859</v>
      </c>
      <c r="D661" t="s">
        <v>1371</v>
      </c>
    </row>
    <row r="662" spans="1:4" x14ac:dyDescent="0.25">
      <c r="A662" t="s">
        <v>40</v>
      </c>
      <c r="B662" t="s">
        <v>845</v>
      </c>
      <c r="C662" t="s">
        <v>857</v>
      </c>
      <c r="D662" t="s">
        <v>1372</v>
      </c>
    </row>
    <row r="663" spans="1:4" x14ac:dyDescent="0.25">
      <c r="A663" t="s">
        <v>40</v>
      </c>
      <c r="B663" t="s">
        <v>845</v>
      </c>
      <c r="C663" t="s">
        <v>859</v>
      </c>
      <c r="D663" t="s">
        <v>1373</v>
      </c>
    </row>
    <row r="664" spans="1:4" x14ac:dyDescent="0.25">
      <c r="A664" t="s">
        <v>40</v>
      </c>
      <c r="B664" t="s">
        <v>845</v>
      </c>
      <c r="C664" t="s">
        <v>857</v>
      </c>
      <c r="D664" t="s">
        <v>1374</v>
      </c>
    </row>
    <row r="665" spans="1:4" x14ac:dyDescent="0.25">
      <c r="A665" t="s">
        <v>40</v>
      </c>
      <c r="B665" t="s">
        <v>845</v>
      </c>
      <c r="C665" t="s">
        <v>859</v>
      </c>
      <c r="D665" t="s">
        <v>1375</v>
      </c>
    </row>
    <row r="666" spans="1:4" x14ac:dyDescent="0.25">
      <c r="A666" t="s">
        <v>40</v>
      </c>
      <c r="B666" t="s">
        <v>845</v>
      </c>
      <c r="C666" t="s">
        <v>857</v>
      </c>
      <c r="D666" t="s">
        <v>1376</v>
      </c>
    </row>
    <row r="667" spans="1:4" x14ac:dyDescent="0.25">
      <c r="A667" t="s">
        <v>40</v>
      </c>
      <c r="B667" t="s">
        <v>845</v>
      </c>
      <c r="C667" t="s">
        <v>859</v>
      </c>
      <c r="D667" t="s">
        <v>1377</v>
      </c>
    </row>
    <row r="668" spans="1:4" x14ac:dyDescent="0.25">
      <c r="A668" t="s">
        <v>40</v>
      </c>
      <c r="B668" t="s">
        <v>845</v>
      </c>
      <c r="C668" t="s">
        <v>857</v>
      </c>
      <c r="D668" t="s">
        <v>1378</v>
      </c>
    </row>
    <row r="669" spans="1:4" x14ac:dyDescent="0.25">
      <c r="A669" t="s">
        <v>40</v>
      </c>
      <c r="B669" t="s">
        <v>845</v>
      </c>
      <c r="C669" t="s">
        <v>859</v>
      </c>
      <c r="D669" t="s">
        <v>1379</v>
      </c>
    </row>
    <row r="670" spans="1:4" x14ac:dyDescent="0.25">
      <c r="A670" t="s">
        <v>40</v>
      </c>
      <c r="B670" t="s">
        <v>845</v>
      </c>
      <c r="C670" t="s">
        <v>857</v>
      </c>
      <c r="D670" t="s">
        <v>1380</v>
      </c>
    </row>
    <row r="671" spans="1:4" x14ac:dyDescent="0.25">
      <c r="A671" t="s">
        <v>40</v>
      </c>
      <c r="B671" t="s">
        <v>845</v>
      </c>
      <c r="C671" t="s">
        <v>859</v>
      </c>
      <c r="D671" t="s">
        <v>1381</v>
      </c>
    </row>
    <row r="672" spans="1:4" x14ac:dyDescent="0.25">
      <c r="A672" t="s">
        <v>40</v>
      </c>
      <c r="B672" t="s">
        <v>845</v>
      </c>
      <c r="C672" t="s">
        <v>857</v>
      </c>
      <c r="D672" t="s">
        <v>1382</v>
      </c>
    </row>
    <row r="673" spans="1:4" x14ac:dyDescent="0.25">
      <c r="A673" t="s">
        <v>40</v>
      </c>
      <c r="B673" t="s">
        <v>845</v>
      </c>
      <c r="C673" t="s">
        <v>859</v>
      </c>
      <c r="D673" t="s">
        <v>1383</v>
      </c>
    </row>
    <row r="674" spans="1:4" x14ac:dyDescent="0.25">
      <c r="A674" t="s">
        <v>40</v>
      </c>
      <c r="B674" t="s">
        <v>845</v>
      </c>
      <c r="C674" t="s">
        <v>857</v>
      </c>
      <c r="D674" t="s">
        <v>1384</v>
      </c>
    </row>
    <row r="675" spans="1:4" x14ac:dyDescent="0.25">
      <c r="A675" t="s">
        <v>40</v>
      </c>
      <c r="B675" t="s">
        <v>845</v>
      </c>
      <c r="C675" t="s">
        <v>859</v>
      </c>
      <c r="D675" t="s">
        <v>1385</v>
      </c>
    </row>
    <row r="676" spans="1:4" x14ac:dyDescent="0.25">
      <c r="A676" t="s">
        <v>40</v>
      </c>
      <c r="B676" t="s">
        <v>845</v>
      </c>
      <c r="C676" t="s">
        <v>857</v>
      </c>
      <c r="D676" t="s">
        <v>1386</v>
      </c>
    </row>
    <row r="677" spans="1:4" x14ac:dyDescent="0.25">
      <c r="A677" t="s">
        <v>40</v>
      </c>
      <c r="B677" t="s">
        <v>845</v>
      </c>
      <c r="C677" t="s">
        <v>859</v>
      </c>
      <c r="D677" t="s">
        <v>1387</v>
      </c>
    </row>
    <row r="678" spans="1:4" x14ac:dyDescent="0.25">
      <c r="A678" t="s">
        <v>40</v>
      </c>
      <c r="B678" t="s">
        <v>845</v>
      </c>
      <c r="C678" t="s">
        <v>857</v>
      </c>
      <c r="D678" t="s">
        <v>1388</v>
      </c>
    </row>
    <row r="679" spans="1:4" x14ac:dyDescent="0.25">
      <c r="A679" t="s">
        <v>40</v>
      </c>
      <c r="B679" t="s">
        <v>845</v>
      </c>
      <c r="C679" t="s">
        <v>859</v>
      </c>
      <c r="D679" t="s">
        <v>1389</v>
      </c>
    </row>
    <row r="680" spans="1:4" x14ac:dyDescent="0.25">
      <c r="A680" t="s">
        <v>40</v>
      </c>
      <c r="B680" t="s">
        <v>845</v>
      </c>
      <c r="C680" t="s">
        <v>857</v>
      </c>
      <c r="D680" t="s">
        <v>1390</v>
      </c>
    </row>
    <row r="681" spans="1:4" x14ac:dyDescent="0.25">
      <c r="A681" t="s">
        <v>40</v>
      </c>
      <c r="B681" t="s">
        <v>845</v>
      </c>
      <c r="C681" t="s">
        <v>859</v>
      </c>
      <c r="D681" t="s">
        <v>1391</v>
      </c>
    </row>
    <row r="682" spans="1:4" x14ac:dyDescent="0.25">
      <c r="A682" t="s">
        <v>40</v>
      </c>
      <c r="B682" t="s">
        <v>845</v>
      </c>
      <c r="C682" t="s">
        <v>857</v>
      </c>
      <c r="D682" t="s">
        <v>1392</v>
      </c>
    </row>
    <row r="683" spans="1:4" x14ac:dyDescent="0.25">
      <c r="A683" t="s">
        <v>40</v>
      </c>
      <c r="B683" t="s">
        <v>845</v>
      </c>
      <c r="C683" t="s">
        <v>859</v>
      </c>
      <c r="D683" t="s">
        <v>1393</v>
      </c>
    </row>
    <row r="684" spans="1:4" x14ac:dyDescent="0.25">
      <c r="A684" t="s">
        <v>40</v>
      </c>
      <c r="B684" t="s">
        <v>845</v>
      </c>
      <c r="C684" t="s">
        <v>857</v>
      </c>
      <c r="D684" t="s">
        <v>1394</v>
      </c>
    </row>
    <row r="685" spans="1:4" x14ac:dyDescent="0.25">
      <c r="A685" t="s">
        <v>40</v>
      </c>
      <c r="B685" t="s">
        <v>845</v>
      </c>
      <c r="C685" t="s">
        <v>859</v>
      </c>
      <c r="D685" t="s">
        <v>1395</v>
      </c>
    </row>
    <row r="686" spans="1:4" x14ac:dyDescent="0.25">
      <c r="A686" t="s">
        <v>40</v>
      </c>
      <c r="B686" t="s">
        <v>845</v>
      </c>
      <c r="C686" t="s">
        <v>857</v>
      </c>
      <c r="D686" t="s">
        <v>1396</v>
      </c>
    </row>
    <row r="687" spans="1:4" x14ac:dyDescent="0.25">
      <c r="A687" t="s">
        <v>40</v>
      </c>
      <c r="B687" t="s">
        <v>845</v>
      </c>
      <c r="C687" t="s">
        <v>859</v>
      </c>
      <c r="D687" t="s">
        <v>1397</v>
      </c>
    </row>
    <row r="688" spans="1:4" x14ac:dyDescent="0.25">
      <c r="A688" t="s">
        <v>40</v>
      </c>
      <c r="B688" t="s">
        <v>845</v>
      </c>
      <c r="C688" t="s">
        <v>857</v>
      </c>
      <c r="D688" t="s">
        <v>1398</v>
      </c>
    </row>
    <row r="689" spans="1:4" x14ac:dyDescent="0.25">
      <c r="A689" t="s">
        <v>40</v>
      </c>
      <c r="B689" t="s">
        <v>845</v>
      </c>
      <c r="C689" t="s">
        <v>859</v>
      </c>
      <c r="D689" t="s">
        <v>1399</v>
      </c>
    </row>
    <row r="690" spans="1:4" x14ac:dyDescent="0.25">
      <c r="A690" t="s">
        <v>40</v>
      </c>
      <c r="B690" t="s">
        <v>845</v>
      </c>
      <c r="C690" t="s">
        <v>857</v>
      </c>
      <c r="D690" t="s">
        <v>1400</v>
      </c>
    </row>
    <row r="691" spans="1:4" x14ac:dyDescent="0.25">
      <c r="A691" t="s">
        <v>40</v>
      </c>
      <c r="B691" t="s">
        <v>845</v>
      </c>
      <c r="C691" t="s">
        <v>859</v>
      </c>
      <c r="D691" t="s">
        <v>1401</v>
      </c>
    </row>
    <row r="692" spans="1:4" x14ac:dyDescent="0.25">
      <c r="A692" t="s">
        <v>40</v>
      </c>
      <c r="B692" t="s">
        <v>845</v>
      </c>
      <c r="C692" t="s">
        <v>857</v>
      </c>
      <c r="D692" t="s">
        <v>1402</v>
      </c>
    </row>
    <row r="693" spans="1:4" x14ac:dyDescent="0.25">
      <c r="A693" t="s">
        <v>40</v>
      </c>
      <c r="B693" t="s">
        <v>845</v>
      </c>
      <c r="C693" t="s">
        <v>859</v>
      </c>
      <c r="D693" t="s">
        <v>1403</v>
      </c>
    </row>
    <row r="694" spans="1:4" x14ac:dyDescent="0.25">
      <c r="A694" t="s">
        <v>40</v>
      </c>
      <c r="B694" t="s">
        <v>845</v>
      </c>
      <c r="C694" t="s">
        <v>857</v>
      </c>
      <c r="D694" t="s">
        <v>1404</v>
      </c>
    </row>
    <row r="695" spans="1:4" x14ac:dyDescent="0.25">
      <c r="A695" t="s">
        <v>40</v>
      </c>
      <c r="B695" t="s">
        <v>845</v>
      </c>
      <c r="C695" t="s">
        <v>859</v>
      </c>
      <c r="D695" t="s">
        <v>1405</v>
      </c>
    </row>
    <row r="696" spans="1:4" x14ac:dyDescent="0.25">
      <c r="A696" t="s">
        <v>40</v>
      </c>
      <c r="B696" t="s">
        <v>845</v>
      </c>
      <c r="C696" t="s">
        <v>857</v>
      </c>
      <c r="D696" t="s">
        <v>1406</v>
      </c>
    </row>
    <row r="697" spans="1:4" x14ac:dyDescent="0.25">
      <c r="A697" t="s">
        <v>40</v>
      </c>
      <c r="B697" t="s">
        <v>845</v>
      </c>
      <c r="C697" t="s">
        <v>859</v>
      </c>
      <c r="D697" t="s">
        <v>1407</v>
      </c>
    </row>
    <row r="698" spans="1:4" x14ac:dyDescent="0.25">
      <c r="A698" t="s">
        <v>40</v>
      </c>
      <c r="B698" t="s">
        <v>845</v>
      </c>
      <c r="C698" t="s">
        <v>857</v>
      </c>
      <c r="D698" t="s">
        <v>1408</v>
      </c>
    </row>
    <row r="699" spans="1:4" x14ac:dyDescent="0.25">
      <c r="A699" t="s">
        <v>40</v>
      </c>
      <c r="B699" t="s">
        <v>845</v>
      </c>
      <c r="C699" t="s">
        <v>859</v>
      </c>
      <c r="D699" t="s">
        <v>1409</v>
      </c>
    </row>
    <row r="700" spans="1:4" x14ac:dyDescent="0.25">
      <c r="A700" t="s">
        <v>40</v>
      </c>
      <c r="B700" t="s">
        <v>845</v>
      </c>
      <c r="C700" t="s">
        <v>857</v>
      </c>
      <c r="D700" t="s">
        <v>1410</v>
      </c>
    </row>
    <row r="701" spans="1:4" x14ac:dyDescent="0.25">
      <c r="A701" t="s">
        <v>40</v>
      </c>
      <c r="B701" t="s">
        <v>845</v>
      </c>
      <c r="C701" t="s">
        <v>859</v>
      </c>
      <c r="D701" t="s">
        <v>1411</v>
      </c>
    </row>
    <row r="702" spans="1:4" x14ac:dyDescent="0.25">
      <c r="A702" t="s">
        <v>40</v>
      </c>
      <c r="B702" t="s">
        <v>845</v>
      </c>
      <c r="C702" t="s">
        <v>857</v>
      </c>
      <c r="D702" t="s">
        <v>1412</v>
      </c>
    </row>
    <row r="703" spans="1:4" x14ac:dyDescent="0.25">
      <c r="A703" t="s">
        <v>40</v>
      </c>
      <c r="B703" t="s">
        <v>845</v>
      </c>
      <c r="C703" t="s">
        <v>859</v>
      </c>
      <c r="D703" t="s">
        <v>1413</v>
      </c>
    </row>
    <row r="704" spans="1:4" x14ac:dyDescent="0.25">
      <c r="A704" t="s">
        <v>40</v>
      </c>
      <c r="B704" t="s">
        <v>845</v>
      </c>
      <c r="C704" t="s">
        <v>857</v>
      </c>
      <c r="D704" t="s">
        <v>1414</v>
      </c>
    </row>
    <row r="705" spans="1:4" x14ac:dyDescent="0.25">
      <c r="A705" t="s">
        <v>40</v>
      </c>
      <c r="B705" t="s">
        <v>845</v>
      </c>
      <c r="C705" t="s">
        <v>859</v>
      </c>
      <c r="D705" t="s">
        <v>1415</v>
      </c>
    </row>
    <row r="706" spans="1:4" x14ac:dyDescent="0.25">
      <c r="A706" t="s">
        <v>40</v>
      </c>
      <c r="B706" t="s">
        <v>845</v>
      </c>
      <c r="C706" t="s">
        <v>857</v>
      </c>
      <c r="D706" t="s">
        <v>1416</v>
      </c>
    </row>
    <row r="707" spans="1:4" x14ac:dyDescent="0.25">
      <c r="A707" t="s">
        <v>40</v>
      </c>
      <c r="B707" t="s">
        <v>845</v>
      </c>
      <c r="C707" t="s">
        <v>859</v>
      </c>
      <c r="D707" t="s">
        <v>1417</v>
      </c>
    </row>
    <row r="708" spans="1:4" x14ac:dyDescent="0.25">
      <c r="A708" t="s">
        <v>40</v>
      </c>
      <c r="B708" t="s">
        <v>845</v>
      </c>
      <c r="C708" t="s">
        <v>857</v>
      </c>
      <c r="D708" t="s">
        <v>1418</v>
      </c>
    </row>
    <row r="709" spans="1:4" x14ac:dyDescent="0.25">
      <c r="A709" t="s">
        <v>40</v>
      </c>
      <c r="B709" t="s">
        <v>845</v>
      </c>
      <c r="C709" t="s">
        <v>859</v>
      </c>
      <c r="D709" t="s">
        <v>1419</v>
      </c>
    </row>
    <row r="710" spans="1:4" x14ac:dyDescent="0.25">
      <c r="A710" t="s">
        <v>40</v>
      </c>
      <c r="B710" t="s">
        <v>845</v>
      </c>
      <c r="C710" t="s">
        <v>857</v>
      </c>
      <c r="D710" t="s">
        <v>1420</v>
      </c>
    </row>
    <row r="711" spans="1:4" x14ac:dyDescent="0.25">
      <c r="A711" t="s">
        <v>40</v>
      </c>
      <c r="B711" t="s">
        <v>845</v>
      </c>
      <c r="C711" t="s">
        <v>859</v>
      </c>
      <c r="D711" t="s">
        <v>1421</v>
      </c>
    </row>
    <row r="712" spans="1:4" x14ac:dyDescent="0.25">
      <c r="A712" t="s">
        <v>40</v>
      </c>
      <c r="B712" t="s">
        <v>845</v>
      </c>
      <c r="C712" t="s">
        <v>857</v>
      </c>
      <c r="D712" t="s">
        <v>1422</v>
      </c>
    </row>
    <row r="713" spans="1:4" x14ac:dyDescent="0.25">
      <c r="A713" t="s">
        <v>40</v>
      </c>
      <c r="B713" t="s">
        <v>845</v>
      </c>
      <c r="C713" t="s">
        <v>859</v>
      </c>
      <c r="D713" t="s">
        <v>1423</v>
      </c>
    </row>
    <row r="714" spans="1:4" x14ac:dyDescent="0.25">
      <c r="A714" t="s">
        <v>40</v>
      </c>
      <c r="B714" t="s">
        <v>845</v>
      </c>
      <c r="C714" t="s">
        <v>857</v>
      </c>
      <c r="D714" t="s">
        <v>1424</v>
      </c>
    </row>
    <row r="715" spans="1:4" x14ac:dyDescent="0.25">
      <c r="A715" t="s">
        <v>40</v>
      </c>
      <c r="B715" t="s">
        <v>845</v>
      </c>
      <c r="C715" t="s">
        <v>859</v>
      </c>
      <c r="D715" t="s">
        <v>1425</v>
      </c>
    </row>
    <row r="716" spans="1:4" x14ac:dyDescent="0.25">
      <c r="A716" t="s">
        <v>40</v>
      </c>
      <c r="B716" t="s">
        <v>845</v>
      </c>
      <c r="C716" t="s">
        <v>857</v>
      </c>
      <c r="D716" t="s">
        <v>1426</v>
      </c>
    </row>
    <row r="717" spans="1:4" x14ac:dyDescent="0.25">
      <c r="A717" t="s">
        <v>40</v>
      </c>
      <c r="B717" t="s">
        <v>845</v>
      </c>
      <c r="C717" t="s">
        <v>859</v>
      </c>
      <c r="D717" t="s">
        <v>1427</v>
      </c>
    </row>
    <row r="718" spans="1:4" x14ac:dyDescent="0.25">
      <c r="A718" t="s">
        <v>40</v>
      </c>
      <c r="B718" t="s">
        <v>845</v>
      </c>
      <c r="C718" t="s">
        <v>857</v>
      </c>
      <c r="D718" t="s">
        <v>1428</v>
      </c>
    </row>
    <row r="719" spans="1:4" x14ac:dyDescent="0.25">
      <c r="A719" t="s">
        <v>40</v>
      </c>
      <c r="B719" t="s">
        <v>845</v>
      </c>
      <c r="C719" t="s">
        <v>859</v>
      </c>
      <c r="D719" t="s">
        <v>1429</v>
      </c>
    </row>
    <row r="720" spans="1:4" x14ac:dyDescent="0.25">
      <c r="A720" t="s">
        <v>40</v>
      </c>
      <c r="B720" t="s">
        <v>845</v>
      </c>
      <c r="C720" t="s">
        <v>857</v>
      </c>
      <c r="D720" t="s">
        <v>1430</v>
      </c>
    </row>
    <row r="721" spans="1:4" x14ac:dyDescent="0.25">
      <c r="A721" t="s">
        <v>40</v>
      </c>
      <c r="B721" t="s">
        <v>845</v>
      </c>
      <c r="C721" t="s">
        <v>859</v>
      </c>
      <c r="D721" t="s">
        <v>1431</v>
      </c>
    </row>
    <row r="722" spans="1:4" x14ac:dyDescent="0.25">
      <c r="A722" t="s">
        <v>40</v>
      </c>
      <c r="B722" t="s">
        <v>845</v>
      </c>
      <c r="C722" t="s">
        <v>857</v>
      </c>
      <c r="D722" t="s">
        <v>1432</v>
      </c>
    </row>
    <row r="723" spans="1:4" x14ac:dyDescent="0.25">
      <c r="A723" t="s">
        <v>40</v>
      </c>
      <c r="B723" t="s">
        <v>1433</v>
      </c>
      <c r="C723" t="s">
        <v>1094</v>
      </c>
      <c r="D723">
        <v>8.2499988873799605E-4</v>
      </c>
    </row>
    <row r="724" spans="1:4" x14ac:dyDescent="0.25">
      <c r="A724">
        <v>8.2499988873799605E-4</v>
      </c>
    </row>
    <row r="725" spans="1:4" x14ac:dyDescent="0.25">
      <c r="A725" t="s">
        <v>40</v>
      </c>
      <c r="B725" t="s">
        <v>845</v>
      </c>
      <c r="C725" t="s">
        <v>859</v>
      </c>
      <c r="D725" t="s">
        <v>1434</v>
      </c>
    </row>
    <row r="726" spans="1:4" x14ac:dyDescent="0.25">
      <c r="A726" t="s">
        <v>40</v>
      </c>
      <c r="B726" t="s">
        <v>845</v>
      </c>
      <c r="C726" t="s">
        <v>859</v>
      </c>
      <c r="D726" t="s">
        <v>1435</v>
      </c>
    </row>
    <row r="727" spans="1:4" x14ac:dyDescent="0.25">
      <c r="A727" t="s">
        <v>40</v>
      </c>
      <c r="B727" t="s">
        <v>1433</v>
      </c>
      <c r="C727" t="s">
        <v>1121</v>
      </c>
      <c r="D727">
        <v>2.3611116409301701E-4</v>
      </c>
    </row>
    <row r="728" spans="1:4" x14ac:dyDescent="0.25">
      <c r="A728">
        <v>2.3611116409301701E-4</v>
      </c>
    </row>
    <row r="729" spans="1:4" x14ac:dyDescent="0.25">
      <c r="A729" t="s">
        <v>126</v>
      </c>
      <c r="B729" t="s">
        <v>1436</v>
      </c>
    </row>
    <row r="730" spans="1:4" x14ac:dyDescent="0.25">
      <c r="A730" t="s">
        <v>126</v>
      </c>
      <c r="B730" t="s">
        <v>1437</v>
      </c>
    </row>
    <row r="731" spans="1:4" x14ac:dyDescent="0.25">
      <c r="A731" t="s">
        <v>126</v>
      </c>
      <c r="B731" t="s">
        <v>1438</v>
      </c>
    </row>
    <row r="732" spans="1:4" x14ac:dyDescent="0.25">
      <c r="A732" t="s">
        <v>126</v>
      </c>
      <c r="B732" t="s">
        <v>1439</v>
      </c>
    </row>
    <row r="733" spans="1:4" x14ac:dyDescent="0.25">
      <c r="A733" t="s">
        <v>126</v>
      </c>
      <c r="B733" t="s">
        <v>1440</v>
      </c>
    </row>
    <row r="734" spans="1:4" x14ac:dyDescent="0.25">
      <c r="A734" t="s">
        <v>126</v>
      </c>
      <c r="B734" t="s">
        <v>1441</v>
      </c>
    </row>
    <row r="735" spans="1:4" x14ac:dyDescent="0.25">
      <c r="A735" t="s">
        <v>19</v>
      </c>
    </row>
    <row r="736" spans="1:4" x14ac:dyDescent="0.25">
      <c r="A736" t="s">
        <v>19</v>
      </c>
    </row>
    <row r="737" spans="1:5" x14ac:dyDescent="0.25">
      <c r="A737" t="s">
        <v>19</v>
      </c>
    </row>
    <row r="738" spans="1:5" x14ac:dyDescent="0.25">
      <c r="A738" t="s">
        <v>19</v>
      </c>
    </row>
    <row r="739" spans="1:5" x14ac:dyDescent="0.25">
      <c r="A739" t="s">
        <v>19</v>
      </c>
    </row>
    <row r="740" spans="1:5" x14ac:dyDescent="0.25">
      <c r="A740" t="s">
        <v>19</v>
      </c>
    </row>
    <row r="741" spans="1:5" x14ac:dyDescent="0.25">
      <c r="A741" t="s">
        <v>2</v>
      </c>
      <c r="B741" t="s">
        <v>133</v>
      </c>
      <c r="C741">
        <v>7010</v>
      </c>
    </row>
    <row r="742" spans="1:5" x14ac:dyDescent="0.25">
      <c r="A742" t="s">
        <v>68</v>
      </c>
    </row>
    <row r="743" spans="1:5" x14ac:dyDescent="0.25">
      <c r="A743" t="s">
        <v>40</v>
      </c>
      <c r="B743" t="s">
        <v>842</v>
      </c>
      <c r="C743" t="s">
        <v>146</v>
      </c>
      <c r="D743" t="s">
        <v>137</v>
      </c>
      <c r="E743">
        <v>25</v>
      </c>
    </row>
    <row r="744" spans="1:5" x14ac:dyDescent="0.25">
      <c r="A744" t="s">
        <v>74</v>
      </c>
    </row>
    <row r="745" spans="1:5" x14ac:dyDescent="0.25">
      <c r="A745" t="s">
        <v>123</v>
      </c>
      <c r="B745" t="s">
        <v>843</v>
      </c>
    </row>
    <row r="746" spans="1:5" x14ac:dyDescent="0.25">
      <c r="A746" t="s">
        <v>142</v>
      </c>
    </row>
    <row r="747" spans="1:5" x14ac:dyDescent="0.25">
      <c r="A747" t="s">
        <v>149</v>
      </c>
    </row>
    <row r="748" spans="1:5" x14ac:dyDescent="0.25">
      <c r="A748" t="s">
        <v>212</v>
      </c>
      <c r="B748" t="s">
        <v>133</v>
      </c>
      <c r="C748">
        <v>6960</v>
      </c>
    </row>
    <row r="749" spans="1:5" x14ac:dyDescent="0.25">
      <c r="A749" t="s">
        <v>80</v>
      </c>
    </row>
    <row r="750" spans="1:5" x14ac:dyDescent="0.25">
      <c r="A750" t="s">
        <v>40</v>
      </c>
      <c r="B750" t="s">
        <v>845</v>
      </c>
      <c r="C750" t="s">
        <v>146</v>
      </c>
      <c r="D750" t="s">
        <v>137</v>
      </c>
      <c r="E750">
        <v>25</v>
      </c>
    </row>
    <row r="751" spans="1:5" x14ac:dyDescent="0.25">
      <c r="A751" t="s">
        <v>86</v>
      </c>
    </row>
    <row r="752" spans="1:5" x14ac:dyDescent="0.25">
      <c r="A752" t="s">
        <v>123</v>
      </c>
      <c r="B752" t="s">
        <v>847</v>
      </c>
    </row>
    <row r="753" spans="1:5" x14ac:dyDescent="0.25">
      <c r="A753" t="s">
        <v>142</v>
      </c>
    </row>
    <row r="754" spans="1:5" x14ac:dyDescent="0.25">
      <c r="A754" t="s">
        <v>149</v>
      </c>
    </row>
    <row r="755" spans="1:5" x14ac:dyDescent="0.25">
      <c r="A755" t="s">
        <v>3</v>
      </c>
      <c r="B755" t="s">
        <v>133</v>
      </c>
      <c r="C755">
        <v>7002</v>
      </c>
    </row>
    <row r="756" spans="1:5" x14ac:dyDescent="0.25">
      <c r="A756" t="s">
        <v>26</v>
      </c>
    </row>
    <row r="757" spans="1:5" x14ac:dyDescent="0.25">
      <c r="A757" t="s">
        <v>40</v>
      </c>
      <c r="B757" t="s">
        <v>841</v>
      </c>
      <c r="C757" t="s">
        <v>146</v>
      </c>
      <c r="D757" t="s">
        <v>137</v>
      </c>
      <c r="E757">
        <v>25</v>
      </c>
    </row>
    <row r="758" spans="1:5" x14ac:dyDescent="0.25">
      <c r="A758" t="s">
        <v>147</v>
      </c>
    </row>
    <row r="759" spans="1:5" x14ac:dyDescent="0.25">
      <c r="A759" t="s">
        <v>123</v>
      </c>
      <c r="B759" t="s">
        <v>148</v>
      </c>
    </row>
    <row r="760" spans="1:5" x14ac:dyDescent="0.25">
      <c r="A760" t="s">
        <v>142</v>
      </c>
    </row>
    <row r="761" spans="1:5" x14ac:dyDescent="0.25">
      <c r="A761" t="s">
        <v>149</v>
      </c>
    </row>
    <row r="762" spans="1:5" x14ac:dyDescent="0.25">
      <c r="A762" t="s">
        <v>40</v>
      </c>
      <c r="B762" t="s">
        <v>842</v>
      </c>
      <c r="C762" t="s">
        <v>855</v>
      </c>
    </row>
    <row r="763" spans="1:5" x14ac:dyDescent="0.25">
      <c r="A763" t="s">
        <v>40</v>
      </c>
      <c r="B763" t="s">
        <v>841</v>
      </c>
      <c r="C763" t="s">
        <v>855</v>
      </c>
    </row>
    <row r="764" spans="1:5" x14ac:dyDescent="0.25">
      <c r="A764" t="s">
        <v>40</v>
      </c>
      <c r="B764" t="s">
        <v>845</v>
      </c>
      <c r="C764" t="s">
        <v>855</v>
      </c>
    </row>
    <row r="765" spans="1:5" x14ac:dyDescent="0.25">
      <c r="A765" t="s">
        <v>2</v>
      </c>
      <c r="B765" t="s">
        <v>133</v>
      </c>
      <c r="C765">
        <v>7010</v>
      </c>
    </row>
    <row r="766" spans="1:5" x14ac:dyDescent="0.25">
      <c r="A766" t="s">
        <v>68</v>
      </c>
    </row>
    <row r="767" spans="1:5" x14ac:dyDescent="0.25">
      <c r="A767" t="s">
        <v>40</v>
      </c>
      <c r="B767" t="s">
        <v>842</v>
      </c>
      <c r="C767" t="s">
        <v>136</v>
      </c>
      <c r="D767" t="s">
        <v>137</v>
      </c>
      <c r="E767">
        <v>25</v>
      </c>
    </row>
    <row r="768" spans="1:5" x14ac:dyDescent="0.25">
      <c r="A768" t="s">
        <v>77</v>
      </c>
    </row>
    <row r="769" spans="1:5" x14ac:dyDescent="0.25">
      <c r="A769" t="s">
        <v>123</v>
      </c>
      <c r="B769" t="s">
        <v>844</v>
      </c>
    </row>
    <row r="770" spans="1:5" x14ac:dyDescent="0.25">
      <c r="A770" t="s">
        <v>142</v>
      </c>
    </row>
    <row r="771" spans="1:5" x14ac:dyDescent="0.25">
      <c r="A771" t="s">
        <v>144</v>
      </c>
    </row>
    <row r="772" spans="1:5" x14ac:dyDescent="0.25">
      <c r="A772" t="s">
        <v>40</v>
      </c>
      <c r="B772" t="s">
        <v>842</v>
      </c>
      <c r="C772" t="s">
        <v>856</v>
      </c>
    </row>
    <row r="773" spans="1:5" x14ac:dyDescent="0.25">
      <c r="A773" t="s">
        <v>212</v>
      </c>
      <c r="B773" t="s">
        <v>133</v>
      </c>
      <c r="C773">
        <v>6960</v>
      </c>
    </row>
    <row r="774" spans="1:5" x14ac:dyDescent="0.25">
      <c r="A774" t="s">
        <v>80</v>
      </c>
    </row>
    <row r="775" spans="1:5" x14ac:dyDescent="0.25">
      <c r="A775" t="s">
        <v>40</v>
      </c>
      <c r="B775" t="s">
        <v>845</v>
      </c>
      <c r="C775" t="s">
        <v>136</v>
      </c>
      <c r="D775" t="s">
        <v>137</v>
      </c>
      <c r="E775">
        <v>25</v>
      </c>
    </row>
    <row r="776" spans="1:5" x14ac:dyDescent="0.25">
      <c r="A776" t="s">
        <v>84</v>
      </c>
    </row>
    <row r="777" spans="1:5" x14ac:dyDescent="0.25">
      <c r="A777" t="s">
        <v>123</v>
      </c>
      <c r="B777" t="s">
        <v>848</v>
      </c>
    </row>
    <row r="778" spans="1:5" x14ac:dyDescent="0.25">
      <c r="A778" t="s">
        <v>142</v>
      </c>
    </row>
    <row r="779" spans="1:5" x14ac:dyDescent="0.25">
      <c r="A779" t="s">
        <v>144</v>
      </c>
    </row>
    <row r="780" spans="1:5" x14ac:dyDescent="0.25">
      <c r="A780" t="s">
        <v>3</v>
      </c>
      <c r="B780" t="s">
        <v>133</v>
      </c>
      <c r="C780">
        <v>7002</v>
      </c>
    </row>
    <row r="781" spans="1:5" x14ac:dyDescent="0.25">
      <c r="A781" t="s">
        <v>26</v>
      </c>
    </row>
    <row r="782" spans="1:5" x14ac:dyDescent="0.25">
      <c r="A782" t="s">
        <v>40</v>
      </c>
      <c r="B782" t="s">
        <v>841</v>
      </c>
      <c r="C782" t="s">
        <v>136</v>
      </c>
      <c r="D782" t="s">
        <v>137</v>
      </c>
      <c r="E782">
        <v>25</v>
      </c>
    </row>
    <row r="783" spans="1:5" x14ac:dyDescent="0.25">
      <c r="A783" t="s">
        <v>35</v>
      </c>
    </row>
    <row r="784" spans="1:5" x14ac:dyDescent="0.25">
      <c r="A784" t="s">
        <v>123</v>
      </c>
      <c r="B784" t="s">
        <v>141</v>
      </c>
    </row>
    <row r="785" spans="1:4" x14ac:dyDescent="0.25">
      <c r="A785" t="s">
        <v>142</v>
      </c>
    </row>
    <row r="786" spans="1:4" x14ac:dyDescent="0.25">
      <c r="A786" t="s">
        <v>144</v>
      </c>
    </row>
    <row r="787" spans="1:4" x14ac:dyDescent="0.25">
      <c r="A787" t="s">
        <v>40</v>
      </c>
      <c r="B787" t="s">
        <v>845</v>
      </c>
      <c r="C787" t="s">
        <v>856</v>
      </c>
    </row>
    <row r="788" spans="1:4" x14ac:dyDescent="0.25">
      <c r="A788" t="s">
        <v>40</v>
      </c>
      <c r="B788" t="s">
        <v>841</v>
      </c>
      <c r="C788" t="s">
        <v>856</v>
      </c>
    </row>
    <row r="789" spans="1:4" x14ac:dyDescent="0.25">
      <c r="A789" t="s">
        <v>40</v>
      </c>
      <c r="B789" t="s">
        <v>841</v>
      </c>
      <c r="C789" t="s">
        <v>857</v>
      </c>
      <c r="D789" t="s">
        <v>858</v>
      </c>
    </row>
    <row r="790" spans="1:4" x14ac:dyDescent="0.25">
      <c r="A790" t="s">
        <v>40</v>
      </c>
      <c r="B790" t="s">
        <v>841</v>
      </c>
      <c r="C790" t="s">
        <v>859</v>
      </c>
      <c r="D790" t="s">
        <v>858</v>
      </c>
    </row>
    <row r="791" spans="1:4" x14ac:dyDescent="0.25">
      <c r="A791" t="s">
        <v>40</v>
      </c>
      <c r="B791" t="s">
        <v>841</v>
      </c>
      <c r="C791" t="s">
        <v>857</v>
      </c>
      <c r="D791" t="s">
        <v>860</v>
      </c>
    </row>
    <row r="792" spans="1:4" x14ac:dyDescent="0.25">
      <c r="A792" t="s">
        <v>40</v>
      </c>
      <c r="B792" t="s">
        <v>841</v>
      </c>
      <c r="C792" t="s">
        <v>859</v>
      </c>
      <c r="D792" t="s">
        <v>860</v>
      </c>
    </row>
    <row r="793" spans="1:4" x14ac:dyDescent="0.25">
      <c r="A793" t="s">
        <v>40</v>
      </c>
      <c r="B793" t="s">
        <v>841</v>
      </c>
      <c r="C793" t="s">
        <v>857</v>
      </c>
      <c r="D793" t="s">
        <v>861</v>
      </c>
    </row>
    <row r="794" spans="1:4" x14ac:dyDescent="0.25">
      <c r="A794" t="s">
        <v>40</v>
      </c>
      <c r="B794" t="s">
        <v>841</v>
      </c>
      <c r="C794" t="s">
        <v>859</v>
      </c>
      <c r="D794" t="s">
        <v>861</v>
      </c>
    </row>
    <row r="795" spans="1:4" x14ac:dyDescent="0.25">
      <c r="A795" t="s">
        <v>40</v>
      </c>
      <c r="B795" t="s">
        <v>842</v>
      </c>
      <c r="C795" t="s">
        <v>859</v>
      </c>
      <c r="D795" t="s">
        <v>1442</v>
      </c>
    </row>
    <row r="796" spans="1:4" x14ac:dyDescent="0.25">
      <c r="A796" t="s">
        <v>40</v>
      </c>
      <c r="B796" t="s">
        <v>842</v>
      </c>
      <c r="C796" t="s">
        <v>857</v>
      </c>
      <c r="D796" t="s">
        <v>858</v>
      </c>
    </row>
    <row r="797" spans="1:4" x14ac:dyDescent="0.25">
      <c r="A797" t="s">
        <v>40</v>
      </c>
      <c r="B797" t="s">
        <v>841</v>
      </c>
      <c r="C797" t="s">
        <v>857</v>
      </c>
      <c r="D797" t="s">
        <v>863</v>
      </c>
    </row>
    <row r="798" spans="1:4" x14ac:dyDescent="0.25">
      <c r="A798" t="s">
        <v>40</v>
      </c>
      <c r="B798" t="s">
        <v>841</v>
      </c>
      <c r="C798" t="s">
        <v>859</v>
      </c>
      <c r="D798" t="s">
        <v>863</v>
      </c>
    </row>
    <row r="799" spans="1:4" x14ac:dyDescent="0.25">
      <c r="A799" t="s">
        <v>40</v>
      </c>
      <c r="B799" t="s">
        <v>841</v>
      </c>
      <c r="C799" t="s">
        <v>857</v>
      </c>
      <c r="D799" t="s">
        <v>864</v>
      </c>
    </row>
    <row r="800" spans="1:4" x14ac:dyDescent="0.25">
      <c r="A800" t="s">
        <v>40</v>
      </c>
      <c r="B800" t="s">
        <v>841</v>
      </c>
      <c r="C800" t="s">
        <v>859</v>
      </c>
      <c r="D800" t="s">
        <v>864</v>
      </c>
    </row>
    <row r="801" spans="1:4" x14ac:dyDescent="0.25">
      <c r="A801" t="s">
        <v>40</v>
      </c>
      <c r="B801" t="s">
        <v>841</v>
      </c>
      <c r="C801" t="s">
        <v>857</v>
      </c>
      <c r="D801" t="s">
        <v>866</v>
      </c>
    </row>
    <row r="802" spans="1:4" x14ac:dyDescent="0.25">
      <c r="A802" t="s">
        <v>40</v>
      </c>
      <c r="B802" t="s">
        <v>841</v>
      </c>
      <c r="C802" t="s">
        <v>859</v>
      </c>
      <c r="D802" t="s">
        <v>865</v>
      </c>
    </row>
    <row r="803" spans="1:4" x14ac:dyDescent="0.25">
      <c r="A803" t="s">
        <v>40</v>
      </c>
      <c r="B803" t="s">
        <v>841</v>
      </c>
      <c r="C803" t="s">
        <v>857</v>
      </c>
      <c r="D803" t="s">
        <v>869</v>
      </c>
    </row>
    <row r="804" spans="1:4" x14ac:dyDescent="0.25">
      <c r="A804" t="s">
        <v>40</v>
      </c>
      <c r="B804" t="s">
        <v>841</v>
      </c>
      <c r="C804" t="s">
        <v>859</v>
      </c>
      <c r="D804" t="s">
        <v>867</v>
      </c>
    </row>
    <row r="805" spans="1:4" x14ac:dyDescent="0.25">
      <c r="A805" t="s">
        <v>40</v>
      </c>
      <c r="B805" t="s">
        <v>845</v>
      </c>
      <c r="C805" t="s">
        <v>857</v>
      </c>
      <c r="D805" t="s">
        <v>858</v>
      </c>
    </row>
    <row r="806" spans="1:4" x14ac:dyDescent="0.25">
      <c r="A806" t="s">
        <v>40</v>
      </c>
      <c r="B806" t="s">
        <v>845</v>
      </c>
      <c r="C806" t="s">
        <v>859</v>
      </c>
      <c r="D806" t="s">
        <v>858</v>
      </c>
    </row>
    <row r="807" spans="1:4" x14ac:dyDescent="0.25">
      <c r="A807" t="s">
        <v>40</v>
      </c>
      <c r="B807" t="s">
        <v>842</v>
      </c>
      <c r="C807" t="s">
        <v>859</v>
      </c>
      <c r="D807" t="s">
        <v>1443</v>
      </c>
    </row>
    <row r="808" spans="1:4" x14ac:dyDescent="0.25">
      <c r="A808" t="s">
        <v>40</v>
      </c>
      <c r="B808" t="s">
        <v>842</v>
      </c>
      <c r="C808" t="s">
        <v>857</v>
      </c>
      <c r="D808" t="s">
        <v>860</v>
      </c>
    </row>
    <row r="809" spans="1:4" x14ac:dyDescent="0.25">
      <c r="A809" t="s">
        <v>40</v>
      </c>
      <c r="B809" t="s">
        <v>841</v>
      </c>
      <c r="C809" t="s">
        <v>857</v>
      </c>
      <c r="D809" t="s">
        <v>871</v>
      </c>
    </row>
    <row r="810" spans="1:4" x14ac:dyDescent="0.25">
      <c r="A810" t="s">
        <v>40</v>
      </c>
      <c r="B810" t="s">
        <v>841</v>
      </c>
      <c r="C810" t="s">
        <v>859</v>
      </c>
      <c r="D810" t="s">
        <v>870</v>
      </c>
    </row>
    <row r="811" spans="1:4" x14ac:dyDescent="0.25">
      <c r="A811" t="s">
        <v>40</v>
      </c>
      <c r="B811" t="s">
        <v>841</v>
      </c>
      <c r="C811" t="s">
        <v>857</v>
      </c>
      <c r="D811" t="s">
        <v>1444</v>
      </c>
    </row>
    <row r="812" spans="1:4" x14ac:dyDescent="0.25">
      <c r="A812" t="s">
        <v>40</v>
      </c>
      <c r="B812" t="s">
        <v>841</v>
      </c>
      <c r="C812" t="s">
        <v>859</v>
      </c>
      <c r="D812" t="s">
        <v>1445</v>
      </c>
    </row>
    <row r="813" spans="1:4" x14ac:dyDescent="0.25">
      <c r="A813" t="s">
        <v>40</v>
      </c>
      <c r="B813" t="s">
        <v>841</v>
      </c>
      <c r="C813" t="s">
        <v>857</v>
      </c>
      <c r="D813" t="s">
        <v>1446</v>
      </c>
    </row>
    <row r="814" spans="1:4" x14ac:dyDescent="0.25">
      <c r="A814" t="s">
        <v>40</v>
      </c>
      <c r="B814" t="s">
        <v>841</v>
      </c>
      <c r="C814" t="s">
        <v>859</v>
      </c>
      <c r="D814" t="s">
        <v>1447</v>
      </c>
    </row>
    <row r="815" spans="1:4" x14ac:dyDescent="0.25">
      <c r="A815" t="s">
        <v>40</v>
      </c>
      <c r="B815" t="s">
        <v>841</v>
      </c>
      <c r="C815" t="s">
        <v>857</v>
      </c>
      <c r="D815" t="s">
        <v>1448</v>
      </c>
    </row>
    <row r="816" spans="1:4" x14ac:dyDescent="0.25">
      <c r="A816" t="s">
        <v>40</v>
      </c>
      <c r="B816" t="s">
        <v>841</v>
      </c>
      <c r="C816" t="s">
        <v>859</v>
      </c>
      <c r="D816" t="s">
        <v>1449</v>
      </c>
    </row>
    <row r="817" spans="1:4" x14ac:dyDescent="0.25">
      <c r="A817" t="s">
        <v>40</v>
      </c>
      <c r="B817" t="s">
        <v>842</v>
      </c>
      <c r="C817" t="s">
        <v>859</v>
      </c>
      <c r="D817" t="s">
        <v>1450</v>
      </c>
    </row>
    <row r="818" spans="1:4" x14ac:dyDescent="0.25">
      <c r="A818" t="s">
        <v>40</v>
      </c>
      <c r="B818" t="s">
        <v>842</v>
      </c>
      <c r="C818" t="s">
        <v>857</v>
      </c>
      <c r="D818" t="s">
        <v>861</v>
      </c>
    </row>
    <row r="819" spans="1:4" x14ac:dyDescent="0.25">
      <c r="A819" t="s">
        <v>40</v>
      </c>
      <c r="B819" t="s">
        <v>841</v>
      </c>
      <c r="C819" t="s">
        <v>857</v>
      </c>
      <c r="D819" t="s">
        <v>1451</v>
      </c>
    </row>
    <row r="820" spans="1:4" x14ac:dyDescent="0.25">
      <c r="A820" t="s">
        <v>40</v>
      </c>
      <c r="B820" t="s">
        <v>841</v>
      </c>
      <c r="C820" t="s">
        <v>859</v>
      </c>
      <c r="D820" t="s">
        <v>1452</v>
      </c>
    </row>
    <row r="821" spans="1:4" x14ac:dyDescent="0.25">
      <c r="A821" t="s">
        <v>40</v>
      </c>
      <c r="B821" t="s">
        <v>841</v>
      </c>
      <c r="C821" t="s">
        <v>857</v>
      </c>
      <c r="D821" t="s">
        <v>1453</v>
      </c>
    </row>
    <row r="822" spans="1:4" x14ac:dyDescent="0.25">
      <c r="A822" t="s">
        <v>40</v>
      </c>
      <c r="B822" t="s">
        <v>841</v>
      </c>
      <c r="C822" t="s">
        <v>859</v>
      </c>
      <c r="D822" t="s">
        <v>1454</v>
      </c>
    </row>
    <row r="823" spans="1:4" x14ac:dyDescent="0.25">
      <c r="A823" t="s">
        <v>40</v>
      </c>
      <c r="B823" t="s">
        <v>841</v>
      </c>
      <c r="C823" t="s">
        <v>857</v>
      </c>
      <c r="D823" t="s">
        <v>1455</v>
      </c>
    </row>
    <row r="824" spans="1:4" x14ac:dyDescent="0.25">
      <c r="A824" t="s">
        <v>40</v>
      </c>
      <c r="B824" t="s">
        <v>841</v>
      </c>
      <c r="C824" t="s">
        <v>859</v>
      </c>
      <c r="D824" t="s">
        <v>1456</v>
      </c>
    </row>
    <row r="825" spans="1:4" x14ac:dyDescent="0.25">
      <c r="A825" t="s">
        <v>40</v>
      </c>
      <c r="B825" t="s">
        <v>845</v>
      </c>
      <c r="C825" t="s">
        <v>857</v>
      </c>
      <c r="D825" t="s">
        <v>1457</v>
      </c>
    </row>
    <row r="826" spans="1:4" x14ac:dyDescent="0.25">
      <c r="A826" t="s">
        <v>40</v>
      </c>
      <c r="B826" t="s">
        <v>845</v>
      </c>
      <c r="C826" t="s">
        <v>859</v>
      </c>
      <c r="D826" t="s">
        <v>860</v>
      </c>
    </row>
    <row r="827" spans="1:4" x14ac:dyDescent="0.25">
      <c r="A827" t="s">
        <v>40</v>
      </c>
      <c r="B827" t="s">
        <v>841</v>
      </c>
      <c r="C827" t="s">
        <v>857</v>
      </c>
      <c r="D827" t="s">
        <v>1458</v>
      </c>
    </row>
    <row r="828" spans="1:4" x14ac:dyDescent="0.25">
      <c r="A828" t="s">
        <v>40</v>
      </c>
      <c r="B828" t="s">
        <v>841</v>
      </c>
      <c r="C828" t="s">
        <v>859</v>
      </c>
      <c r="D828" t="s">
        <v>1459</v>
      </c>
    </row>
    <row r="829" spans="1:4" x14ac:dyDescent="0.25">
      <c r="A829" t="s">
        <v>40</v>
      </c>
      <c r="B829" t="s">
        <v>842</v>
      </c>
      <c r="C829" t="s">
        <v>859</v>
      </c>
      <c r="D829" t="s">
        <v>1460</v>
      </c>
    </row>
    <row r="830" spans="1:4" x14ac:dyDescent="0.25">
      <c r="A830" t="s">
        <v>40</v>
      </c>
      <c r="B830" t="s">
        <v>842</v>
      </c>
      <c r="C830" t="s">
        <v>857</v>
      </c>
      <c r="D830" t="s">
        <v>863</v>
      </c>
    </row>
    <row r="831" spans="1:4" x14ac:dyDescent="0.25">
      <c r="A831" t="s">
        <v>40</v>
      </c>
      <c r="B831" t="s">
        <v>841</v>
      </c>
      <c r="C831" t="s">
        <v>857</v>
      </c>
      <c r="D831" t="s">
        <v>1461</v>
      </c>
    </row>
    <row r="832" spans="1:4" x14ac:dyDescent="0.25">
      <c r="A832" t="s">
        <v>40</v>
      </c>
      <c r="B832" t="s">
        <v>841</v>
      </c>
      <c r="C832" t="s">
        <v>859</v>
      </c>
      <c r="D832" t="s">
        <v>1462</v>
      </c>
    </row>
    <row r="833" spans="1:4" x14ac:dyDescent="0.25">
      <c r="A833" t="s">
        <v>40</v>
      </c>
      <c r="B833" t="s">
        <v>841</v>
      </c>
      <c r="C833" t="s">
        <v>857</v>
      </c>
      <c r="D833" t="s">
        <v>1463</v>
      </c>
    </row>
    <row r="834" spans="1:4" x14ac:dyDescent="0.25">
      <c r="A834" t="s">
        <v>40</v>
      </c>
      <c r="B834" t="s">
        <v>841</v>
      </c>
      <c r="C834" t="s">
        <v>859</v>
      </c>
      <c r="D834" t="s">
        <v>1464</v>
      </c>
    </row>
    <row r="835" spans="1:4" x14ac:dyDescent="0.25">
      <c r="A835" t="s">
        <v>40</v>
      </c>
      <c r="B835" t="s">
        <v>841</v>
      </c>
      <c r="C835" t="s">
        <v>857</v>
      </c>
      <c r="D835" t="s">
        <v>1465</v>
      </c>
    </row>
    <row r="836" spans="1:4" x14ac:dyDescent="0.25">
      <c r="A836" t="s">
        <v>40</v>
      </c>
      <c r="B836" t="s">
        <v>841</v>
      </c>
      <c r="C836" t="s">
        <v>859</v>
      </c>
      <c r="D836" t="s">
        <v>1466</v>
      </c>
    </row>
    <row r="837" spans="1:4" x14ac:dyDescent="0.25">
      <c r="A837" t="s">
        <v>40</v>
      </c>
      <c r="B837" t="s">
        <v>841</v>
      </c>
      <c r="C837" t="s">
        <v>857</v>
      </c>
      <c r="D837" t="s">
        <v>1467</v>
      </c>
    </row>
    <row r="838" spans="1:4" x14ac:dyDescent="0.25">
      <c r="A838" t="s">
        <v>40</v>
      </c>
      <c r="B838" t="s">
        <v>841</v>
      </c>
      <c r="C838" t="s">
        <v>859</v>
      </c>
      <c r="D838" t="s">
        <v>1468</v>
      </c>
    </row>
    <row r="839" spans="1:4" x14ac:dyDescent="0.25">
      <c r="A839" t="s">
        <v>40</v>
      </c>
      <c r="B839" t="s">
        <v>842</v>
      </c>
      <c r="C839" t="s">
        <v>859</v>
      </c>
      <c r="D839" t="s">
        <v>1469</v>
      </c>
    </row>
    <row r="840" spans="1:4" x14ac:dyDescent="0.25">
      <c r="A840" t="s">
        <v>40</v>
      </c>
      <c r="B840" t="s">
        <v>842</v>
      </c>
      <c r="C840" t="s">
        <v>857</v>
      </c>
      <c r="D840" t="s">
        <v>864</v>
      </c>
    </row>
    <row r="841" spans="1:4" x14ac:dyDescent="0.25">
      <c r="A841" t="s">
        <v>40</v>
      </c>
      <c r="B841" t="s">
        <v>841</v>
      </c>
      <c r="C841" t="s">
        <v>857</v>
      </c>
      <c r="D841" t="s">
        <v>1470</v>
      </c>
    </row>
    <row r="842" spans="1:4" x14ac:dyDescent="0.25">
      <c r="A842" t="s">
        <v>40</v>
      </c>
      <c r="B842" t="s">
        <v>841</v>
      </c>
      <c r="C842" t="s">
        <v>859</v>
      </c>
      <c r="D842" t="s">
        <v>1471</v>
      </c>
    </row>
    <row r="843" spans="1:4" x14ac:dyDescent="0.25">
      <c r="A843" t="s">
        <v>40</v>
      </c>
      <c r="B843" t="s">
        <v>841</v>
      </c>
      <c r="C843" t="s">
        <v>857</v>
      </c>
      <c r="D843" t="s">
        <v>1472</v>
      </c>
    </row>
    <row r="844" spans="1:4" x14ac:dyDescent="0.25">
      <c r="A844" t="s">
        <v>40</v>
      </c>
      <c r="B844" t="s">
        <v>841</v>
      </c>
      <c r="C844" t="s">
        <v>859</v>
      </c>
      <c r="D844" t="s">
        <v>1473</v>
      </c>
    </row>
    <row r="845" spans="1:4" x14ac:dyDescent="0.25">
      <c r="A845" t="s">
        <v>40</v>
      </c>
      <c r="B845" t="s">
        <v>845</v>
      </c>
      <c r="C845" t="s">
        <v>857</v>
      </c>
      <c r="D845" t="s">
        <v>1474</v>
      </c>
    </row>
    <row r="846" spans="1:4" x14ac:dyDescent="0.25">
      <c r="A846" t="s">
        <v>40</v>
      </c>
      <c r="B846" t="s">
        <v>841</v>
      </c>
      <c r="C846" t="s">
        <v>857</v>
      </c>
      <c r="D846" t="s">
        <v>1475</v>
      </c>
    </row>
    <row r="847" spans="1:4" x14ac:dyDescent="0.25">
      <c r="A847" t="s">
        <v>40</v>
      </c>
      <c r="B847" t="s">
        <v>841</v>
      </c>
      <c r="C847" t="s">
        <v>859</v>
      </c>
      <c r="D847" t="s">
        <v>1476</v>
      </c>
    </row>
    <row r="848" spans="1:4" x14ac:dyDescent="0.25">
      <c r="A848" t="s">
        <v>40</v>
      </c>
      <c r="B848" t="s">
        <v>845</v>
      </c>
      <c r="C848" t="s">
        <v>859</v>
      </c>
      <c r="D848" t="s">
        <v>861</v>
      </c>
    </row>
    <row r="849" spans="1:4" x14ac:dyDescent="0.25">
      <c r="A849" t="s">
        <v>40</v>
      </c>
      <c r="B849" t="s">
        <v>841</v>
      </c>
      <c r="C849" t="s">
        <v>857</v>
      </c>
      <c r="D849" t="s">
        <v>1477</v>
      </c>
    </row>
    <row r="850" spans="1:4" x14ac:dyDescent="0.25">
      <c r="A850" t="s">
        <v>40</v>
      </c>
      <c r="B850" t="s">
        <v>842</v>
      </c>
      <c r="C850" t="s">
        <v>859</v>
      </c>
      <c r="D850" t="s">
        <v>1478</v>
      </c>
    </row>
    <row r="851" spans="1:4" x14ac:dyDescent="0.25">
      <c r="A851" t="s">
        <v>40</v>
      </c>
      <c r="B851" t="s">
        <v>842</v>
      </c>
      <c r="C851" t="s">
        <v>857</v>
      </c>
      <c r="D851" t="s">
        <v>1479</v>
      </c>
    </row>
    <row r="852" spans="1:4" x14ac:dyDescent="0.25">
      <c r="A852" t="s">
        <v>40</v>
      </c>
      <c r="B852" t="s">
        <v>841</v>
      </c>
      <c r="C852" t="s">
        <v>859</v>
      </c>
      <c r="D852" t="s">
        <v>1480</v>
      </c>
    </row>
    <row r="853" spans="1:4" x14ac:dyDescent="0.25">
      <c r="A853" t="s">
        <v>40</v>
      </c>
      <c r="B853" t="s">
        <v>841</v>
      </c>
      <c r="C853" t="s">
        <v>857</v>
      </c>
      <c r="D853" t="s">
        <v>1481</v>
      </c>
    </row>
    <row r="854" spans="1:4" x14ac:dyDescent="0.25">
      <c r="A854" t="s">
        <v>40</v>
      </c>
      <c r="B854" t="s">
        <v>841</v>
      </c>
      <c r="C854" t="s">
        <v>859</v>
      </c>
      <c r="D854" t="s">
        <v>1482</v>
      </c>
    </row>
    <row r="855" spans="1:4" x14ac:dyDescent="0.25">
      <c r="A855" t="s">
        <v>40</v>
      </c>
      <c r="B855" t="s">
        <v>841</v>
      </c>
      <c r="C855" t="s">
        <v>857</v>
      </c>
      <c r="D855" t="s">
        <v>1483</v>
      </c>
    </row>
    <row r="856" spans="1:4" x14ac:dyDescent="0.25">
      <c r="A856" t="s">
        <v>40</v>
      </c>
      <c r="B856" t="s">
        <v>841</v>
      </c>
      <c r="C856" t="s">
        <v>859</v>
      </c>
      <c r="D856" t="s">
        <v>1484</v>
      </c>
    </row>
    <row r="857" spans="1:4" x14ac:dyDescent="0.25">
      <c r="A857" t="s">
        <v>40</v>
      </c>
      <c r="B857" t="s">
        <v>841</v>
      </c>
      <c r="C857" t="s">
        <v>857</v>
      </c>
      <c r="D857" t="s">
        <v>1485</v>
      </c>
    </row>
    <row r="858" spans="1:4" x14ac:dyDescent="0.25">
      <c r="A858" t="s">
        <v>40</v>
      </c>
      <c r="B858" t="s">
        <v>841</v>
      </c>
      <c r="C858" t="s">
        <v>859</v>
      </c>
      <c r="D858" t="s">
        <v>1486</v>
      </c>
    </row>
    <row r="859" spans="1:4" x14ac:dyDescent="0.25">
      <c r="A859" t="s">
        <v>40</v>
      </c>
      <c r="B859" t="s">
        <v>842</v>
      </c>
      <c r="C859" t="s">
        <v>859</v>
      </c>
      <c r="D859" t="s">
        <v>1487</v>
      </c>
    </row>
    <row r="860" spans="1:4" x14ac:dyDescent="0.25">
      <c r="A860" t="s">
        <v>40</v>
      </c>
      <c r="B860" t="s">
        <v>842</v>
      </c>
      <c r="C860" t="s">
        <v>857</v>
      </c>
      <c r="D860" t="s">
        <v>1488</v>
      </c>
    </row>
    <row r="861" spans="1:4" x14ac:dyDescent="0.25">
      <c r="A861" t="s">
        <v>40</v>
      </c>
      <c r="B861" t="s">
        <v>841</v>
      </c>
      <c r="C861" t="s">
        <v>857</v>
      </c>
      <c r="D861" t="s">
        <v>1489</v>
      </c>
    </row>
    <row r="862" spans="1:4" x14ac:dyDescent="0.25">
      <c r="A862" t="s">
        <v>40</v>
      </c>
      <c r="B862" t="s">
        <v>841</v>
      </c>
      <c r="C862" t="s">
        <v>859</v>
      </c>
      <c r="D862" t="s">
        <v>1490</v>
      </c>
    </row>
    <row r="863" spans="1:4" x14ac:dyDescent="0.25">
      <c r="A863" t="s">
        <v>40</v>
      </c>
      <c r="B863" t="s">
        <v>841</v>
      </c>
      <c r="C863" t="s">
        <v>857</v>
      </c>
      <c r="D863" t="s">
        <v>1491</v>
      </c>
    </row>
    <row r="864" spans="1:4" x14ac:dyDescent="0.25">
      <c r="A864" t="s">
        <v>40</v>
      </c>
      <c r="B864" t="s">
        <v>841</v>
      </c>
      <c r="C864" t="s">
        <v>859</v>
      </c>
      <c r="D864" t="s">
        <v>1492</v>
      </c>
    </row>
    <row r="865" spans="1:4" x14ac:dyDescent="0.25">
      <c r="A865" t="s">
        <v>40</v>
      </c>
      <c r="B865" t="s">
        <v>841</v>
      </c>
      <c r="C865" t="s">
        <v>857</v>
      </c>
      <c r="D865" t="s">
        <v>1493</v>
      </c>
    </row>
    <row r="866" spans="1:4" x14ac:dyDescent="0.25">
      <c r="A866" t="s">
        <v>40</v>
      </c>
      <c r="B866" t="s">
        <v>841</v>
      </c>
      <c r="C866" t="s">
        <v>859</v>
      </c>
      <c r="D866" t="s">
        <v>1494</v>
      </c>
    </row>
    <row r="867" spans="1:4" x14ac:dyDescent="0.25">
      <c r="A867" t="s">
        <v>40</v>
      </c>
      <c r="B867" t="s">
        <v>845</v>
      </c>
      <c r="C867" t="s">
        <v>857</v>
      </c>
      <c r="D867" t="s">
        <v>1495</v>
      </c>
    </row>
    <row r="868" spans="1:4" x14ac:dyDescent="0.25">
      <c r="A868" t="s">
        <v>40</v>
      </c>
      <c r="B868" t="s">
        <v>845</v>
      </c>
      <c r="C868" t="s">
        <v>859</v>
      </c>
      <c r="D868" t="s">
        <v>863</v>
      </c>
    </row>
    <row r="869" spans="1:4" x14ac:dyDescent="0.25">
      <c r="A869" t="s">
        <v>40</v>
      </c>
      <c r="B869" t="s">
        <v>841</v>
      </c>
      <c r="C869" t="s">
        <v>857</v>
      </c>
      <c r="D869" t="s">
        <v>1496</v>
      </c>
    </row>
    <row r="870" spans="1:4" x14ac:dyDescent="0.25">
      <c r="A870" t="s">
        <v>40</v>
      </c>
      <c r="B870" t="s">
        <v>841</v>
      </c>
      <c r="C870" t="s">
        <v>859</v>
      </c>
      <c r="D870" t="s">
        <v>1497</v>
      </c>
    </row>
    <row r="871" spans="1:4" x14ac:dyDescent="0.25">
      <c r="A871" t="s">
        <v>40</v>
      </c>
      <c r="B871" t="s">
        <v>842</v>
      </c>
      <c r="C871" t="s">
        <v>857</v>
      </c>
      <c r="D871" t="s">
        <v>1498</v>
      </c>
    </row>
    <row r="872" spans="1:4" x14ac:dyDescent="0.25">
      <c r="A872" t="s">
        <v>40</v>
      </c>
      <c r="B872" t="s">
        <v>842</v>
      </c>
      <c r="C872" t="s">
        <v>859</v>
      </c>
      <c r="D872" t="s">
        <v>1499</v>
      </c>
    </row>
    <row r="873" spans="1:4" x14ac:dyDescent="0.25">
      <c r="A873" t="s">
        <v>40</v>
      </c>
      <c r="B873" t="s">
        <v>841</v>
      </c>
      <c r="C873" t="s">
        <v>857</v>
      </c>
      <c r="D873" t="s">
        <v>1500</v>
      </c>
    </row>
    <row r="874" spans="1:4" x14ac:dyDescent="0.25">
      <c r="A874" t="s">
        <v>40</v>
      </c>
      <c r="B874" t="s">
        <v>841</v>
      </c>
      <c r="C874" t="s">
        <v>859</v>
      </c>
      <c r="D874" t="s">
        <v>1501</v>
      </c>
    </row>
    <row r="875" spans="1:4" x14ac:dyDescent="0.25">
      <c r="A875" t="s">
        <v>40</v>
      </c>
      <c r="B875" t="s">
        <v>841</v>
      </c>
      <c r="C875" t="s">
        <v>857</v>
      </c>
      <c r="D875" t="s">
        <v>1502</v>
      </c>
    </row>
    <row r="876" spans="1:4" x14ac:dyDescent="0.25">
      <c r="A876" t="s">
        <v>40</v>
      </c>
      <c r="B876" t="s">
        <v>841</v>
      </c>
      <c r="C876" t="s">
        <v>859</v>
      </c>
      <c r="D876" t="s">
        <v>1503</v>
      </c>
    </row>
    <row r="877" spans="1:4" x14ac:dyDescent="0.25">
      <c r="A877" t="s">
        <v>40</v>
      </c>
      <c r="B877" t="s">
        <v>841</v>
      </c>
      <c r="C877" t="s">
        <v>857</v>
      </c>
      <c r="D877" t="s">
        <v>1504</v>
      </c>
    </row>
    <row r="878" spans="1:4" x14ac:dyDescent="0.25">
      <c r="A878" t="s">
        <v>40</v>
      </c>
      <c r="B878" t="s">
        <v>841</v>
      </c>
      <c r="C878" t="s">
        <v>859</v>
      </c>
      <c r="D878" t="s">
        <v>1505</v>
      </c>
    </row>
    <row r="879" spans="1:4" x14ac:dyDescent="0.25">
      <c r="A879" t="s">
        <v>40</v>
      </c>
      <c r="B879" t="s">
        <v>841</v>
      </c>
      <c r="C879" t="s">
        <v>857</v>
      </c>
      <c r="D879" t="s">
        <v>1506</v>
      </c>
    </row>
    <row r="880" spans="1:4" x14ac:dyDescent="0.25">
      <c r="A880" t="s">
        <v>40</v>
      </c>
      <c r="B880" t="s">
        <v>841</v>
      </c>
      <c r="C880" t="s">
        <v>859</v>
      </c>
      <c r="D880" t="s">
        <v>1507</v>
      </c>
    </row>
    <row r="881" spans="1:4" x14ac:dyDescent="0.25">
      <c r="A881" t="s">
        <v>40</v>
      </c>
      <c r="B881" t="s">
        <v>842</v>
      </c>
      <c r="C881" t="s">
        <v>857</v>
      </c>
      <c r="D881" t="s">
        <v>1444</v>
      </c>
    </row>
    <row r="882" spans="1:4" x14ac:dyDescent="0.25">
      <c r="A882" t="s">
        <v>40</v>
      </c>
      <c r="B882" t="s">
        <v>842</v>
      </c>
      <c r="C882" t="s">
        <v>859</v>
      </c>
      <c r="D882" t="s">
        <v>1508</v>
      </c>
    </row>
    <row r="883" spans="1:4" x14ac:dyDescent="0.25">
      <c r="A883" t="s">
        <v>40</v>
      </c>
      <c r="B883" t="s">
        <v>841</v>
      </c>
      <c r="C883" t="s">
        <v>857</v>
      </c>
      <c r="D883" t="s">
        <v>1509</v>
      </c>
    </row>
    <row r="884" spans="1:4" x14ac:dyDescent="0.25">
      <c r="A884" t="s">
        <v>40</v>
      </c>
      <c r="B884" t="s">
        <v>841</v>
      </c>
      <c r="C884" t="s">
        <v>859</v>
      </c>
      <c r="D884" t="s">
        <v>1510</v>
      </c>
    </row>
    <row r="885" spans="1:4" x14ac:dyDescent="0.25">
      <c r="A885" t="s">
        <v>40</v>
      </c>
      <c r="B885" t="s">
        <v>841</v>
      </c>
      <c r="C885" t="s">
        <v>857</v>
      </c>
      <c r="D885" t="s">
        <v>1511</v>
      </c>
    </row>
    <row r="886" spans="1:4" x14ac:dyDescent="0.25">
      <c r="A886" t="s">
        <v>40</v>
      </c>
      <c r="B886" t="s">
        <v>841</v>
      </c>
      <c r="C886" t="s">
        <v>859</v>
      </c>
      <c r="D886" t="s">
        <v>1512</v>
      </c>
    </row>
    <row r="887" spans="1:4" x14ac:dyDescent="0.25">
      <c r="A887" t="s">
        <v>40</v>
      </c>
      <c r="B887" t="s">
        <v>845</v>
      </c>
      <c r="C887" t="s">
        <v>857</v>
      </c>
      <c r="D887" t="s">
        <v>1513</v>
      </c>
    </row>
    <row r="888" spans="1:4" x14ac:dyDescent="0.25">
      <c r="A888" t="s">
        <v>40</v>
      </c>
      <c r="B888" t="s">
        <v>845</v>
      </c>
      <c r="C888" t="s">
        <v>859</v>
      </c>
      <c r="D888" t="s">
        <v>1514</v>
      </c>
    </row>
    <row r="889" spans="1:4" x14ac:dyDescent="0.25">
      <c r="A889" t="s">
        <v>40</v>
      </c>
      <c r="B889" t="s">
        <v>841</v>
      </c>
      <c r="C889" t="s">
        <v>857</v>
      </c>
      <c r="D889" t="s">
        <v>1515</v>
      </c>
    </row>
    <row r="890" spans="1:4" x14ac:dyDescent="0.25">
      <c r="A890" t="s">
        <v>40</v>
      </c>
      <c r="B890" t="s">
        <v>841</v>
      </c>
      <c r="C890" t="s">
        <v>859</v>
      </c>
      <c r="D890" t="s">
        <v>1516</v>
      </c>
    </row>
    <row r="891" spans="1:4" x14ac:dyDescent="0.25">
      <c r="A891" t="s">
        <v>40</v>
      </c>
      <c r="B891" t="s">
        <v>841</v>
      </c>
      <c r="C891" t="s">
        <v>857</v>
      </c>
      <c r="D891" t="s">
        <v>1517</v>
      </c>
    </row>
    <row r="892" spans="1:4" x14ac:dyDescent="0.25">
      <c r="A892" t="s">
        <v>40</v>
      </c>
      <c r="B892" t="s">
        <v>842</v>
      </c>
      <c r="C892" t="s">
        <v>857</v>
      </c>
      <c r="D892" t="s">
        <v>1518</v>
      </c>
    </row>
    <row r="893" spans="1:4" x14ac:dyDescent="0.25">
      <c r="A893" t="s">
        <v>40</v>
      </c>
      <c r="B893" t="s">
        <v>841</v>
      </c>
      <c r="C893" t="s">
        <v>859</v>
      </c>
      <c r="D893" t="s">
        <v>1519</v>
      </c>
    </row>
    <row r="894" spans="1:4" x14ac:dyDescent="0.25">
      <c r="A894" t="s">
        <v>40</v>
      </c>
      <c r="B894" t="s">
        <v>842</v>
      </c>
      <c r="C894" t="s">
        <v>859</v>
      </c>
      <c r="D894" t="s">
        <v>1520</v>
      </c>
    </row>
    <row r="895" spans="1:4" x14ac:dyDescent="0.25">
      <c r="A895" t="s">
        <v>40</v>
      </c>
      <c r="B895" t="s">
        <v>841</v>
      </c>
      <c r="C895" t="s">
        <v>857</v>
      </c>
      <c r="D895" t="s">
        <v>1521</v>
      </c>
    </row>
    <row r="896" spans="1:4" x14ac:dyDescent="0.25">
      <c r="A896" t="s">
        <v>40</v>
      </c>
      <c r="B896" t="s">
        <v>841</v>
      </c>
      <c r="C896" t="s">
        <v>859</v>
      </c>
      <c r="D896" t="s">
        <v>1522</v>
      </c>
    </row>
    <row r="897" spans="1:4" x14ac:dyDescent="0.25">
      <c r="A897" t="s">
        <v>40</v>
      </c>
      <c r="B897" t="s">
        <v>841</v>
      </c>
      <c r="C897" t="s">
        <v>859</v>
      </c>
      <c r="D897" t="s">
        <v>1523</v>
      </c>
    </row>
    <row r="898" spans="1:4" x14ac:dyDescent="0.25">
      <c r="A898" t="s">
        <v>40</v>
      </c>
      <c r="B898" t="s">
        <v>841</v>
      </c>
      <c r="C898" t="s">
        <v>857</v>
      </c>
      <c r="D898" t="s">
        <v>1524</v>
      </c>
    </row>
    <row r="899" spans="1:4" x14ac:dyDescent="0.25">
      <c r="A899" t="s">
        <v>40</v>
      </c>
      <c r="B899" t="s">
        <v>841</v>
      </c>
      <c r="C899" t="s">
        <v>859</v>
      </c>
      <c r="D899" t="s">
        <v>1525</v>
      </c>
    </row>
    <row r="900" spans="1:4" x14ac:dyDescent="0.25">
      <c r="A900" t="s">
        <v>40</v>
      </c>
      <c r="B900" t="s">
        <v>841</v>
      </c>
      <c r="C900" t="s">
        <v>857</v>
      </c>
      <c r="D900" t="s">
        <v>1526</v>
      </c>
    </row>
    <row r="901" spans="1:4" x14ac:dyDescent="0.25">
      <c r="A901" t="s">
        <v>40</v>
      </c>
      <c r="B901" t="s">
        <v>841</v>
      </c>
      <c r="C901" t="s">
        <v>857</v>
      </c>
      <c r="D901" t="s">
        <v>1527</v>
      </c>
    </row>
    <row r="902" spans="1:4" x14ac:dyDescent="0.25">
      <c r="A902" t="s">
        <v>40</v>
      </c>
      <c r="B902" t="s">
        <v>841</v>
      </c>
      <c r="C902" t="s">
        <v>859</v>
      </c>
      <c r="D902" t="s">
        <v>1528</v>
      </c>
    </row>
    <row r="903" spans="1:4" x14ac:dyDescent="0.25">
      <c r="A903" t="s">
        <v>40</v>
      </c>
      <c r="B903" t="s">
        <v>842</v>
      </c>
      <c r="C903" t="s">
        <v>857</v>
      </c>
      <c r="D903" t="s">
        <v>1529</v>
      </c>
    </row>
    <row r="904" spans="1:4" x14ac:dyDescent="0.25">
      <c r="A904" t="s">
        <v>40</v>
      </c>
      <c r="B904" t="s">
        <v>842</v>
      </c>
      <c r="C904" t="s">
        <v>859</v>
      </c>
      <c r="D904" t="s">
        <v>1530</v>
      </c>
    </row>
    <row r="905" spans="1:4" x14ac:dyDescent="0.25">
      <c r="A905" t="s">
        <v>40</v>
      </c>
      <c r="B905" t="s">
        <v>841</v>
      </c>
      <c r="C905" t="s">
        <v>857</v>
      </c>
      <c r="D905" t="s">
        <v>1531</v>
      </c>
    </row>
    <row r="906" spans="1:4" x14ac:dyDescent="0.25">
      <c r="A906" t="s">
        <v>40</v>
      </c>
      <c r="B906" t="s">
        <v>841</v>
      </c>
      <c r="C906" t="s">
        <v>859</v>
      </c>
      <c r="D906" t="s">
        <v>1532</v>
      </c>
    </row>
    <row r="907" spans="1:4" x14ac:dyDescent="0.25">
      <c r="A907" t="s">
        <v>40</v>
      </c>
      <c r="B907" t="s">
        <v>845</v>
      </c>
      <c r="C907" t="s">
        <v>857</v>
      </c>
      <c r="D907" t="s">
        <v>1533</v>
      </c>
    </row>
    <row r="908" spans="1:4" x14ac:dyDescent="0.25">
      <c r="A908" t="s">
        <v>40</v>
      </c>
      <c r="B908" t="s">
        <v>841</v>
      </c>
      <c r="C908" t="s">
        <v>857</v>
      </c>
      <c r="D908" t="s">
        <v>1534</v>
      </c>
    </row>
    <row r="909" spans="1:4" x14ac:dyDescent="0.25">
      <c r="A909" t="s">
        <v>40</v>
      </c>
      <c r="B909" t="s">
        <v>841</v>
      </c>
      <c r="C909" t="s">
        <v>859</v>
      </c>
      <c r="D909" t="s">
        <v>1535</v>
      </c>
    </row>
    <row r="910" spans="1:4" x14ac:dyDescent="0.25">
      <c r="A910" t="s">
        <v>40</v>
      </c>
      <c r="B910" t="s">
        <v>845</v>
      </c>
      <c r="C910" t="s">
        <v>859</v>
      </c>
      <c r="D910" t="s">
        <v>866</v>
      </c>
    </row>
    <row r="911" spans="1:4" x14ac:dyDescent="0.25">
      <c r="A911" t="s">
        <v>40</v>
      </c>
      <c r="B911" t="s">
        <v>841</v>
      </c>
      <c r="C911" t="s">
        <v>857</v>
      </c>
      <c r="D911" t="s">
        <v>1536</v>
      </c>
    </row>
    <row r="912" spans="1:4" x14ac:dyDescent="0.25">
      <c r="A912" t="s">
        <v>40</v>
      </c>
      <c r="B912" t="s">
        <v>841</v>
      </c>
      <c r="C912" t="s">
        <v>859</v>
      </c>
      <c r="D912" t="s">
        <v>1537</v>
      </c>
    </row>
    <row r="913" spans="1:4" x14ac:dyDescent="0.25">
      <c r="A913" t="s">
        <v>40</v>
      </c>
      <c r="B913" t="s">
        <v>842</v>
      </c>
      <c r="C913" t="s">
        <v>857</v>
      </c>
      <c r="D913" t="s">
        <v>1538</v>
      </c>
    </row>
    <row r="914" spans="1:4" x14ac:dyDescent="0.25">
      <c r="A914" t="s">
        <v>40</v>
      </c>
      <c r="B914" t="s">
        <v>841</v>
      </c>
      <c r="C914" t="s">
        <v>857</v>
      </c>
      <c r="D914" t="s">
        <v>1539</v>
      </c>
    </row>
    <row r="915" spans="1:4" x14ac:dyDescent="0.25">
      <c r="A915" t="s">
        <v>40</v>
      </c>
      <c r="B915" t="s">
        <v>841</v>
      </c>
      <c r="C915" t="s">
        <v>859</v>
      </c>
      <c r="D915" t="s">
        <v>1540</v>
      </c>
    </row>
    <row r="916" spans="1:4" x14ac:dyDescent="0.25">
      <c r="A916" t="s">
        <v>40</v>
      </c>
      <c r="B916" t="s">
        <v>842</v>
      </c>
      <c r="C916" t="s">
        <v>859</v>
      </c>
      <c r="D916" t="s">
        <v>1541</v>
      </c>
    </row>
    <row r="917" spans="1:4" x14ac:dyDescent="0.25">
      <c r="A917" t="s">
        <v>40</v>
      </c>
      <c r="B917" t="s">
        <v>841</v>
      </c>
      <c r="C917" t="s">
        <v>857</v>
      </c>
      <c r="D917" t="s">
        <v>1542</v>
      </c>
    </row>
    <row r="918" spans="1:4" x14ac:dyDescent="0.25">
      <c r="A918" t="s">
        <v>40</v>
      </c>
      <c r="B918" t="s">
        <v>841</v>
      </c>
      <c r="C918" t="s">
        <v>859</v>
      </c>
      <c r="D918" t="s">
        <v>1543</v>
      </c>
    </row>
    <row r="919" spans="1:4" x14ac:dyDescent="0.25">
      <c r="A919" t="s">
        <v>40</v>
      </c>
      <c r="B919" t="s">
        <v>841</v>
      </c>
      <c r="C919" t="s">
        <v>857</v>
      </c>
      <c r="D919" t="s">
        <v>1544</v>
      </c>
    </row>
    <row r="920" spans="1:4" x14ac:dyDescent="0.25">
      <c r="A920" t="s">
        <v>40</v>
      </c>
      <c r="B920" t="s">
        <v>841</v>
      </c>
      <c r="C920" t="s">
        <v>859</v>
      </c>
      <c r="D920" t="s">
        <v>1545</v>
      </c>
    </row>
    <row r="921" spans="1:4" x14ac:dyDescent="0.25">
      <c r="A921" t="s">
        <v>40</v>
      </c>
      <c r="B921" t="s">
        <v>841</v>
      </c>
      <c r="C921" t="s">
        <v>859</v>
      </c>
      <c r="D921" t="s">
        <v>1546</v>
      </c>
    </row>
    <row r="922" spans="1:4" x14ac:dyDescent="0.25">
      <c r="A922" t="s">
        <v>40</v>
      </c>
      <c r="B922" t="s">
        <v>841</v>
      </c>
      <c r="C922" t="s">
        <v>857</v>
      </c>
      <c r="D922" t="s">
        <v>1547</v>
      </c>
    </row>
    <row r="923" spans="1:4" x14ac:dyDescent="0.25">
      <c r="A923" t="s">
        <v>40</v>
      </c>
      <c r="B923" t="s">
        <v>841</v>
      </c>
      <c r="C923" t="s">
        <v>859</v>
      </c>
      <c r="D923" t="s">
        <v>1548</v>
      </c>
    </row>
    <row r="924" spans="1:4" x14ac:dyDescent="0.25">
      <c r="A924" t="s">
        <v>40</v>
      </c>
      <c r="B924" t="s">
        <v>841</v>
      </c>
      <c r="C924" t="s">
        <v>857</v>
      </c>
      <c r="D924" t="s">
        <v>1549</v>
      </c>
    </row>
    <row r="925" spans="1:4" x14ac:dyDescent="0.25">
      <c r="A925" t="s">
        <v>40</v>
      </c>
      <c r="B925" t="s">
        <v>842</v>
      </c>
      <c r="C925" t="s">
        <v>857</v>
      </c>
      <c r="D925" t="s">
        <v>1550</v>
      </c>
    </row>
    <row r="926" spans="1:4" x14ac:dyDescent="0.25">
      <c r="A926" t="s">
        <v>40</v>
      </c>
      <c r="B926" t="s">
        <v>842</v>
      </c>
      <c r="C926" t="s">
        <v>859</v>
      </c>
      <c r="D926" t="s">
        <v>1551</v>
      </c>
    </row>
    <row r="927" spans="1:4" x14ac:dyDescent="0.25">
      <c r="A927" t="s">
        <v>40</v>
      </c>
      <c r="B927" t="s">
        <v>841</v>
      </c>
      <c r="C927" t="s">
        <v>859</v>
      </c>
      <c r="D927" t="s">
        <v>1552</v>
      </c>
    </row>
    <row r="928" spans="1:4" x14ac:dyDescent="0.25">
      <c r="A928" t="s">
        <v>40</v>
      </c>
      <c r="B928" t="s">
        <v>841</v>
      </c>
      <c r="C928" t="s">
        <v>857</v>
      </c>
      <c r="D928" t="s">
        <v>1553</v>
      </c>
    </row>
    <row r="929" spans="1:4" x14ac:dyDescent="0.25">
      <c r="A929" t="s">
        <v>40</v>
      </c>
      <c r="B929" t="s">
        <v>845</v>
      </c>
      <c r="C929" t="s">
        <v>857</v>
      </c>
      <c r="D929" t="s">
        <v>1554</v>
      </c>
    </row>
    <row r="930" spans="1:4" x14ac:dyDescent="0.25">
      <c r="A930" t="s">
        <v>40</v>
      </c>
      <c r="B930" t="s">
        <v>841</v>
      </c>
      <c r="C930" t="s">
        <v>859</v>
      </c>
      <c r="D930" t="s">
        <v>1555</v>
      </c>
    </row>
    <row r="931" spans="1:4" x14ac:dyDescent="0.25">
      <c r="A931" t="s">
        <v>40</v>
      </c>
      <c r="B931" t="s">
        <v>845</v>
      </c>
      <c r="C931" t="s">
        <v>859</v>
      </c>
      <c r="D931" t="s">
        <v>869</v>
      </c>
    </row>
    <row r="932" spans="1:4" x14ac:dyDescent="0.25">
      <c r="A932" t="s">
        <v>40</v>
      </c>
      <c r="B932" t="s">
        <v>841</v>
      </c>
      <c r="C932" t="s">
        <v>857</v>
      </c>
      <c r="D932" t="s">
        <v>1556</v>
      </c>
    </row>
    <row r="933" spans="1:4" x14ac:dyDescent="0.25">
      <c r="A933" t="s">
        <v>40</v>
      </c>
      <c r="B933" t="s">
        <v>841</v>
      </c>
      <c r="C933" t="s">
        <v>859</v>
      </c>
      <c r="D933" t="s">
        <v>1557</v>
      </c>
    </row>
    <row r="934" spans="1:4" x14ac:dyDescent="0.25">
      <c r="A934" t="s">
        <v>40</v>
      </c>
      <c r="B934" t="s">
        <v>841</v>
      </c>
      <c r="C934" t="s">
        <v>857</v>
      </c>
      <c r="D934" t="s">
        <v>1558</v>
      </c>
    </row>
    <row r="935" spans="1:4" x14ac:dyDescent="0.25">
      <c r="A935" t="s">
        <v>40</v>
      </c>
      <c r="B935" t="s">
        <v>841</v>
      </c>
      <c r="C935" t="s">
        <v>859</v>
      </c>
      <c r="D935" t="s">
        <v>1559</v>
      </c>
    </row>
    <row r="936" spans="1:4" x14ac:dyDescent="0.25">
      <c r="A936" t="s">
        <v>40</v>
      </c>
      <c r="B936" t="s">
        <v>842</v>
      </c>
      <c r="C936" t="s">
        <v>857</v>
      </c>
      <c r="D936" t="s">
        <v>1560</v>
      </c>
    </row>
    <row r="937" spans="1:4" x14ac:dyDescent="0.25">
      <c r="A937" t="s">
        <v>40</v>
      </c>
      <c r="B937" t="s">
        <v>841</v>
      </c>
      <c r="C937" t="s">
        <v>857</v>
      </c>
      <c r="D937" t="s">
        <v>1561</v>
      </c>
    </row>
    <row r="938" spans="1:4" x14ac:dyDescent="0.25">
      <c r="A938" t="s">
        <v>40</v>
      </c>
      <c r="B938" t="s">
        <v>842</v>
      </c>
      <c r="C938" t="s">
        <v>859</v>
      </c>
      <c r="D938" t="s">
        <v>1562</v>
      </c>
    </row>
    <row r="939" spans="1:4" x14ac:dyDescent="0.25">
      <c r="A939" t="s">
        <v>40</v>
      </c>
      <c r="B939" t="s">
        <v>841</v>
      </c>
      <c r="C939" t="s">
        <v>859</v>
      </c>
      <c r="D939" t="s">
        <v>1563</v>
      </c>
    </row>
    <row r="940" spans="1:4" x14ac:dyDescent="0.25">
      <c r="A940" t="s">
        <v>40</v>
      </c>
      <c r="B940" t="s">
        <v>841</v>
      </c>
      <c r="C940" t="s">
        <v>857</v>
      </c>
      <c r="D940" t="s">
        <v>1564</v>
      </c>
    </row>
    <row r="941" spans="1:4" x14ac:dyDescent="0.25">
      <c r="A941" t="s">
        <v>40</v>
      </c>
      <c r="B941" t="s">
        <v>841</v>
      </c>
      <c r="C941" t="s">
        <v>857</v>
      </c>
      <c r="D941" t="s">
        <v>1565</v>
      </c>
    </row>
    <row r="942" spans="1:4" x14ac:dyDescent="0.25">
      <c r="A942" t="s">
        <v>40</v>
      </c>
      <c r="B942" t="s">
        <v>841</v>
      </c>
      <c r="C942" t="s">
        <v>859</v>
      </c>
      <c r="D942" t="s">
        <v>1566</v>
      </c>
    </row>
    <row r="943" spans="1:4" x14ac:dyDescent="0.25">
      <c r="A943" t="s">
        <v>40</v>
      </c>
      <c r="B943" t="s">
        <v>841</v>
      </c>
      <c r="C943" t="s">
        <v>857</v>
      </c>
      <c r="D943" t="s">
        <v>1567</v>
      </c>
    </row>
    <row r="944" spans="1:4" x14ac:dyDescent="0.25">
      <c r="A944" t="s">
        <v>40</v>
      </c>
      <c r="B944" t="s">
        <v>841</v>
      </c>
      <c r="C944" t="s">
        <v>859</v>
      </c>
      <c r="D944" t="s">
        <v>1568</v>
      </c>
    </row>
    <row r="945" spans="1:4" x14ac:dyDescent="0.25">
      <c r="A945" t="s">
        <v>40</v>
      </c>
      <c r="B945" t="s">
        <v>842</v>
      </c>
      <c r="C945" t="s">
        <v>857</v>
      </c>
      <c r="D945" t="s">
        <v>1569</v>
      </c>
    </row>
    <row r="946" spans="1:4" x14ac:dyDescent="0.25">
      <c r="A946" t="s">
        <v>40</v>
      </c>
      <c r="B946" t="s">
        <v>841</v>
      </c>
      <c r="C946" t="s">
        <v>857</v>
      </c>
      <c r="D946" t="s">
        <v>1570</v>
      </c>
    </row>
    <row r="947" spans="1:4" x14ac:dyDescent="0.25">
      <c r="A947" t="s">
        <v>40</v>
      </c>
      <c r="B947" t="s">
        <v>841</v>
      </c>
      <c r="C947" t="s">
        <v>859</v>
      </c>
      <c r="D947" t="s">
        <v>1571</v>
      </c>
    </row>
    <row r="948" spans="1:4" x14ac:dyDescent="0.25">
      <c r="A948" t="s">
        <v>40</v>
      </c>
      <c r="B948" t="s">
        <v>842</v>
      </c>
      <c r="C948" t="s">
        <v>859</v>
      </c>
      <c r="D948" t="s">
        <v>1572</v>
      </c>
    </row>
    <row r="949" spans="1:4" x14ac:dyDescent="0.25">
      <c r="A949" t="s">
        <v>40</v>
      </c>
      <c r="B949" t="s">
        <v>845</v>
      </c>
      <c r="C949" t="s">
        <v>857</v>
      </c>
      <c r="D949" t="s">
        <v>1573</v>
      </c>
    </row>
    <row r="950" spans="1:4" x14ac:dyDescent="0.25">
      <c r="A950" t="s">
        <v>40</v>
      </c>
      <c r="B950" t="s">
        <v>841</v>
      </c>
      <c r="C950" t="s">
        <v>857</v>
      </c>
      <c r="D950" t="s">
        <v>1574</v>
      </c>
    </row>
    <row r="951" spans="1:4" x14ac:dyDescent="0.25">
      <c r="A951" t="s">
        <v>40</v>
      </c>
      <c r="B951" t="s">
        <v>841</v>
      </c>
      <c r="C951" t="s">
        <v>859</v>
      </c>
      <c r="D951" t="s">
        <v>1575</v>
      </c>
    </row>
    <row r="952" spans="1:4" x14ac:dyDescent="0.25">
      <c r="A952" t="s">
        <v>40</v>
      </c>
      <c r="B952" t="s">
        <v>845</v>
      </c>
      <c r="C952" t="s">
        <v>859</v>
      </c>
      <c r="D952" t="s">
        <v>871</v>
      </c>
    </row>
    <row r="953" spans="1:4" x14ac:dyDescent="0.25">
      <c r="A953" t="s">
        <v>40</v>
      </c>
      <c r="B953" t="s">
        <v>841</v>
      </c>
      <c r="C953" t="s">
        <v>857</v>
      </c>
      <c r="D953" t="s">
        <v>1576</v>
      </c>
    </row>
    <row r="954" spans="1:4" x14ac:dyDescent="0.25">
      <c r="A954" t="s">
        <v>40</v>
      </c>
      <c r="B954" t="s">
        <v>841</v>
      </c>
      <c r="C954" t="s">
        <v>859</v>
      </c>
      <c r="D954" t="s">
        <v>1577</v>
      </c>
    </row>
    <row r="955" spans="1:4" x14ac:dyDescent="0.25">
      <c r="A955" t="s">
        <v>40</v>
      </c>
      <c r="B955" t="s">
        <v>841</v>
      </c>
      <c r="C955" t="s">
        <v>857</v>
      </c>
      <c r="D955" t="s">
        <v>1578</v>
      </c>
    </row>
    <row r="956" spans="1:4" x14ac:dyDescent="0.25">
      <c r="A956" t="s">
        <v>40</v>
      </c>
      <c r="B956" t="s">
        <v>841</v>
      </c>
      <c r="C956" t="s">
        <v>859</v>
      </c>
      <c r="D956" t="s">
        <v>1579</v>
      </c>
    </row>
    <row r="957" spans="1:4" x14ac:dyDescent="0.25">
      <c r="A957" t="s">
        <v>40</v>
      </c>
      <c r="B957" t="s">
        <v>842</v>
      </c>
      <c r="C957" t="s">
        <v>857</v>
      </c>
      <c r="D957" t="s">
        <v>1580</v>
      </c>
    </row>
    <row r="958" spans="1:4" x14ac:dyDescent="0.25">
      <c r="A958" t="s">
        <v>40</v>
      </c>
      <c r="B958" t="s">
        <v>841</v>
      </c>
      <c r="C958" t="s">
        <v>857</v>
      </c>
      <c r="D958" t="s">
        <v>1581</v>
      </c>
    </row>
    <row r="959" spans="1:4" x14ac:dyDescent="0.25">
      <c r="A959" t="s">
        <v>40</v>
      </c>
      <c r="B959" t="s">
        <v>841</v>
      </c>
      <c r="C959" t="s">
        <v>859</v>
      </c>
      <c r="D959" t="s">
        <v>1582</v>
      </c>
    </row>
    <row r="960" spans="1:4" x14ac:dyDescent="0.25">
      <c r="A960" t="s">
        <v>40</v>
      </c>
      <c r="B960" t="s">
        <v>842</v>
      </c>
      <c r="C960" t="s">
        <v>859</v>
      </c>
      <c r="D960" t="s">
        <v>1583</v>
      </c>
    </row>
    <row r="961" spans="1:4" x14ac:dyDescent="0.25">
      <c r="A961" t="s">
        <v>40</v>
      </c>
      <c r="B961" t="s">
        <v>841</v>
      </c>
      <c r="C961" t="s">
        <v>857</v>
      </c>
      <c r="D961" t="s">
        <v>1584</v>
      </c>
    </row>
    <row r="962" spans="1:4" x14ac:dyDescent="0.25">
      <c r="A962" t="s">
        <v>40</v>
      </c>
      <c r="B962" t="s">
        <v>841</v>
      </c>
      <c r="C962" t="s">
        <v>859</v>
      </c>
      <c r="D962" t="s">
        <v>1585</v>
      </c>
    </row>
    <row r="963" spans="1:4" x14ac:dyDescent="0.25">
      <c r="A963" t="s">
        <v>40</v>
      </c>
      <c r="B963" t="s">
        <v>841</v>
      </c>
      <c r="C963" t="s">
        <v>857</v>
      </c>
      <c r="D963" t="s">
        <v>1586</v>
      </c>
    </row>
    <row r="964" spans="1:4" x14ac:dyDescent="0.25">
      <c r="A964" t="s">
        <v>40</v>
      </c>
      <c r="B964" t="s">
        <v>841</v>
      </c>
      <c r="C964" t="s">
        <v>859</v>
      </c>
      <c r="D964" t="s">
        <v>1587</v>
      </c>
    </row>
    <row r="965" spans="1:4" x14ac:dyDescent="0.25">
      <c r="A965" t="s">
        <v>40</v>
      </c>
      <c r="B965" t="s">
        <v>841</v>
      </c>
      <c r="C965" t="s">
        <v>857</v>
      </c>
      <c r="D965" t="s">
        <v>1588</v>
      </c>
    </row>
    <row r="966" spans="1:4" x14ac:dyDescent="0.25">
      <c r="A966" t="s">
        <v>40</v>
      </c>
      <c r="B966" t="s">
        <v>841</v>
      </c>
      <c r="C966" t="s">
        <v>859</v>
      </c>
      <c r="D966" t="s">
        <v>1589</v>
      </c>
    </row>
    <row r="967" spans="1:4" x14ac:dyDescent="0.25">
      <c r="A967" t="s">
        <v>40</v>
      </c>
      <c r="B967" t="s">
        <v>845</v>
      </c>
      <c r="C967" t="s">
        <v>857</v>
      </c>
      <c r="D967" t="s">
        <v>1590</v>
      </c>
    </row>
    <row r="968" spans="1:4" x14ac:dyDescent="0.25">
      <c r="A968" t="s">
        <v>40</v>
      </c>
      <c r="B968" t="s">
        <v>842</v>
      </c>
      <c r="C968" t="s">
        <v>857</v>
      </c>
      <c r="D968" t="s">
        <v>1591</v>
      </c>
    </row>
    <row r="969" spans="1:4" x14ac:dyDescent="0.25">
      <c r="A969" t="s">
        <v>40</v>
      </c>
      <c r="B969" t="s">
        <v>841</v>
      </c>
      <c r="C969" t="s">
        <v>857</v>
      </c>
      <c r="D969" t="s">
        <v>1592</v>
      </c>
    </row>
    <row r="970" spans="1:4" x14ac:dyDescent="0.25">
      <c r="A970" t="s">
        <v>40</v>
      </c>
      <c r="B970" t="s">
        <v>842</v>
      </c>
      <c r="C970" t="s">
        <v>859</v>
      </c>
      <c r="D970" t="s">
        <v>1593</v>
      </c>
    </row>
    <row r="971" spans="1:4" x14ac:dyDescent="0.25">
      <c r="A971" t="s">
        <v>40</v>
      </c>
      <c r="B971" t="s">
        <v>841</v>
      </c>
      <c r="C971" t="s">
        <v>859</v>
      </c>
      <c r="D971" t="s">
        <v>1594</v>
      </c>
    </row>
    <row r="972" spans="1:4" x14ac:dyDescent="0.25">
      <c r="A972" t="s">
        <v>40</v>
      </c>
      <c r="B972" t="s">
        <v>845</v>
      </c>
      <c r="C972" t="s">
        <v>859</v>
      </c>
      <c r="D972" t="s">
        <v>872</v>
      </c>
    </row>
    <row r="973" spans="1:4" x14ac:dyDescent="0.25">
      <c r="A973" t="s">
        <v>40</v>
      </c>
      <c r="B973" t="s">
        <v>841</v>
      </c>
      <c r="C973" t="s">
        <v>857</v>
      </c>
      <c r="D973" t="s">
        <v>1595</v>
      </c>
    </row>
    <row r="974" spans="1:4" x14ac:dyDescent="0.25">
      <c r="A974" t="s">
        <v>40</v>
      </c>
      <c r="B974" t="s">
        <v>841</v>
      </c>
      <c r="C974" t="s">
        <v>859</v>
      </c>
      <c r="D974" t="s">
        <v>1596</v>
      </c>
    </row>
    <row r="975" spans="1:4" x14ac:dyDescent="0.25">
      <c r="A975" t="s">
        <v>40</v>
      </c>
      <c r="B975" t="s">
        <v>841</v>
      </c>
      <c r="C975" t="s">
        <v>857</v>
      </c>
      <c r="D975" t="s">
        <v>1597</v>
      </c>
    </row>
    <row r="976" spans="1:4" x14ac:dyDescent="0.25">
      <c r="A976" t="s">
        <v>40</v>
      </c>
      <c r="B976" t="s">
        <v>841</v>
      </c>
      <c r="C976" t="s">
        <v>859</v>
      </c>
      <c r="D976" t="s">
        <v>1598</v>
      </c>
    </row>
    <row r="977" spans="1:4" x14ac:dyDescent="0.25">
      <c r="A977" t="s">
        <v>40</v>
      </c>
      <c r="B977" t="s">
        <v>841</v>
      </c>
      <c r="C977" t="s">
        <v>857</v>
      </c>
      <c r="D977" t="s">
        <v>1599</v>
      </c>
    </row>
    <row r="978" spans="1:4" x14ac:dyDescent="0.25">
      <c r="A978" t="s">
        <v>40</v>
      </c>
      <c r="B978" t="s">
        <v>841</v>
      </c>
      <c r="C978" t="s">
        <v>859</v>
      </c>
      <c r="D978" t="s">
        <v>1600</v>
      </c>
    </row>
    <row r="979" spans="1:4" x14ac:dyDescent="0.25">
      <c r="A979" t="s">
        <v>40</v>
      </c>
      <c r="B979" t="s">
        <v>842</v>
      </c>
      <c r="C979" t="s">
        <v>857</v>
      </c>
      <c r="D979" t="s">
        <v>1601</v>
      </c>
    </row>
    <row r="980" spans="1:4" x14ac:dyDescent="0.25">
      <c r="A980" t="s">
        <v>40</v>
      </c>
      <c r="B980" t="s">
        <v>842</v>
      </c>
      <c r="C980" t="s">
        <v>859</v>
      </c>
      <c r="D980" t="s">
        <v>1602</v>
      </c>
    </row>
    <row r="981" spans="1:4" x14ac:dyDescent="0.25">
      <c r="A981" t="s">
        <v>40</v>
      </c>
      <c r="B981" t="s">
        <v>841</v>
      </c>
      <c r="C981" t="s">
        <v>857</v>
      </c>
      <c r="D981" t="s">
        <v>1603</v>
      </c>
    </row>
    <row r="982" spans="1:4" x14ac:dyDescent="0.25">
      <c r="A982" t="s">
        <v>40</v>
      </c>
      <c r="B982" t="s">
        <v>841</v>
      </c>
      <c r="C982" t="s">
        <v>859</v>
      </c>
      <c r="D982" t="s">
        <v>1604</v>
      </c>
    </row>
    <row r="983" spans="1:4" x14ac:dyDescent="0.25">
      <c r="A983" t="s">
        <v>40</v>
      </c>
      <c r="B983" t="s">
        <v>841</v>
      </c>
      <c r="C983" t="s">
        <v>857</v>
      </c>
      <c r="D983" t="s">
        <v>1605</v>
      </c>
    </row>
    <row r="984" spans="1:4" x14ac:dyDescent="0.25">
      <c r="A984" t="s">
        <v>40</v>
      </c>
      <c r="B984" t="s">
        <v>841</v>
      </c>
      <c r="C984" t="s">
        <v>859</v>
      </c>
      <c r="D984" t="s">
        <v>1606</v>
      </c>
    </row>
    <row r="985" spans="1:4" x14ac:dyDescent="0.25">
      <c r="A985" t="s">
        <v>40</v>
      </c>
      <c r="B985" t="s">
        <v>845</v>
      </c>
      <c r="C985" t="s">
        <v>857</v>
      </c>
      <c r="D985" t="s">
        <v>1607</v>
      </c>
    </row>
    <row r="986" spans="1:4" x14ac:dyDescent="0.25">
      <c r="A986" t="s">
        <v>40</v>
      </c>
      <c r="B986" t="s">
        <v>841</v>
      </c>
      <c r="C986" t="s">
        <v>857</v>
      </c>
      <c r="D986" t="s">
        <v>1608</v>
      </c>
    </row>
    <row r="987" spans="1:4" x14ac:dyDescent="0.25">
      <c r="A987" t="s">
        <v>40</v>
      </c>
      <c r="B987" t="s">
        <v>841</v>
      </c>
      <c r="C987" t="s">
        <v>859</v>
      </c>
      <c r="D987" t="s">
        <v>1609</v>
      </c>
    </row>
    <row r="988" spans="1:4" x14ac:dyDescent="0.25">
      <c r="A988" t="s">
        <v>40</v>
      </c>
      <c r="B988" t="s">
        <v>841</v>
      </c>
      <c r="C988" t="s">
        <v>857</v>
      </c>
      <c r="D988" t="s">
        <v>1610</v>
      </c>
    </row>
    <row r="989" spans="1:4" x14ac:dyDescent="0.25">
      <c r="A989" t="s">
        <v>40</v>
      </c>
      <c r="B989" t="s">
        <v>842</v>
      </c>
      <c r="C989" t="s">
        <v>857</v>
      </c>
      <c r="D989" t="s">
        <v>1611</v>
      </c>
    </row>
    <row r="990" spans="1:4" x14ac:dyDescent="0.25">
      <c r="A990" t="s">
        <v>40</v>
      </c>
      <c r="B990" t="s">
        <v>841</v>
      </c>
      <c r="C990" t="s">
        <v>859</v>
      </c>
      <c r="D990" t="s">
        <v>1612</v>
      </c>
    </row>
    <row r="991" spans="1:4" x14ac:dyDescent="0.25">
      <c r="A991" t="s">
        <v>40</v>
      </c>
      <c r="B991" t="s">
        <v>842</v>
      </c>
      <c r="C991" t="s">
        <v>859</v>
      </c>
      <c r="D991" t="s">
        <v>1613</v>
      </c>
    </row>
    <row r="992" spans="1:4" x14ac:dyDescent="0.25">
      <c r="A992" t="s">
        <v>40</v>
      </c>
      <c r="B992" t="s">
        <v>841</v>
      </c>
      <c r="C992" t="s">
        <v>857</v>
      </c>
      <c r="D992" t="s">
        <v>1614</v>
      </c>
    </row>
    <row r="993" spans="1:4" x14ac:dyDescent="0.25">
      <c r="A993" t="s">
        <v>40</v>
      </c>
      <c r="B993" t="s">
        <v>841</v>
      </c>
      <c r="C993" t="s">
        <v>859</v>
      </c>
      <c r="D993" t="s">
        <v>1615</v>
      </c>
    </row>
    <row r="994" spans="1:4" x14ac:dyDescent="0.25">
      <c r="A994" t="s">
        <v>40</v>
      </c>
      <c r="B994" t="s">
        <v>845</v>
      </c>
      <c r="C994" t="s">
        <v>859</v>
      </c>
      <c r="D994" t="s">
        <v>1616</v>
      </c>
    </row>
    <row r="995" spans="1:4" x14ac:dyDescent="0.25">
      <c r="A995" t="s">
        <v>40</v>
      </c>
      <c r="B995" t="s">
        <v>841</v>
      </c>
      <c r="C995" t="s">
        <v>857</v>
      </c>
      <c r="D995" t="s">
        <v>1617</v>
      </c>
    </row>
    <row r="996" spans="1:4" x14ac:dyDescent="0.25">
      <c r="A996" t="s">
        <v>40</v>
      </c>
      <c r="B996" t="s">
        <v>841</v>
      </c>
      <c r="C996" t="s">
        <v>859</v>
      </c>
      <c r="D996" t="s">
        <v>1618</v>
      </c>
    </row>
    <row r="997" spans="1:4" x14ac:dyDescent="0.25">
      <c r="A997" t="s">
        <v>40</v>
      </c>
      <c r="B997" t="s">
        <v>841</v>
      </c>
      <c r="C997" t="s">
        <v>857</v>
      </c>
      <c r="D997" t="s">
        <v>1619</v>
      </c>
    </row>
    <row r="998" spans="1:4" x14ac:dyDescent="0.25">
      <c r="A998" t="s">
        <v>40</v>
      </c>
      <c r="B998" t="s">
        <v>841</v>
      </c>
      <c r="C998" t="s">
        <v>859</v>
      </c>
      <c r="D998" t="s">
        <v>1620</v>
      </c>
    </row>
    <row r="999" spans="1:4" x14ac:dyDescent="0.25">
      <c r="A999" t="s">
        <v>40</v>
      </c>
      <c r="B999" t="s">
        <v>841</v>
      </c>
      <c r="C999" t="s">
        <v>857</v>
      </c>
      <c r="D999" t="s">
        <v>1621</v>
      </c>
    </row>
    <row r="1000" spans="1:4" x14ac:dyDescent="0.25">
      <c r="A1000" t="s">
        <v>40</v>
      </c>
      <c r="B1000" t="s">
        <v>842</v>
      </c>
      <c r="C1000" t="s">
        <v>857</v>
      </c>
      <c r="D1000" t="s">
        <v>1622</v>
      </c>
    </row>
    <row r="1001" spans="1:4" x14ac:dyDescent="0.25">
      <c r="A1001" t="s">
        <v>40</v>
      </c>
      <c r="B1001" t="s">
        <v>842</v>
      </c>
      <c r="C1001" t="s">
        <v>859</v>
      </c>
      <c r="D1001" t="s">
        <v>1623</v>
      </c>
    </row>
    <row r="1002" spans="1:4" x14ac:dyDescent="0.25">
      <c r="A1002" t="s">
        <v>40</v>
      </c>
      <c r="B1002" t="s">
        <v>841</v>
      </c>
      <c r="C1002" t="s">
        <v>859</v>
      </c>
      <c r="D1002" t="s">
        <v>1624</v>
      </c>
    </row>
    <row r="1003" spans="1:4" x14ac:dyDescent="0.25">
      <c r="A1003" t="s">
        <v>40</v>
      </c>
      <c r="B1003" t="s">
        <v>841</v>
      </c>
      <c r="C1003" t="s">
        <v>857</v>
      </c>
      <c r="D1003" t="s">
        <v>1625</v>
      </c>
    </row>
    <row r="1004" spans="1:4" x14ac:dyDescent="0.25">
      <c r="A1004" t="s">
        <v>40</v>
      </c>
      <c r="B1004" t="s">
        <v>841</v>
      </c>
      <c r="C1004" t="s">
        <v>859</v>
      </c>
      <c r="D1004" t="s">
        <v>1626</v>
      </c>
    </row>
    <row r="1005" spans="1:4" x14ac:dyDescent="0.25">
      <c r="A1005" t="s">
        <v>40</v>
      </c>
      <c r="B1005" t="s">
        <v>841</v>
      </c>
      <c r="C1005" t="s">
        <v>857</v>
      </c>
      <c r="D1005" t="s">
        <v>1627</v>
      </c>
    </row>
    <row r="1006" spans="1:4" x14ac:dyDescent="0.25">
      <c r="A1006" t="s">
        <v>40</v>
      </c>
      <c r="B1006" t="s">
        <v>845</v>
      </c>
      <c r="C1006" t="s">
        <v>857</v>
      </c>
      <c r="D1006" t="s">
        <v>1628</v>
      </c>
    </row>
    <row r="1007" spans="1:4" x14ac:dyDescent="0.25">
      <c r="A1007" t="s">
        <v>40</v>
      </c>
      <c r="B1007" t="s">
        <v>841</v>
      </c>
      <c r="C1007" t="s">
        <v>859</v>
      </c>
      <c r="D1007" t="s">
        <v>1629</v>
      </c>
    </row>
    <row r="1008" spans="1:4" x14ac:dyDescent="0.25">
      <c r="A1008" t="s">
        <v>40</v>
      </c>
      <c r="B1008" t="s">
        <v>841</v>
      </c>
      <c r="C1008" t="s">
        <v>857</v>
      </c>
      <c r="D1008" t="s">
        <v>1630</v>
      </c>
    </row>
    <row r="1009" spans="1:4" x14ac:dyDescent="0.25">
      <c r="A1009" t="s">
        <v>40</v>
      </c>
      <c r="B1009" t="s">
        <v>841</v>
      </c>
      <c r="C1009" t="s">
        <v>859</v>
      </c>
      <c r="D1009" t="s">
        <v>1631</v>
      </c>
    </row>
    <row r="1010" spans="1:4" x14ac:dyDescent="0.25">
      <c r="A1010" t="s">
        <v>40</v>
      </c>
      <c r="B1010" t="s">
        <v>842</v>
      </c>
      <c r="C1010" t="s">
        <v>857</v>
      </c>
      <c r="D1010" t="s">
        <v>1632</v>
      </c>
    </row>
    <row r="1011" spans="1:4" x14ac:dyDescent="0.25">
      <c r="A1011" t="s">
        <v>40</v>
      </c>
      <c r="B1011" t="s">
        <v>841</v>
      </c>
      <c r="C1011" t="s">
        <v>857</v>
      </c>
      <c r="D1011" t="s">
        <v>1633</v>
      </c>
    </row>
    <row r="1012" spans="1:4" x14ac:dyDescent="0.25">
      <c r="A1012" t="s">
        <v>40</v>
      </c>
      <c r="B1012" t="s">
        <v>842</v>
      </c>
      <c r="C1012" t="s">
        <v>859</v>
      </c>
      <c r="D1012" t="s">
        <v>1634</v>
      </c>
    </row>
    <row r="1013" spans="1:4" x14ac:dyDescent="0.25">
      <c r="A1013" t="s">
        <v>40</v>
      </c>
      <c r="B1013" t="s">
        <v>841</v>
      </c>
      <c r="C1013" t="s">
        <v>859</v>
      </c>
      <c r="D1013" t="s">
        <v>1635</v>
      </c>
    </row>
    <row r="1014" spans="1:4" x14ac:dyDescent="0.25">
      <c r="A1014" t="s">
        <v>40</v>
      </c>
      <c r="B1014" t="s">
        <v>845</v>
      </c>
      <c r="C1014" t="s">
        <v>859</v>
      </c>
      <c r="D1014" t="s">
        <v>1636</v>
      </c>
    </row>
    <row r="1015" spans="1:4" x14ac:dyDescent="0.25">
      <c r="A1015" t="s">
        <v>40</v>
      </c>
      <c r="B1015" t="s">
        <v>841</v>
      </c>
      <c r="C1015" t="s">
        <v>857</v>
      </c>
      <c r="D1015" t="s">
        <v>1637</v>
      </c>
    </row>
    <row r="1016" spans="1:4" x14ac:dyDescent="0.25">
      <c r="A1016" t="s">
        <v>40</v>
      </c>
      <c r="B1016" t="s">
        <v>841</v>
      </c>
      <c r="C1016" t="s">
        <v>859</v>
      </c>
      <c r="D1016" t="s">
        <v>1638</v>
      </c>
    </row>
    <row r="1017" spans="1:4" x14ac:dyDescent="0.25">
      <c r="A1017" t="s">
        <v>40</v>
      </c>
      <c r="B1017" t="s">
        <v>841</v>
      </c>
      <c r="C1017" t="s">
        <v>857</v>
      </c>
      <c r="D1017" t="s">
        <v>1639</v>
      </c>
    </row>
    <row r="1018" spans="1:4" x14ac:dyDescent="0.25">
      <c r="A1018" t="s">
        <v>40</v>
      </c>
      <c r="B1018" t="s">
        <v>841</v>
      </c>
      <c r="C1018" t="s">
        <v>859</v>
      </c>
      <c r="D1018" t="s">
        <v>1640</v>
      </c>
    </row>
    <row r="1019" spans="1:4" x14ac:dyDescent="0.25">
      <c r="A1019" t="s">
        <v>40</v>
      </c>
      <c r="B1019" t="s">
        <v>841</v>
      </c>
      <c r="C1019" t="s">
        <v>857</v>
      </c>
      <c r="D1019" t="s">
        <v>1641</v>
      </c>
    </row>
    <row r="1020" spans="1:4" x14ac:dyDescent="0.25">
      <c r="A1020" t="s">
        <v>40</v>
      </c>
      <c r="B1020" t="s">
        <v>841</v>
      </c>
      <c r="C1020" t="s">
        <v>859</v>
      </c>
      <c r="D1020" t="s">
        <v>1642</v>
      </c>
    </row>
    <row r="1021" spans="1:4" x14ac:dyDescent="0.25">
      <c r="A1021" t="s">
        <v>40</v>
      </c>
      <c r="B1021" t="s">
        <v>842</v>
      </c>
      <c r="C1021" t="s">
        <v>857</v>
      </c>
      <c r="D1021" t="s">
        <v>1475</v>
      </c>
    </row>
    <row r="1022" spans="1:4" x14ac:dyDescent="0.25">
      <c r="A1022" t="s">
        <v>40</v>
      </c>
      <c r="B1022" t="s">
        <v>842</v>
      </c>
      <c r="C1022" t="s">
        <v>859</v>
      </c>
      <c r="D1022" t="s">
        <v>1643</v>
      </c>
    </row>
    <row r="1023" spans="1:4" x14ac:dyDescent="0.25">
      <c r="A1023" t="s">
        <v>40</v>
      </c>
      <c r="B1023" t="s">
        <v>841</v>
      </c>
      <c r="C1023" t="s">
        <v>857</v>
      </c>
      <c r="D1023" t="s">
        <v>1644</v>
      </c>
    </row>
    <row r="1024" spans="1:4" x14ac:dyDescent="0.25">
      <c r="A1024" t="s">
        <v>40</v>
      </c>
      <c r="B1024" t="s">
        <v>841</v>
      </c>
      <c r="C1024" t="s">
        <v>859</v>
      </c>
      <c r="D1024" t="s">
        <v>1645</v>
      </c>
    </row>
    <row r="1025" spans="1:4" x14ac:dyDescent="0.25">
      <c r="A1025" t="s">
        <v>40</v>
      </c>
      <c r="B1025" t="s">
        <v>841</v>
      </c>
      <c r="C1025" t="s">
        <v>857</v>
      </c>
      <c r="D1025" t="s">
        <v>1646</v>
      </c>
    </row>
    <row r="1026" spans="1:4" x14ac:dyDescent="0.25">
      <c r="A1026" t="s">
        <v>40</v>
      </c>
      <c r="B1026" t="s">
        <v>845</v>
      </c>
      <c r="C1026" t="s">
        <v>857</v>
      </c>
      <c r="D1026" t="s">
        <v>1647</v>
      </c>
    </row>
    <row r="1027" spans="1:4" x14ac:dyDescent="0.25">
      <c r="A1027" t="s">
        <v>40</v>
      </c>
      <c r="B1027" t="s">
        <v>841</v>
      </c>
      <c r="C1027" t="s">
        <v>859</v>
      </c>
      <c r="D1027" t="s">
        <v>1648</v>
      </c>
    </row>
    <row r="1028" spans="1:4" x14ac:dyDescent="0.25">
      <c r="A1028" t="s">
        <v>40</v>
      </c>
      <c r="B1028" t="s">
        <v>841</v>
      </c>
      <c r="C1028" t="s">
        <v>857</v>
      </c>
      <c r="D1028" t="s">
        <v>1649</v>
      </c>
    </row>
    <row r="1029" spans="1:4" x14ac:dyDescent="0.25">
      <c r="A1029" t="s">
        <v>40</v>
      </c>
      <c r="B1029" t="s">
        <v>841</v>
      </c>
      <c r="C1029" t="s">
        <v>859</v>
      </c>
      <c r="D1029" t="s">
        <v>1650</v>
      </c>
    </row>
    <row r="1030" spans="1:4" x14ac:dyDescent="0.25">
      <c r="A1030" t="s">
        <v>40</v>
      </c>
      <c r="B1030" t="s">
        <v>841</v>
      </c>
      <c r="C1030" t="s">
        <v>857</v>
      </c>
      <c r="D1030" t="s">
        <v>1651</v>
      </c>
    </row>
    <row r="1031" spans="1:4" x14ac:dyDescent="0.25">
      <c r="A1031" t="s">
        <v>40</v>
      </c>
      <c r="B1031" t="s">
        <v>841</v>
      </c>
      <c r="C1031" t="s">
        <v>859</v>
      </c>
      <c r="D1031" t="s">
        <v>1652</v>
      </c>
    </row>
    <row r="1032" spans="1:4" x14ac:dyDescent="0.25">
      <c r="A1032" t="s">
        <v>40</v>
      </c>
      <c r="B1032" t="s">
        <v>842</v>
      </c>
      <c r="C1032" t="s">
        <v>857</v>
      </c>
      <c r="D1032" t="s">
        <v>1477</v>
      </c>
    </row>
    <row r="1033" spans="1:4" x14ac:dyDescent="0.25">
      <c r="A1033" t="s">
        <v>40</v>
      </c>
      <c r="B1033" t="s">
        <v>842</v>
      </c>
      <c r="C1033" t="s">
        <v>859</v>
      </c>
      <c r="D1033" t="s">
        <v>1653</v>
      </c>
    </row>
    <row r="1034" spans="1:4" x14ac:dyDescent="0.25">
      <c r="A1034" t="s">
        <v>40</v>
      </c>
      <c r="B1034" t="s">
        <v>841</v>
      </c>
      <c r="C1034" t="s">
        <v>857</v>
      </c>
      <c r="D1034" t="s">
        <v>1654</v>
      </c>
    </row>
    <row r="1035" spans="1:4" x14ac:dyDescent="0.25">
      <c r="A1035" t="s">
        <v>40</v>
      </c>
      <c r="B1035" t="s">
        <v>845</v>
      </c>
      <c r="C1035" t="s">
        <v>859</v>
      </c>
      <c r="D1035" t="s">
        <v>1655</v>
      </c>
    </row>
    <row r="1036" spans="1:4" x14ac:dyDescent="0.25">
      <c r="A1036" t="s">
        <v>40</v>
      </c>
      <c r="B1036" t="s">
        <v>841</v>
      </c>
      <c r="C1036" t="s">
        <v>859</v>
      </c>
      <c r="D1036" t="s">
        <v>1656</v>
      </c>
    </row>
    <row r="1037" spans="1:4" x14ac:dyDescent="0.25">
      <c r="A1037" t="s">
        <v>40</v>
      </c>
      <c r="B1037" t="s">
        <v>841</v>
      </c>
      <c r="C1037" t="s">
        <v>857</v>
      </c>
      <c r="D1037" t="s">
        <v>1657</v>
      </c>
    </row>
    <row r="1038" spans="1:4" x14ac:dyDescent="0.25">
      <c r="A1038" t="s">
        <v>40</v>
      </c>
      <c r="B1038" t="s">
        <v>841</v>
      </c>
      <c r="C1038" t="s">
        <v>859</v>
      </c>
      <c r="D1038" t="s">
        <v>1658</v>
      </c>
    </row>
    <row r="1039" spans="1:4" x14ac:dyDescent="0.25">
      <c r="A1039" t="s">
        <v>40</v>
      </c>
      <c r="B1039" t="s">
        <v>841</v>
      </c>
      <c r="C1039" t="s">
        <v>857</v>
      </c>
      <c r="D1039" t="s">
        <v>1659</v>
      </c>
    </row>
    <row r="1040" spans="1:4" x14ac:dyDescent="0.25">
      <c r="A1040" t="s">
        <v>40</v>
      </c>
      <c r="B1040" t="s">
        <v>841</v>
      </c>
      <c r="C1040" t="s">
        <v>859</v>
      </c>
      <c r="D1040" t="s">
        <v>1660</v>
      </c>
    </row>
    <row r="1041" spans="1:4" x14ac:dyDescent="0.25">
      <c r="A1041" t="s">
        <v>40</v>
      </c>
      <c r="B1041" t="s">
        <v>841</v>
      </c>
      <c r="C1041" t="s">
        <v>857</v>
      </c>
      <c r="D1041" t="s">
        <v>1661</v>
      </c>
    </row>
    <row r="1042" spans="1:4" x14ac:dyDescent="0.25">
      <c r="A1042" t="s">
        <v>40</v>
      </c>
      <c r="B1042" t="s">
        <v>842</v>
      </c>
      <c r="C1042" t="s">
        <v>857</v>
      </c>
      <c r="D1042" t="s">
        <v>1662</v>
      </c>
    </row>
    <row r="1043" spans="1:4" x14ac:dyDescent="0.25">
      <c r="A1043" t="s">
        <v>40</v>
      </c>
      <c r="B1043" t="s">
        <v>841</v>
      </c>
      <c r="C1043" t="s">
        <v>859</v>
      </c>
      <c r="D1043" t="s">
        <v>1663</v>
      </c>
    </row>
    <row r="1044" spans="1:4" x14ac:dyDescent="0.25">
      <c r="A1044" t="s">
        <v>40</v>
      </c>
      <c r="B1044" t="s">
        <v>842</v>
      </c>
      <c r="C1044" t="s">
        <v>859</v>
      </c>
      <c r="D1044" t="s">
        <v>1664</v>
      </c>
    </row>
    <row r="1045" spans="1:4" x14ac:dyDescent="0.25">
      <c r="A1045" t="s">
        <v>40</v>
      </c>
      <c r="B1045" t="s">
        <v>841</v>
      </c>
      <c r="C1045" t="s">
        <v>857</v>
      </c>
      <c r="D1045" t="s">
        <v>1665</v>
      </c>
    </row>
    <row r="1046" spans="1:4" x14ac:dyDescent="0.25">
      <c r="A1046" t="s">
        <v>40</v>
      </c>
      <c r="B1046" t="s">
        <v>841</v>
      </c>
      <c r="C1046" t="s">
        <v>859</v>
      </c>
      <c r="D1046" t="s">
        <v>1666</v>
      </c>
    </row>
    <row r="1047" spans="1:4" x14ac:dyDescent="0.25">
      <c r="A1047" t="s">
        <v>40</v>
      </c>
      <c r="B1047" t="s">
        <v>845</v>
      </c>
      <c r="C1047" t="s">
        <v>857</v>
      </c>
      <c r="D1047" t="s">
        <v>1667</v>
      </c>
    </row>
    <row r="1048" spans="1:4" x14ac:dyDescent="0.25">
      <c r="A1048" t="s">
        <v>40</v>
      </c>
      <c r="B1048" t="s">
        <v>841</v>
      </c>
      <c r="C1048" t="s">
        <v>857</v>
      </c>
      <c r="D1048" t="s">
        <v>1668</v>
      </c>
    </row>
    <row r="1049" spans="1:4" x14ac:dyDescent="0.25">
      <c r="A1049" t="s">
        <v>40</v>
      </c>
      <c r="B1049" t="s">
        <v>841</v>
      </c>
      <c r="C1049" t="s">
        <v>859</v>
      </c>
      <c r="D1049" t="s">
        <v>1669</v>
      </c>
    </row>
    <row r="1050" spans="1:4" x14ac:dyDescent="0.25">
      <c r="A1050" t="s">
        <v>40</v>
      </c>
      <c r="B1050" t="s">
        <v>841</v>
      </c>
      <c r="C1050" t="s">
        <v>857</v>
      </c>
      <c r="D1050" t="s">
        <v>1670</v>
      </c>
    </row>
    <row r="1051" spans="1:4" x14ac:dyDescent="0.25">
      <c r="A1051" t="s">
        <v>40</v>
      </c>
      <c r="B1051" t="s">
        <v>841</v>
      </c>
      <c r="C1051" t="s">
        <v>857</v>
      </c>
      <c r="D1051" t="s">
        <v>1671</v>
      </c>
    </row>
    <row r="1052" spans="1:4" x14ac:dyDescent="0.25">
      <c r="A1052" t="s">
        <v>40</v>
      </c>
      <c r="B1052" t="s">
        <v>841</v>
      </c>
      <c r="C1052" t="s">
        <v>859</v>
      </c>
      <c r="D1052" t="s">
        <v>1672</v>
      </c>
    </row>
    <row r="1053" spans="1:4" x14ac:dyDescent="0.25">
      <c r="A1053" t="s">
        <v>40</v>
      </c>
      <c r="B1053" t="s">
        <v>845</v>
      </c>
      <c r="C1053" t="s">
        <v>859</v>
      </c>
      <c r="D1053" t="s">
        <v>1673</v>
      </c>
    </row>
    <row r="1054" spans="1:4" x14ac:dyDescent="0.25">
      <c r="A1054" t="s">
        <v>40</v>
      </c>
      <c r="B1054" t="s">
        <v>842</v>
      </c>
      <c r="C1054" t="s">
        <v>857</v>
      </c>
      <c r="D1054" t="s">
        <v>1674</v>
      </c>
    </row>
    <row r="1055" spans="1:4" x14ac:dyDescent="0.25">
      <c r="A1055" t="s">
        <v>40</v>
      </c>
      <c r="B1055" t="s">
        <v>841</v>
      </c>
      <c r="C1055" t="s">
        <v>857</v>
      </c>
      <c r="D1055" t="s">
        <v>1675</v>
      </c>
    </row>
    <row r="1056" spans="1:4" x14ac:dyDescent="0.25">
      <c r="A1056" t="s">
        <v>40</v>
      </c>
      <c r="B1056" t="s">
        <v>842</v>
      </c>
      <c r="C1056" t="s">
        <v>859</v>
      </c>
      <c r="D1056" t="s">
        <v>1676</v>
      </c>
    </row>
    <row r="1057" spans="1:4" x14ac:dyDescent="0.25">
      <c r="A1057" t="s">
        <v>40</v>
      </c>
      <c r="B1057" t="s">
        <v>841</v>
      </c>
      <c r="C1057" t="s">
        <v>859</v>
      </c>
      <c r="D1057" t="s">
        <v>1677</v>
      </c>
    </row>
    <row r="1058" spans="1:4" x14ac:dyDescent="0.25">
      <c r="A1058" t="s">
        <v>40</v>
      </c>
      <c r="B1058" t="s">
        <v>841</v>
      </c>
      <c r="C1058" t="s">
        <v>857</v>
      </c>
      <c r="D1058" t="s">
        <v>1678</v>
      </c>
    </row>
    <row r="1059" spans="1:4" x14ac:dyDescent="0.25">
      <c r="A1059" t="s">
        <v>40</v>
      </c>
      <c r="B1059" t="s">
        <v>841</v>
      </c>
      <c r="C1059" t="s">
        <v>859</v>
      </c>
      <c r="D1059" t="s">
        <v>1679</v>
      </c>
    </row>
    <row r="1060" spans="1:4" x14ac:dyDescent="0.25">
      <c r="A1060" t="s">
        <v>40</v>
      </c>
      <c r="B1060" t="s">
        <v>841</v>
      </c>
      <c r="C1060" t="s">
        <v>857</v>
      </c>
      <c r="D1060" t="s">
        <v>1680</v>
      </c>
    </row>
    <row r="1061" spans="1:4" x14ac:dyDescent="0.25">
      <c r="A1061" t="s">
        <v>40</v>
      </c>
      <c r="B1061" t="s">
        <v>841</v>
      </c>
      <c r="C1061" t="s">
        <v>859</v>
      </c>
      <c r="D1061" t="s">
        <v>1681</v>
      </c>
    </row>
    <row r="1062" spans="1:4" x14ac:dyDescent="0.25">
      <c r="A1062" t="s">
        <v>40</v>
      </c>
      <c r="B1062" t="s">
        <v>841</v>
      </c>
      <c r="C1062" t="s">
        <v>857</v>
      </c>
      <c r="D1062" t="s">
        <v>1682</v>
      </c>
    </row>
    <row r="1063" spans="1:4" x14ac:dyDescent="0.25">
      <c r="A1063" t="s">
        <v>40</v>
      </c>
      <c r="B1063" t="s">
        <v>1093</v>
      </c>
      <c r="C1063" t="s">
        <v>1094</v>
      </c>
      <c r="D1063">
        <v>1.1333328485488799E-3</v>
      </c>
    </row>
    <row r="1064" spans="1:4" x14ac:dyDescent="0.25">
      <c r="A1064">
        <v>1.1333328485488799E-3</v>
      </c>
    </row>
    <row r="1065" spans="1:4" x14ac:dyDescent="0.25">
      <c r="A1065" t="s">
        <v>40</v>
      </c>
      <c r="B1065" t="s">
        <v>841</v>
      </c>
      <c r="C1065" t="s">
        <v>859</v>
      </c>
      <c r="D1065" t="s">
        <v>1683</v>
      </c>
    </row>
    <row r="1066" spans="1:4" x14ac:dyDescent="0.25">
      <c r="A1066" t="s">
        <v>40</v>
      </c>
      <c r="B1066" t="s">
        <v>842</v>
      </c>
      <c r="C1066" t="s">
        <v>857</v>
      </c>
      <c r="D1066" t="s">
        <v>1684</v>
      </c>
    </row>
    <row r="1067" spans="1:4" x14ac:dyDescent="0.25">
      <c r="A1067" t="s">
        <v>40</v>
      </c>
      <c r="B1067" t="s">
        <v>842</v>
      </c>
      <c r="C1067" t="s">
        <v>859</v>
      </c>
      <c r="D1067" t="s">
        <v>1685</v>
      </c>
    </row>
    <row r="1068" spans="1:4" x14ac:dyDescent="0.25">
      <c r="A1068" t="s">
        <v>40</v>
      </c>
      <c r="B1068" t="s">
        <v>845</v>
      </c>
      <c r="C1068" t="s">
        <v>857</v>
      </c>
      <c r="D1068" t="s">
        <v>1686</v>
      </c>
    </row>
    <row r="1069" spans="1:4" x14ac:dyDescent="0.25">
      <c r="A1069" t="s">
        <v>40</v>
      </c>
      <c r="B1069" t="s">
        <v>841</v>
      </c>
      <c r="C1069" t="s">
        <v>859</v>
      </c>
      <c r="D1069" t="s">
        <v>1687</v>
      </c>
    </row>
    <row r="1070" spans="1:4" x14ac:dyDescent="0.25">
      <c r="A1070" t="s">
        <v>40</v>
      </c>
      <c r="B1070" t="s">
        <v>1093</v>
      </c>
      <c r="C1070" t="s">
        <v>1121</v>
      </c>
      <c r="D1070">
        <v>6.2222208579381299E-4</v>
      </c>
    </row>
    <row r="1071" spans="1:4" x14ac:dyDescent="0.25">
      <c r="A1071">
        <v>6.2222208579381299E-4</v>
      </c>
    </row>
    <row r="1072" spans="1:4" x14ac:dyDescent="0.25">
      <c r="A1072" t="s">
        <v>40</v>
      </c>
      <c r="B1072" t="s">
        <v>845</v>
      </c>
      <c r="C1072" t="s">
        <v>859</v>
      </c>
      <c r="D1072" t="s">
        <v>1688</v>
      </c>
    </row>
    <row r="1073" spans="1:4" x14ac:dyDescent="0.25">
      <c r="A1073" t="s">
        <v>40</v>
      </c>
      <c r="B1073" t="s">
        <v>842</v>
      </c>
      <c r="C1073" t="s">
        <v>857</v>
      </c>
      <c r="D1073" t="s">
        <v>1689</v>
      </c>
    </row>
    <row r="1074" spans="1:4" x14ac:dyDescent="0.25">
      <c r="A1074" t="s">
        <v>40</v>
      </c>
      <c r="B1074" t="s">
        <v>842</v>
      </c>
      <c r="C1074" t="s">
        <v>859</v>
      </c>
      <c r="D1074" t="s">
        <v>1690</v>
      </c>
    </row>
    <row r="1075" spans="1:4" x14ac:dyDescent="0.25">
      <c r="A1075" t="s">
        <v>40</v>
      </c>
      <c r="B1075" t="s">
        <v>845</v>
      </c>
      <c r="C1075" t="s">
        <v>857</v>
      </c>
      <c r="D1075" t="s">
        <v>1691</v>
      </c>
    </row>
    <row r="1076" spans="1:4" x14ac:dyDescent="0.25">
      <c r="A1076" t="s">
        <v>40</v>
      </c>
      <c r="B1076" t="s">
        <v>842</v>
      </c>
      <c r="C1076" t="s">
        <v>857</v>
      </c>
      <c r="D1076" t="s">
        <v>1692</v>
      </c>
    </row>
    <row r="1077" spans="1:4" x14ac:dyDescent="0.25">
      <c r="A1077" t="s">
        <v>40</v>
      </c>
      <c r="B1077" t="s">
        <v>842</v>
      </c>
      <c r="C1077" t="s">
        <v>859</v>
      </c>
      <c r="D1077" t="s">
        <v>1693</v>
      </c>
    </row>
    <row r="1078" spans="1:4" x14ac:dyDescent="0.25">
      <c r="A1078" t="s">
        <v>40</v>
      </c>
      <c r="B1078" t="s">
        <v>845</v>
      </c>
      <c r="C1078" t="s">
        <v>859</v>
      </c>
      <c r="D1078" t="s">
        <v>1694</v>
      </c>
    </row>
    <row r="1079" spans="1:4" x14ac:dyDescent="0.25">
      <c r="A1079" t="s">
        <v>40</v>
      </c>
      <c r="B1079" t="s">
        <v>842</v>
      </c>
      <c r="C1079" t="s">
        <v>859</v>
      </c>
      <c r="D1079" t="s">
        <v>1695</v>
      </c>
    </row>
    <row r="1080" spans="1:4" x14ac:dyDescent="0.25">
      <c r="A1080" t="s">
        <v>40</v>
      </c>
      <c r="B1080" t="s">
        <v>842</v>
      </c>
      <c r="C1080" t="s">
        <v>857</v>
      </c>
      <c r="D1080" t="s">
        <v>1696</v>
      </c>
    </row>
    <row r="1081" spans="1:4" x14ac:dyDescent="0.25">
      <c r="A1081" t="s">
        <v>40</v>
      </c>
      <c r="B1081" t="s">
        <v>845</v>
      </c>
      <c r="C1081" t="s">
        <v>857</v>
      </c>
      <c r="D1081" t="s">
        <v>1697</v>
      </c>
    </row>
    <row r="1082" spans="1:4" x14ac:dyDescent="0.25">
      <c r="A1082" t="s">
        <v>40</v>
      </c>
      <c r="B1082" t="s">
        <v>842</v>
      </c>
      <c r="C1082" t="s">
        <v>857</v>
      </c>
      <c r="D1082" t="s">
        <v>1698</v>
      </c>
    </row>
    <row r="1083" spans="1:4" x14ac:dyDescent="0.25">
      <c r="A1083" t="s">
        <v>40</v>
      </c>
      <c r="B1083" t="s">
        <v>842</v>
      </c>
      <c r="C1083" t="s">
        <v>859</v>
      </c>
      <c r="D1083" t="s">
        <v>1699</v>
      </c>
    </row>
    <row r="1084" spans="1:4" x14ac:dyDescent="0.25">
      <c r="A1084" t="s">
        <v>40</v>
      </c>
      <c r="B1084" t="s">
        <v>845</v>
      </c>
      <c r="C1084" t="s">
        <v>859</v>
      </c>
      <c r="D1084" t="s">
        <v>1700</v>
      </c>
    </row>
    <row r="1085" spans="1:4" x14ac:dyDescent="0.25">
      <c r="A1085" t="s">
        <v>40</v>
      </c>
      <c r="B1085" t="s">
        <v>842</v>
      </c>
      <c r="C1085" t="s">
        <v>857</v>
      </c>
      <c r="D1085" t="s">
        <v>1701</v>
      </c>
    </row>
    <row r="1086" spans="1:4" x14ac:dyDescent="0.25">
      <c r="A1086" t="s">
        <v>40</v>
      </c>
      <c r="B1086" t="s">
        <v>842</v>
      </c>
      <c r="C1086" t="s">
        <v>859</v>
      </c>
      <c r="D1086" t="s">
        <v>1702</v>
      </c>
    </row>
    <row r="1087" spans="1:4" x14ac:dyDescent="0.25">
      <c r="A1087" t="s">
        <v>40</v>
      </c>
      <c r="B1087" t="s">
        <v>845</v>
      </c>
      <c r="C1087" t="s">
        <v>857</v>
      </c>
      <c r="D1087" t="s">
        <v>1703</v>
      </c>
    </row>
    <row r="1088" spans="1:4" x14ac:dyDescent="0.25">
      <c r="A1088" t="s">
        <v>40</v>
      </c>
      <c r="B1088" t="s">
        <v>842</v>
      </c>
      <c r="C1088" t="s">
        <v>857</v>
      </c>
      <c r="D1088" t="s">
        <v>1704</v>
      </c>
    </row>
    <row r="1089" spans="1:4" x14ac:dyDescent="0.25">
      <c r="A1089" t="s">
        <v>40</v>
      </c>
      <c r="B1089" t="s">
        <v>842</v>
      </c>
      <c r="C1089" t="s">
        <v>859</v>
      </c>
      <c r="D1089" t="s">
        <v>1705</v>
      </c>
    </row>
    <row r="1090" spans="1:4" x14ac:dyDescent="0.25">
      <c r="A1090" t="s">
        <v>40</v>
      </c>
      <c r="B1090" t="s">
        <v>845</v>
      </c>
      <c r="C1090" t="s">
        <v>859</v>
      </c>
      <c r="D1090" t="s">
        <v>1706</v>
      </c>
    </row>
    <row r="1091" spans="1:4" x14ac:dyDescent="0.25">
      <c r="A1091" t="s">
        <v>40</v>
      </c>
      <c r="B1091" t="s">
        <v>842</v>
      </c>
      <c r="C1091" t="s">
        <v>857</v>
      </c>
      <c r="D1091" t="s">
        <v>1707</v>
      </c>
    </row>
    <row r="1092" spans="1:4" x14ac:dyDescent="0.25">
      <c r="A1092" t="s">
        <v>40</v>
      </c>
      <c r="B1092" t="s">
        <v>842</v>
      </c>
      <c r="C1092" t="s">
        <v>859</v>
      </c>
      <c r="D1092" t="s">
        <v>1708</v>
      </c>
    </row>
    <row r="1093" spans="1:4" x14ac:dyDescent="0.25">
      <c r="A1093" t="s">
        <v>40</v>
      </c>
      <c r="B1093" t="s">
        <v>845</v>
      </c>
      <c r="C1093" t="s">
        <v>857</v>
      </c>
      <c r="D1093" t="s">
        <v>1709</v>
      </c>
    </row>
    <row r="1094" spans="1:4" x14ac:dyDescent="0.25">
      <c r="A1094" t="s">
        <v>40</v>
      </c>
      <c r="B1094" t="s">
        <v>842</v>
      </c>
      <c r="C1094" t="s">
        <v>857</v>
      </c>
      <c r="D1094" t="s">
        <v>1710</v>
      </c>
    </row>
    <row r="1095" spans="1:4" x14ac:dyDescent="0.25">
      <c r="A1095" t="s">
        <v>40</v>
      </c>
      <c r="B1095" t="s">
        <v>842</v>
      </c>
      <c r="C1095" t="s">
        <v>859</v>
      </c>
      <c r="D1095" t="s">
        <v>1711</v>
      </c>
    </row>
    <row r="1096" spans="1:4" x14ac:dyDescent="0.25">
      <c r="A1096" t="s">
        <v>40</v>
      </c>
      <c r="B1096" t="s">
        <v>845</v>
      </c>
      <c r="C1096" t="s">
        <v>859</v>
      </c>
      <c r="D1096" t="s">
        <v>1712</v>
      </c>
    </row>
    <row r="1097" spans="1:4" x14ac:dyDescent="0.25">
      <c r="A1097" t="s">
        <v>40</v>
      </c>
      <c r="B1097" t="s">
        <v>842</v>
      </c>
      <c r="C1097" t="s">
        <v>857</v>
      </c>
      <c r="D1097" t="s">
        <v>1713</v>
      </c>
    </row>
    <row r="1098" spans="1:4" x14ac:dyDescent="0.25">
      <c r="A1098" t="s">
        <v>40</v>
      </c>
      <c r="B1098" t="s">
        <v>842</v>
      </c>
      <c r="C1098" t="s">
        <v>859</v>
      </c>
      <c r="D1098" t="s">
        <v>1714</v>
      </c>
    </row>
    <row r="1099" spans="1:4" x14ac:dyDescent="0.25">
      <c r="A1099" t="s">
        <v>40</v>
      </c>
      <c r="B1099" t="s">
        <v>845</v>
      </c>
      <c r="C1099" t="s">
        <v>857</v>
      </c>
      <c r="D1099" t="s">
        <v>1715</v>
      </c>
    </row>
    <row r="1100" spans="1:4" x14ac:dyDescent="0.25">
      <c r="A1100" t="s">
        <v>40</v>
      </c>
      <c r="B1100" t="s">
        <v>842</v>
      </c>
      <c r="C1100" t="s">
        <v>857</v>
      </c>
      <c r="D1100" t="s">
        <v>1716</v>
      </c>
    </row>
    <row r="1101" spans="1:4" x14ac:dyDescent="0.25">
      <c r="A1101" t="s">
        <v>40</v>
      </c>
      <c r="B1101" t="s">
        <v>842</v>
      </c>
      <c r="C1101" t="s">
        <v>859</v>
      </c>
      <c r="D1101" t="s">
        <v>1717</v>
      </c>
    </row>
    <row r="1102" spans="1:4" x14ac:dyDescent="0.25">
      <c r="A1102" t="s">
        <v>40</v>
      </c>
      <c r="B1102" t="s">
        <v>845</v>
      </c>
      <c r="C1102" t="s">
        <v>859</v>
      </c>
      <c r="D1102" t="s">
        <v>1718</v>
      </c>
    </row>
    <row r="1103" spans="1:4" x14ac:dyDescent="0.25">
      <c r="A1103" t="s">
        <v>40</v>
      </c>
      <c r="B1103" t="s">
        <v>842</v>
      </c>
      <c r="C1103" t="s">
        <v>857</v>
      </c>
      <c r="D1103" t="s">
        <v>1719</v>
      </c>
    </row>
    <row r="1104" spans="1:4" x14ac:dyDescent="0.25">
      <c r="A1104" t="s">
        <v>40</v>
      </c>
      <c r="B1104" t="s">
        <v>842</v>
      </c>
      <c r="C1104" t="s">
        <v>859</v>
      </c>
      <c r="D1104" t="s">
        <v>1720</v>
      </c>
    </row>
    <row r="1105" spans="1:4" x14ac:dyDescent="0.25">
      <c r="A1105" t="s">
        <v>40</v>
      </c>
      <c r="B1105" t="s">
        <v>845</v>
      </c>
      <c r="C1105" t="s">
        <v>857</v>
      </c>
      <c r="D1105" t="s">
        <v>1721</v>
      </c>
    </row>
    <row r="1106" spans="1:4" x14ac:dyDescent="0.25">
      <c r="A1106" t="s">
        <v>40</v>
      </c>
      <c r="B1106" t="s">
        <v>845</v>
      </c>
      <c r="C1106" t="s">
        <v>859</v>
      </c>
      <c r="D1106" t="s">
        <v>1722</v>
      </c>
    </row>
    <row r="1107" spans="1:4" x14ac:dyDescent="0.25">
      <c r="A1107" t="s">
        <v>40</v>
      </c>
      <c r="B1107" t="s">
        <v>842</v>
      </c>
      <c r="C1107" t="s">
        <v>857</v>
      </c>
      <c r="D1107" t="s">
        <v>1723</v>
      </c>
    </row>
    <row r="1108" spans="1:4" x14ac:dyDescent="0.25">
      <c r="A1108" t="s">
        <v>40</v>
      </c>
      <c r="B1108" t="s">
        <v>842</v>
      </c>
      <c r="C1108" t="s">
        <v>859</v>
      </c>
      <c r="D1108" t="s">
        <v>1724</v>
      </c>
    </row>
    <row r="1109" spans="1:4" x14ac:dyDescent="0.25">
      <c r="A1109" t="s">
        <v>40</v>
      </c>
      <c r="B1109" t="s">
        <v>845</v>
      </c>
      <c r="C1109" t="s">
        <v>857</v>
      </c>
      <c r="D1109" t="s">
        <v>1725</v>
      </c>
    </row>
    <row r="1110" spans="1:4" x14ac:dyDescent="0.25">
      <c r="A1110" t="s">
        <v>40</v>
      </c>
      <c r="B1110" t="s">
        <v>842</v>
      </c>
      <c r="C1110" t="s">
        <v>857</v>
      </c>
      <c r="D1110" t="s">
        <v>1726</v>
      </c>
    </row>
    <row r="1111" spans="1:4" x14ac:dyDescent="0.25">
      <c r="A1111" t="s">
        <v>40</v>
      </c>
      <c r="B1111" t="s">
        <v>842</v>
      </c>
      <c r="C1111" t="s">
        <v>859</v>
      </c>
      <c r="D1111" t="s">
        <v>1727</v>
      </c>
    </row>
    <row r="1112" spans="1:4" x14ac:dyDescent="0.25">
      <c r="A1112" t="s">
        <v>40</v>
      </c>
      <c r="B1112" t="s">
        <v>845</v>
      </c>
      <c r="C1112" t="s">
        <v>859</v>
      </c>
      <c r="D1112" t="s">
        <v>1728</v>
      </c>
    </row>
    <row r="1113" spans="1:4" x14ac:dyDescent="0.25">
      <c r="A1113" t="s">
        <v>40</v>
      </c>
      <c r="B1113" t="s">
        <v>842</v>
      </c>
      <c r="C1113" t="s">
        <v>857</v>
      </c>
      <c r="D1113" t="s">
        <v>1729</v>
      </c>
    </row>
    <row r="1114" spans="1:4" x14ac:dyDescent="0.25">
      <c r="A1114" t="s">
        <v>40</v>
      </c>
      <c r="B1114" t="s">
        <v>842</v>
      </c>
      <c r="C1114" t="s">
        <v>859</v>
      </c>
      <c r="D1114" t="s">
        <v>1730</v>
      </c>
    </row>
    <row r="1115" spans="1:4" x14ac:dyDescent="0.25">
      <c r="A1115" t="s">
        <v>40</v>
      </c>
      <c r="B1115" t="s">
        <v>845</v>
      </c>
      <c r="C1115" t="s">
        <v>857</v>
      </c>
      <c r="D1115" t="s">
        <v>1731</v>
      </c>
    </row>
    <row r="1116" spans="1:4" x14ac:dyDescent="0.25">
      <c r="A1116" t="s">
        <v>40</v>
      </c>
      <c r="B1116" t="s">
        <v>842</v>
      </c>
      <c r="C1116" t="s">
        <v>857</v>
      </c>
      <c r="D1116" t="s">
        <v>1732</v>
      </c>
    </row>
    <row r="1117" spans="1:4" x14ac:dyDescent="0.25">
      <c r="A1117" t="s">
        <v>40</v>
      </c>
      <c r="B1117" t="s">
        <v>842</v>
      </c>
      <c r="C1117" t="s">
        <v>859</v>
      </c>
      <c r="D1117" t="s">
        <v>1733</v>
      </c>
    </row>
    <row r="1118" spans="1:4" x14ac:dyDescent="0.25">
      <c r="A1118" t="s">
        <v>40</v>
      </c>
      <c r="B1118" t="s">
        <v>845</v>
      </c>
      <c r="C1118" t="s">
        <v>859</v>
      </c>
      <c r="D1118" t="s">
        <v>1734</v>
      </c>
    </row>
    <row r="1119" spans="1:4" x14ac:dyDescent="0.25">
      <c r="A1119" t="s">
        <v>40</v>
      </c>
      <c r="B1119" t="s">
        <v>842</v>
      </c>
      <c r="C1119" t="s">
        <v>857</v>
      </c>
      <c r="D1119" t="s">
        <v>1735</v>
      </c>
    </row>
    <row r="1120" spans="1:4" x14ac:dyDescent="0.25">
      <c r="A1120" t="s">
        <v>40</v>
      </c>
      <c r="B1120" t="s">
        <v>842</v>
      </c>
      <c r="C1120" t="s">
        <v>859</v>
      </c>
      <c r="D1120" t="s">
        <v>1736</v>
      </c>
    </row>
    <row r="1121" spans="1:4" x14ac:dyDescent="0.25">
      <c r="A1121" t="s">
        <v>40</v>
      </c>
      <c r="B1121" t="s">
        <v>845</v>
      </c>
      <c r="C1121" t="s">
        <v>857</v>
      </c>
      <c r="D1121" t="s">
        <v>1737</v>
      </c>
    </row>
    <row r="1122" spans="1:4" x14ac:dyDescent="0.25">
      <c r="A1122" t="s">
        <v>40</v>
      </c>
      <c r="B1122" t="s">
        <v>842</v>
      </c>
      <c r="C1122" t="s">
        <v>857</v>
      </c>
      <c r="D1122" t="s">
        <v>1738</v>
      </c>
    </row>
    <row r="1123" spans="1:4" x14ac:dyDescent="0.25">
      <c r="A1123" t="s">
        <v>40</v>
      </c>
      <c r="B1123" t="s">
        <v>842</v>
      </c>
      <c r="C1123" t="s">
        <v>859</v>
      </c>
      <c r="D1123" t="s">
        <v>1739</v>
      </c>
    </row>
    <row r="1124" spans="1:4" x14ac:dyDescent="0.25">
      <c r="A1124" t="s">
        <v>40</v>
      </c>
      <c r="B1124" t="s">
        <v>845</v>
      </c>
      <c r="C1124" t="s">
        <v>859</v>
      </c>
      <c r="D1124" t="s">
        <v>1740</v>
      </c>
    </row>
    <row r="1125" spans="1:4" x14ac:dyDescent="0.25">
      <c r="A1125" t="s">
        <v>40</v>
      </c>
      <c r="B1125" t="s">
        <v>842</v>
      </c>
      <c r="C1125" t="s">
        <v>857</v>
      </c>
      <c r="D1125" t="s">
        <v>1741</v>
      </c>
    </row>
    <row r="1126" spans="1:4" x14ac:dyDescent="0.25">
      <c r="A1126" t="s">
        <v>40</v>
      </c>
      <c r="B1126" t="s">
        <v>842</v>
      </c>
      <c r="C1126" t="s">
        <v>859</v>
      </c>
      <c r="D1126" t="s">
        <v>1742</v>
      </c>
    </row>
    <row r="1127" spans="1:4" x14ac:dyDescent="0.25">
      <c r="A1127" t="s">
        <v>40</v>
      </c>
      <c r="B1127" t="s">
        <v>845</v>
      </c>
      <c r="C1127" t="s">
        <v>857</v>
      </c>
      <c r="D1127" t="s">
        <v>1743</v>
      </c>
    </row>
    <row r="1128" spans="1:4" x14ac:dyDescent="0.25">
      <c r="A1128" t="s">
        <v>40</v>
      </c>
      <c r="B1128" t="s">
        <v>842</v>
      </c>
      <c r="C1128" t="s">
        <v>857</v>
      </c>
      <c r="D1128" t="s">
        <v>1744</v>
      </c>
    </row>
    <row r="1129" spans="1:4" x14ac:dyDescent="0.25">
      <c r="A1129" t="s">
        <v>40</v>
      </c>
      <c r="B1129" t="s">
        <v>842</v>
      </c>
      <c r="C1129" t="s">
        <v>859</v>
      </c>
      <c r="D1129" t="s">
        <v>1745</v>
      </c>
    </row>
    <row r="1130" spans="1:4" x14ac:dyDescent="0.25">
      <c r="A1130" t="s">
        <v>40</v>
      </c>
      <c r="B1130" t="s">
        <v>845</v>
      </c>
      <c r="C1130" t="s">
        <v>859</v>
      </c>
      <c r="D1130" t="s">
        <v>1746</v>
      </c>
    </row>
    <row r="1131" spans="1:4" x14ac:dyDescent="0.25">
      <c r="A1131" t="s">
        <v>40</v>
      </c>
      <c r="B1131" t="s">
        <v>842</v>
      </c>
      <c r="C1131" t="s">
        <v>857</v>
      </c>
      <c r="D1131" t="s">
        <v>1747</v>
      </c>
    </row>
    <row r="1132" spans="1:4" x14ac:dyDescent="0.25">
      <c r="A1132" t="s">
        <v>40</v>
      </c>
      <c r="B1132" t="s">
        <v>842</v>
      </c>
      <c r="C1132" t="s">
        <v>859</v>
      </c>
      <c r="D1132" t="s">
        <v>1748</v>
      </c>
    </row>
    <row r="1133" spans="1:4" x14ac:dyDescent="0.25">
      <c r="A1133" t="s">
        <v>40</v>
      </c>
      <c r="B1133" t="s">
        <v>842</v>
      </c>
      <c r="C1133" t="s">
        <v>857</v>
      </c>
      <c r="D1133" t="s">
        <v>1749</v>
      </c>
    </row>
    <row r="1134" spans="1:4" x14ac:dyDescent="0.25">
      <c r="A1134" t="s">
        <v>40</v>
      </c>
      <c r="B1134" t="s">
        <v>845</v>
      </c>
      <c r="C1134" t="s">
        <v>857</v>
      </c>
      <c r="D1134" t="s">
        <v>1750</v>
      </c>
    </row>
    <row r="1135" spans="1:4" x14ac:dyDescent="0.25">
      <c r="A1135" t="s">
        <v>40</v>
      </c>
      <c r="B1135" t="s">
        <v>842</v>
      </c>
      <c r="C1135" t="s">
        <v>857</v>
      </c>
      <c r="D1135" t="s">
        <v>1751</v>
      </c>
    </row>
    <row r="1136" spans="1:4" x14ac:dyDescent="0.25">
      <c r="A1136" t="s">
        <v>40</v>
      </c>
      <c r="B1136" t="s">
        <v>842</v>
      </c>
      <c r="C1136" t="s">
        <v>859</v>
      </c>
      <c r="D1136" t="s">
        <v>1752</v>
      </c>
    </row>
    <row r="1137" spans="1:4" x14ac:dyDescent="0.25">
      <c r="A1137" t="s">
        <v>40</v>
      </c>
      <c r="B1137" t="s">
        <v>842</v>
      </c>
      <c r="C1137" t="s">
        <v>857</v>
      </c>
      <c r="D1137" t="s">
        <v>1753</v>
      </c>
    </row>
    <row r="1138" spans="1:4" x14ac:dyDescent="0.25">
      <c r="A1138" t="s">
        <v>40</v>
      </c>
      <c r="B1138" t="s">
        <v>845</v>
      </c>
      <c r="C1138" t="s">
        <v>859</v>
      </c>
      <c r="D1138" t="s">
        <v>1754</v>
      </c>
    </row>
    <row r="1139" spans="1:4" x14ac:dyDescent="0.25">
      <c r="A1139" t="s">
        <v>40</v>
      </c>
      <c r="B1139" t="s">
        <v>842</v>
      </c>
      <c r="C1139" t="s">
        <v>859</v>
      </c>
      <c r="D1139" t="s">
        <v>1755</v>
      </c>
    </row>
    <row r="1140" spans="1:4" x14ac:dyDescent="0.25">
      <c r="A1140" t="s">
        <v>40</v>
      </c>
      <c r="B1140" t="s">
        <v>842</v>
      </c>
      <c r="C1140" t="s">
        <v>857</v>
      </c>
      <c r="D1140" t="s">
        <v>1756</v>
      </c>
    </row>
    <row r="1141" spans="1:4" x14ac:dyDescent="0.25">
      <c r="A1141" t="s">
        <v>40</v>
      </c>
      <c r="B1141" t="s">
        <v>845</v>
      </c>
      <c r="C1141" t="s">
        <v>857</v>
      </c>
      <c r="D1141" t="s">
        <v>1757</v>
      </c>
    </row>
    <row r="1142" spans="1:4" x14ac:dyDescent="0.25">
      <c r="A1142" t="s">
        <v>40</v>
      </c>
      <c r="B1142" t="s">
        <v>842</v>
      </c>
      <c r="C1142" t="s">
        <v>857</v>
      </c>
      <c r="D1142" t="s">
        <v>1758</v>
      </c>
    </row>
    <row r="1143" spans="1:4" x14ac:dyDescent="0.25">
      <c r="A1143" t="s">
        <v>40</v>
      </c>
      <c r="B1143" t="s">
        <v>842</v>
      </c>
      <c r="C1143" t="s">
        <v>859</v>
      </c>
      <c r="D1143" t="s">
        <v>1759</v>
      </c>
    </row>
    <row r="1144" spans="1:4" x14ac:dyDescent="0.25">
      <c r="A1144" t="s">
        <v>40</v>
      </c>
      <c r="B1144" t="s">
        <v>845</v>
      </c>
      <c r="C1144" t="s">
        <v>859</v>
      </c>
      <c r="D1144" t="s">
        <v>1760</v>
      </c>
    </row>
    <row r="1145" spans="1:4" x14ac:dyDescent="0.25">
      <c r="A1145" t="s">
        <v>40</v>
      </c>
      <c r="B1145" t="s">
        <v>842</v>
      </c>
      <c r="C1145" t="s">
        <v>857</v>
      </c>
      <c r="D1145" t="s">
        <v>1761</v>
      </c>
    </row>
    <row r="1146" spans="1:4" x14ac:dyDescent="0.25">
      <c r="A1146" t="s">
        <v>40</v>
      </c>
      <c r="B1146" t="s">
        <v>842</v>
      </c>
      <c r="C1146" t="s">
        <v>859</v>
      </c>
      <c r="D1146" t="s">
        <v>1762</v>
      </c>
    </row>
    <row r="1147" spans="1:4" x14ac:dyDescent="0.25">
      <c r="A1147" t="s">
        <v>40</v>
      </c>
      <c r="B1147" t="s">
        <v>842</v>
      </c>
      <c r="C1147" t="s">
        <v>857</v>
      </c>
      <c r="D1147" t="s">
        <v>1763</v>
      </c>
    </row>
    <row r="1148" spans="1:4" x14ac:dyDescent="0.25">
      <c r="A1148" t="s">
        <v>40</v>
      </c>
      <c r="B1148" t="s">
        <v>845</v>
      </c>
      <c r="C1148" t="s">
        <v>857</v>
      </c>
      <c r="D1148" t="s">
        <v>1764</v>
      </c>
    </row>
    <row r="1149" spans="1:4" x14ac:dyDescent="0.25">
      <c r="A1149" t="s">
        <v>40</v>
      </c>
      <c r="B1149" t="s">
        <v>842</v>
      </c>
      <c r="C1149" t="s">
        <v>857</v>
      </c>
      <c r="D1149" t="s">
        <v>1765</v>
      </c>
    </row>
    <row r="1150" spans="1:4" x14ac:dyDescent="0.25">
      <c r="A1150" t="s">
        <v>40</v>
      </c>
      <c r="B1150" t="s">
        <v>842</v>
      </c>
      <c r="C1150" t="s">
        <v>859</v>
      </c>
      <c r="D1150" t="s">
        <v>1766</v>
      </c>
    </row>
    <row r="1151" spans="1:4" x14ac:dyDescent="0.25">
      <c r="A1151" t="s">
        <v>40</v>
      </c>
      <c r="B1151" t="s">
        <v>845</v>
      </c>
      <c r="C1151" t="s">
        <v>859</v>
      </c>
      <c r="D1151" t="s">
        <v>1767</v>
      </c>
    </row>
    <row r="1152" spans="1:4" x14ac:dyDescent="0.25">
      <c r="A1152" t="s">
        <v>40</v>
      </c>
      <c r="B1152" t="s">
        <v>842</v>
      </c>
      <c r="C1152" t="s">
        <v>857</v>
      </c>
      <c r="D1152" t="s">
        <v>1768</v>
      </c>
    </row>
    <row r="1153" spans="1:4" x14ac:dyDescent="0.25">
      <c r="A1153" t="s">
        <v>40</v>
      </c>
      <c r="B1153" t="s">
        <v>842</v>
      </c>
      <c r="C1153" t="s">
        <v>857</v>
      </c>
      <c r="D1153" t="s">
        <v>1769</v>
      </c>
    </row>
    <row r="1154" spans="1:4" x14ac:dyDescent="0.25">
      <c r="A1154" t="s">
        <v>40</v>
      </c>
      <c r="B1154" t="s">
        <v>845</v>
      </c>
      <c r="C1154" t="s">
        <v>857</v>
      </c>
      <c r="D1154" t="s">
        <v>1770</v>
      </c>
    </row>
    <row r="1155" spans="1:4" x14ac:dyDescent="0.25">
      <c r="A1155" t="s">
        <v>40</v>
      </c>
      <c r="B1155" t="s">
        <v>842</v>
      </c>
      <c r="C1155" t="s">
        <v>859</v>
      </c>
      <c r="D1155" t="s">
        <v>1771</v>
      </c>
    </row>
    <row r="1156" spans="1:4" x14ac:dyDescent="0.25">
      <c r="A1156" t="s">
        <v>40</v>
      </c>
      <c r="B1156" t="s">
        <v>842</v>
      </c>
      <c r="C1156" t="s">
        <v>857</v>
      </c>
      <c r="D1156" t="s">
        <v>1772</v>
      </c>
    </row>
    <row r="1157" spans="1:4" x14ac:dyDescent="0.25">
      <c r="A1157" t="s">
        <v>40</v>
      </c>
      <c r="B1157" t="s">
        <v>842</v>
      </c>
      <c r="C1157" t="s">
        <v>857</v>
      </c>
      <c r="D1157" t="s">
        <v>1773</v>
      </c>
    </row>
    <row r="1158" spans="1:4" x14ac:dyDescent="0.25">
      <c r="A1158" t="s">
        <v>40</v>
      </c>
      <c r="B1158" t="s">
        <v>845</v>
      </c>
      <c r="C1158" t="s">
        <v>859</v>
      </c>
      <c r="D1158" t="s">
        <v>1774</v>
      </c>
    </row>
    <row r="1159" spans="1:4" x14ac:dyDescent="0.25">
      <c r="A1159" t="s">
        <v>40</v>
      </c>
      <c r="B1159" t="s">
        <v>842</v>
      </c>
      <c r="C1159" t="s">
        <v>859</v>
      </c>
      <c r="D1159" t="s">
        <v>1775</v>
      </c>
    </row>
    <row r="1160" spans="1:4" x14ac:dyDescent="0.25">
      <c r="A1160" t="s">
        <v>40</v>
      </c>
      <c r="B1160" t="s">
        <v>842</v>
      </c>
      <c r="C1160" t="s">
        <v>857</v>
      </c>
      <c r="D1160" t="s">
        <v>1776</v>
      </c>
    </row>
    <row r="1161" spans="1:4" x14ac:dyDescent="0.25">
      <c r="A1161" t="s">
        <v>40</v>
      </c>
      <c r="B1161" t="s">
        <v>845</v>
      </c>
      <c r="C1161" t="s">
        <v>857</v>
      </c>
      <c r="D1161" t="s">
        <v>1777</v>
      </c>
    </row>
    <row r="1162" spans="1:4" x14ac:dyDescent="0.25">
      <c r="A1162" t="s">
        <v>40</v>
      </c>
      <c r="B1162" t="s">
        <v>842</v>
      </c>
      <c r="C1162" t="s">
        <v>859</v>
      </c>
      <c r="D1162" t="s">
        <v>1778</v>
      </c>
    </row>
    <row r="1163" spans="1:4" x14ac:dyDescent="0.25">
      <c r="A1163" t="s">
        <v>40</v>
      </c>
      <c r="B1163" t="s">
        <v>842</v>
      </c>
      <c r="C1163" t="s">
        <v>857</v>
      </c>
      <c r="D1163" t="s">
        <v>1779</v>
      </c>
    </row>
    <row r="1164" spans="1:4" x14ac:dyDescent="0.25">
      <c r="A1164" t="s">
        <v>40</v>
      </c>
      <c r="B1164" t="s">
        <v>845</v>
      </c>
      <c r="C1164" t="s">
        <v>859</v>
      </c>
      <c r="D1164" t="s">
        <v>1780</v>
      </c>
    </row>
    <row r="1165" spans="1:4" x14ac:dyDescent="0.25">
      <c r="A1165" t="s">
        <v>40</v>
      </c>
      <c r="B1165" t="s">
        <v>842</v>
      </c>
      <c r="C1165" t="s">
        <v>859</v>
      </c>
      <c r="D1165" t="s">
        <v>1781</v>
      </c>
    </row>
    <row r="1166" spans="1:4" x14ac:dyDescent="0.25">
      <c r="A1166" t="s">
        <v>40</v>
      </c>
      <c r="B1166" t="s">
        <v>842</v>
      </c>
      <c r="C1166" t="s">
        <v>857</v>
      </c>
      <c r="D1166" t="s">
        <v>1782</v>
      </c>
    </row>
    <row r="1167" spans="1:4" x14ac:dyDescent="0.25">
      <c r="A1167" t="s">
        <v>40</v>
      </c>
      <c r="B1167" t="s">
        <v>845</v>
      </c>
      <c r="C1167" t="s">
        <v>857</v>
      </c>
      <c r="D1167" t="s">
        <v>1783</v>
      </c>
    </row>
    <row r="1168" spans="1:4" x14ac:dyDescent="0.25">
      <c r="A1168" t="s">
        <v>40</v>
      </c>
      <c r="B1168" t="s">
        <v>842</v>
      </c>
      <c r="C1168" t="s">
        <v>857</v>
      </c>
      <c r="D1168" t="s">
        <v>1784</v>
      </c>
    </row>
    <row r="1169" spans="1:4" x14ac:dyDescent="0.25">
      <c r="A1169" t="s">
        <v>40</v>
      </c>
      <c r="B1169" t="s">
        <v>842</v>
      </c>
      <c r="C1169" t="s">
        <v>859</v>
      </c>
      <c r="D1169" t="s">
        <v>1785</v>
      </c>
    </row>
    <row r="1170" spans="1:4" x14ac:dyDescent="0.25">
      <c r="A1170" t="s">
        <v>40</v>
      </c>
      <c r="B1170" t="s">
        <v>842</v>
      </c>
      <c r="C1170" t="s">
        <v>857</v>
      </c>
      <c r="D1170" t="s">
        <v>1786</v>
      </c>
    </row>
    <row r="1171" spans="1:4" x14ac:dyDescent="0.25">
      <c r="A1171" t="s">
        <v>40</v>
      </c>
      <c r="B1171" t="s">
        <v>845</v>
      </c>
      <c r="C1171" t="s">
        <v>859</v>
      </c>
      <c r="D1171" t="s">
        <v>1787</v>
      </c>
    </row>
    <row r="1172" spans="1:4" x14ac:dyDescent="0.25">
      <c r="A1172" t="s">
        <v>40</v>
      </c>
      <c r="B1172" t="s">
        <v>842</v>
      </c>
      <c r="C1172" t="s">
        <v>859</v>
      </c>
      <c r="D1172" t="s">
        <v>1788</v>
      </c>
    </row>
    <row r="1173" spans="1:4" x14ac:dyDescent="0.25">
      <c r="A1173" t="s">
        <v>40</v>
      </c>
      <c r="B1173" t="s">
        <v>842</v>
      </c>
      <c r="C1173" t="s">
        <v>857</v>
      </c>
      <c r="D1173" t="s">
        <v>1789</v>
      </c>
    </row>
    <row r="1174" spans="1:4" x14ac:dyDescent="0.25">
      <c r="A1174" t="s">
        <v>40</v>
      </c>
      <c r="B1174" t="s">
        <v>845</v>
      </c>
      <c r="C1174" t="s">
        <v>857</v>
      </c>
      <c r="D1174" t="s">
        <v>1790</v>
      </c>
    </row>
    <row r="1175" spans="1:4" x14ac:dyDescent="0.25">
      <c r="A1175" t="s">
        <v>40</v>
      </c>
      <c r="B1175" t="s">
        <v>842</v>
      </c>
      <c r="C1175" t="s">
        <v>857</v>
      </c>
      <c r="D1175" t="s">
        <v>1791</v>
      </c>
    </row>
    <row r="1176" spans="1:4" x14ac:dyDescent="0.25">
      <c r="A1176" t="s">
        <v>40</v>
      </c>
      <c r="B1176" t="s">
        <v>842</v>
      </c>
      <c r="C1176" t="s">
        <v>859</v>
      </c>
      <c r="D1176" t="s">
        <v>1792</v>
      </c>
    </row>
    <row r="1177" spans="1:4" x14ac:dyDescent="0.25">
      <c r="A1177" t="s">
        <v>40</v>
      </c>
      <c r="B1177" t="s">
        <v>842</v>
      </c>
      <c r="C1177" t="s">
        <v>857</v>
      </c>
      <c r="D1177" t="s">
        <v>1793</v>
      </c>
    </row>
    <row r="1178" spans="1:4" x14ac:dyDescent="0.25">
      <c r="A1178" t="s">
        <v>40</v>
      </c>
      <c r="B1178" t="s">
        <v>845</v>
      </c>
      <c r="C1178" t="s">
        <v>859</v>
      </c>
      <c r="D1178" t="s">
        <v>1794</v>
      </c>
    </row>
    <row r="1179" spans="1:4" x14ac:dyDescent="0.25">
      <c r="A1179" t="s">
        <v>40</v>
      </c>
      <c r="B1179" t="s">
        <v>842</v>
      </c>
      <c r="C1179" t="s">
        <v>857</v>
      </c>
      <c r="D1179" t="s">
        <v>1795</v>
      </c>
    </row>
    <row r="1180" spans="1:4" x14ac:dyDescent="0.25">
      <c r="A1180" t="s">
        <v>40</v>
      </c>
      <c r="B1180" t="s">
        <v>845</v>
      </c>
      <c r="C1180" t="s">
        <v>857</v>
      </c>
      <c r="D1180" t="s">
        <v>1796</v>
      </c>
    </row>
    <row r="1181" spans="1:4" x14ac:dyDescent="0.25">
      <c r="A1181" t="s">
        <v>40</v>
      </c>
      <c r="B1181" t="s">
        <v>842</v>
      </c>
      <c r="C1181" t="s">
        <v>859</v>
      </c>
      <c r="D1181" t="s">
        <v>1797</v>
      </c>
    </row>
    <row r="1182" spans="1:4" x14ac:dyDescent="0.25">
      <c r="A1182" t="s">
        <v>40</v>
      </c>
      <c r="B1182" t="s">
        <v>842</v>
      </c>
      <c r="C1182" t="s">
        <v>857</v>
      </c>
      <c r="D1182" t="s">
        <v>1798</v>
      </c>
    </row>
    <row r="1183" spans="1:4" x14ac:dyDescent="0.25">
      <c r="A1183" t="s">
        <v>40</v>
      </c>
      <c r="B1183" t="s">
        <v>842</v>
      </c>
      <c r="C1183" t="s">
        <v>859</v>
      </c>
      <c r="D1183" t="s">
        <v>1799</v>
      </c>
    </row>
    <row r="1184" spans="1:4" x14ac:dyDescent="0.25">
      <c r="A1184" t="s">
        <v>40</v>
      </c>
      <c r="B1184" t="s">
        <v>842</v>
      </c>
      <c r="C1184" t="s">
        <v>857</v>
      </c>
      <c r="D1184" t="s">
        <v>1800</v>
      </c>
    </row>
    <row r="1185" spans="1:4" x14ac:dyDescent="0.25">
      <c r="A1185" t="s">
        <v>40</v>
      </c>
      <c r="B1185" t="s">
        <v>845</v>
      </c>
      <c r="C1185" t="s">
        <v>859</v>
      </c>
      <c r="D1185" t="s">
        <v>1801</v>
      </c>
    </row>
    <row r="1186" spans="1:4" x14ac:dyDescent="0.25">
      <c r="A1186" t="s">
        <v>40</v>
      </c>
      <c r="B1186" t="s">
        <v>845</v>
      </c>
      <c r="C1186" t="s">
        <v>857</v>
      </c>
      <c r="D1186" t="s">
        <v>1802</v>
      </c>
    </row>
    <row r="1187" spans="1:4" x14ac:dyDescent="0.25">
      <c r="A1187" t="s">
        <v>40</v>
      </c>
      <c r="B1187" t="s">
        <v>842</v>
      </c>
      <c r="C1187" t="s">
        <v>859</v>
      </c>
      <c r="D1187" t="s">
        <v>1803</v>
      </c>
    </row>
    <row r="1188" spans="1:4" x14ac:dyDescent="0.25">
      <c r="A1188" t="s">
        <v>40</v>
      </c>
      <c r="B1188" t="s">
        <v>842</v>
      </c>
      <c r="C1188" t="s">
        <v>857</v>
      </c>
      <c r="D1188" t="s">
        <v>1804</v>
      </c>
    </row>
    <row r="1189" spans="1:4" x14ac:dyDescent="0.25">
      <c r="A1189" t="s">
        <v>40</v>
      </c>
      <c r="B1189" t="s">
        <v>842</v>
      </c>
      <c r="C1189" t="s">
        <v>857</v>
      </c>
      <c r="D1189" t="s">
        <v>1805</v>
      </c>
    </row>
    <row r="1190" spans="1:4" x14ac:dyDescent="0.25">
      <c r="A1190" t="s">
        <v>40</v>
      </c>
      <c r="B1190" t="s">
        <v>842</v>
      </c>
      <c r="C1190" t="s">
        <v>859</v>
      </c>
      <c r="D1190" t="s">
        <v>1806</v>
      </c>
    </row>
    <row r="1191" spans="1:4" x14ac:dyDescent="0.25">
      <c r="A1191" t="s">
        <v>40</v>
      </c>
      <c r="B1191" t="s">
        <v>845</v>
      </c>
      <c r="C1191" t="s">
        <v>859</v>
      </c>
      <c r="D1191" t="s">
        <v>1807</v>
      </c>
    </row>
    <row r="1192" spans="1:4" x14ac:dyDescent="0.25">
      <c r="A1192" t="s">
        <v>40</v>
      </c>
      <c r="B1192" t="s">
        <v>842</v>
      </c>
      <c r="C1192" t="s">
        <v>857</v>
      </c>
      <c r="D1192" t="s">
        <v>1808</v>
      </c>
    </row>
    <row r="1193" spans="1:4" x14ac:dyDescent="0.25">
      <c r="A1193" t="s">
        <v>40</v>
      </c>
      <c r="B1193" t="s">
        <v>845</v>
      </c>
      <c r="C1193" t="s">
        <v>857</v>
      </c>
      <c r="D1193" t="s">
        <v>1809</v>
      </c>
    </row>
    <row r="1194" spans="1:4" x14ac:dyDescent="0.25">
      <c r="A1194" t="s">
        <v>40</v>
      </c>
      <c r="B1194" t="s">
        <v>842</v>
      </c>
      <c r="C1194" t="s">
        <v>859</v>
      </c>
      <c r="D1194" t="s">
        <v>1810</v>
      </c>
    </row>
    <row r="1195" spans="1:4" x14ac:dyDescent="0.25">
      <c r="A1195" t="s">
        <v>40</v>
      </c>
      <c r="B1195" t="s">
        <v>842</v>
      </c>
      <c r="C1195" t="s">
        <v>857</v>
      </c>
      <c r="D1195" t="s">
        <v>1811</v>
      </c>
    </row>
    <row r="1196" spans="1:4" x14ac:dyDescent="0.25">
      <c r="A1196" t="s">
        <v>40</v>
      </c>
      <c r="B1196" t="s">
        <v>842</v>
      </c>
      <c r="C1196" t="s">
        <v>857</v>
      </c>
      <c r="D1196" t="s">
        <v>1812</v>
      </c>
    </row>
    <row r="1197" spans="1:4" x14ac:dyDescent="0.25">
      <c r="A1197" t="s">
        <v>40</v>
      </c>
      <c r="B1197" t="s">
        <v>845</v>
      </c>
      <c r="C1197" t="s">
        <v>859</v>
      </c>
      <c r="D1197" t="s">
        <v>1813</v>
      </c>
    </row>
    <row r="1198" spans="1:4" x14ac:dyDescent="0.25">
      <c r="A1198" t="s">
        <v>40</v>
      </c>
      <c r="B1198" t="s">
        <v>842</v>
      </c>
      <c r="C1198" t="s">
        <v>859</v>
      </c>
      <c r="D1198" t="s">
        <v>1814</v>
      </c>
    </row>
    <row r="1199" spans="1:4" x14ac:dyDescent="0.25">
      <c r="A1199" t="s">
        <v>40</v>
      </c>
      <c r="B1199" t="s">
        <v>845</v>
      </c>
      <c r="C1199" t="s">
        <v>857</v>
      </c>
      <c r="D1199" t="s">
        <v>1815</v>
      </c>
    </row>
    <row r="1200" spans="1:4" x14ac:dyDescent="0.25">
      <c r="A1200" t="s">
        <v>40</v>
      </c>
      <c r="B1200" t="s">
        <v>842</v>
      </c>
      <c r="C1200" t="s">
        <v>857</v>
      </c>
      <c r="D1200" t="s">
        <v>1816</v>
      </c>
    </row>
    <row r="1201" spans="1:4" x14ac:dyDescent="0.25">
      <c r="A1201" t="s">
        <v>40</v>
      </c>
      <c r="B1201" t="s">
        <v>842</v>
      </c>
      <c r="C1201" t="s">
        <v>857</v>
      </c>
      <c r="D1201" t="s">
        <v>1817</v>
      </c>
    </row>
    <row r="1202" spans="1:4" x14ac:dyDescent="0.25">
      <c r="A1202" t="s">
        <v>40</v>
      </c>
      <c r="B1202" t="s">
        <v>842</v>
      </c>
      <c r="C1202" t="s">
        <v>859</v>
      </c>
      <c r="D1202" t="s">
        <v>1818</v>
      </c>
    </row>
    <row r="1203" spans="1:4" x14ac:dyDescent="0.25">
      <c r="A1203" t="s">
        <v>40</v>
      </c>
      <c r="B1203" t="s">
        <v>842</v>
      </c>
      <c r="C1203" t="s">
        <v>857</v>
      </c>
      <c r="D1203" t="s">
        <v>1819</v>
      </c>
    </row>
    <row r="1204" spans="1:4" x14ac:dyDescent="0.25">
      <c r="A1204" t="s">
        <v>40</v>
      </c>
      <c r="B1204" t="s">
        <v>842</v>
      </c>
      <c r="C1204" t="s">
        <v>857</v>
      </c>
      <c r="D1204" t="s">
        <v>1820</v>
      </c>
    </row>
    <row r="1205" spans="1:4" x14ac:dyDescent="0.25">
      <c r="A1205" t="s">
        <v>40</v>
      </c>
      <c r="B1205" t="s">
        <v>845</v>
      </c>
      <c r="C1205" t="s">
        <v>859</v>
      </c>
      <c r="D1205" t="s">
        <v>1821</v>
      </c>
    </row>
    <row r="1206" spans="1:4" x14ac:dyDescent="0.25">
      <c r="A1206" t="s">
        <v>40</v>
      </c>
      <c r="B1206" t="s">
        <v>842</v>
      </c>
      <c r="C1206" t="s">
        <v>859</v>
      </c>
      <c r="D1206" t="s">
        <v>1822</v>
      </c>
    </row>
    <row r="1207" spans="1:4" x14ac:dyDescent="0.25">
      <c r="A1207" t="s">
        <v>40</v>
      </c>
      <c r="B1207" t="s">
        <v>845</v>
      </c>
      <c r="C1207" t="s">
        <v>857</v>
      </c>
      <c r="D1207" t="s">
        <v>1823</v>
      </c>
    </row>
    <row r="1208" spans="1:4" x14ac:dyDescent="0.25">
      <c r="A1208" t="s">
        <v>40</v>
      </c>
      <c r="B1208" t="s">
        <v>842</v>
      </c>
      <c r="C1208" t="s">
        <v>857</v>
      </c>
      <c r="D1208" t="s">
        <v>1824</v>
      </c>
    </row>
    <row r="1209" spans="1:4" x14ac:dyDescent="0.25">
      <c r="A1209" t="s">
        <v>40</v>
      </c>
      <c r="B1209" t="s">
        <v>842</v>
      </c>
      <c r="C1209" t="s">
        <v>859</v>
      </c>
      <c r="D1209" t="s">
        <v>1825</v>
      </c>
    </row>
    <row r="1210" spans="1:4" x14ac:dyDescent="0.25">
      <c r="A1210" t="s">
        <v>40</v>
      </c>
      <c r="B1210" t="s">
        <v>842</v>
      </c>
      <c r="C1210" t="s">
        <v>857</v>
      </c>
      <c r="D1210" t="s">
        <v>1826</v>
      </c>
    </row>
    <row r="1211" spans="1:4" x14ac:dyDescent="0.25">
      <c r="A1211" t="s">
        <v>40</v>
      </c>
      <c r="B1211" t="s">
        <v>845</v>
      </c>
      <c r="C1211" t="s">
        <v>859</v>
      </c>
      <c r="D1211" t="s">
        <v>1827</v>
      </c>
    </row>
    <row r="1212" spans="1:4" x14ac:dyDescent="0.25">
      <c r="A1212" t="s">
        <v>40</v>
      </c>
      <c r="B1212" t="s">
        <v>842</v>
      </c>
      <c r="C1212" t="s">
        <v>857</v>
      </c>
      <c r="D1212" t="s">
        <v>1828</v>
      </c>
    </row>
    <row r="1213" spans="1:4" x14ac:dyDescent="0.25">
      <c r="A1213" t="s">
        <v>40</v>
      </c>
      <c r="B1213" t="s">
        <v>845</v>
      </c>
      <c r="C1213" t="s">
        <v>857</v>
      </c>
      <c r="D1213" t="s">
        <v>1829</v>
      </c>
    </row>
    <row r="1214" spans="1:4" x14ac:dyDescent="0.25">
      <c r="A1214" t="s">
        <v>40</v>
      </c>
      <c r="B1214" t="s">
        <v>842</v>
      </c>
      <c r="C1214" t="s">
        <v>859</v>
      </c>
      <c r="D1214" t="s">
        <v>1830</v>
      </c>
    </row>
    <row r="1215" spans="1:4" x14ac:dyDescent="0.25">
      <c r="A1215" t="s">
        <v>40</v>
      </c>
      <c r="B1215" t="s">
        <v>842</v>
      </c>
      <c r="C1215" t="s">
        <v>857</v>
      </c>
      <c r="D1215" t="s">
        <v>1831</v>
      </c>
    </row>
    <row r="1216" spans="1:4" x14ac:dyDescent="0.25">
      <c r="A1216" t="s">
        <v>40</v>
      </c>
      <c r="B1216" t="s">
        <v>842</v>
      </c>
      <c r="C1216" t="s">
        <v>859</v>
      </c>
      <c r="D1216" t="s">
        <v>1832</v>
      </c>
    </row>
    <row r="1217" spans="1:4" x14ac:dyDescent="0.25">
      <c r="A1217" t="s">
        <v>40</v>
      </c>
      <c r="B1217" t="s">
        <v>845</v>
      </c>
      <c r="C1217" t="s">
        <v>859</v>
      </c>
      <c r="D1217" t="s">
        <v>1833</v>
      </c>
    </row>
    <row r="1218" spans="1:4" x14ac:dyDescent="0.25">
      <c r="A1218" t="s">
        <v>40</v>
      </c>
      <c r="B1218" t="s">
        <v>842</v>
      </c>
      <c r="C1218" t="s">
        <v>857</v>
      </c>
      <c r="D1218" t="s">
        <v>1834</v>
      </c>
    </row>
    <row r="1219" spans="1:4" x14ac:dyDescent="0.25">
      <c r="A1219" t="s">
        <v>40</v>
      </c>
      <c r="B1219" t="s">
        <v>845</v>
      </c>
      <c r="C1219" t="s">
        <v>857</v>
      </c>
      <c r="D1219" t="s">
        <v>1835</v>
      </c>
    </row>
    <row r="1220" spans="1:4" x14ac:dyDescent="0.25">
      <c r="A1220" t="s">
        <v>40</v>
      </c>
      <c r="B1220" t="s">
        <v>842</v>
      </c>
      <c r="C1220" t="s">
        <v>859</v>
      </c>
      <c r="D1220" t="s">
        <v>1836</v>
      </c>
    </row>
    <row r="1221" spans="1:4" x14ac:dyDescent="0.25">
      <c r="A1221" t="s">
        <v>40</v>
      </c>
      <c r="B1221" t="s">
        <v>842</v>
      </c>
      <c r="C1221" t="s">
        <v>857</v>
      </c>
      <c r="D1221" t="s">
        <v>1837</v>
      </c>
    </row>
    <row r="1222" spans="1:4" x14ac:dyDescent="0.25">
      <c r="A1222" t="s">
        <v>40</v>
      </c>
      <c r="B1222" t="s">
        <v>842</v>
      </c>
      <c r="C1222" t="s">
        <v>857</v>
      </c>
      <c r="D1222" t="s">
        <v>1838</v>
      </c>
    </row>
    <row r="1223" spans="1:4" x14ac:dyDescent="0.25">
      <c r="A1223" t="s">
        <v>40</v>
      </c>
      <c r="B1223" t="s">
        <v>842</v>
      </c>
      <c r="C1223" t="s">
        <v>859</v>
      </c>
      <c r="D1223" t="s">
        <v>1839</v>
      </c>
    </row>
    <row r="1224" spans="1:4" x14ac:dyDescent="0.25">
      <c r="A1224" t="s">
        <v>40</v>
      </c>
      <c r="B1224" t="s">
        <v>845</v>
      </c>
      <c r="C1224" t="s">
        <v>859</v>
      </c>
      <c r="D1224" t="s">
        <v>1840</v>
      </c>
    </row>
    <row r="1225" spans="1:4" x14ac:dyDescent="0.25">
      <c r="A1225" t="s">
        <v>40</v>
      </c>
      <c r="B1225" t="s">
        <v>842</v>
      </c>
      <c r="C1225" t="s">
        <v>857</v>
      </c>
      <c r="D1225" t="s">
        <v>1841</v>
      </c>
    </row>
    <row r="1226" spans="1:4" x14ac:dyDescent="0.25">
      <c r="A1226" t="s">
        <v>40</v>
      </c>
      <c r="B1226" t="s">
        <v>845</v>
      </c>
      <c r="C1226" t="s">
        <v>857</v>
      </c>
      <c r="D1226" t="s">
        <v>1842</v>
      </c>
    </row>
    <row r="1227" spans="1:4" x14ac:dyDescent="0.25">
      <c r="A1227" t="s">
        <v>40</v>
      </c>
      <c r="B1227" t="s">
        <v>842</v>
      </c>
      <c r="C1227" t="s">
        <v>857</v>
      </c>
      <c r="D1227" t="s">
        <v>1843</v>
      </c>
    </row>
    <row r="1228" spans="1:4" x14ac:dyDescent="0.25">
      <c r="A1228" t="s">
        <v>40</v>
      </c>
      <c r="B1228" t="s">
        <v>842</v>
      </c>
      <c r="C1228" t="s">
        <v>859</v>
      </c>
      <c r="D1228" t="s">
        <v>1844</v>
      </c>
    </row>
    <row r="1229" spans="1:4" x14ac:dyDescent="0.25">
      <c r="A1229" t="s">
        <v>40</v>
      </c>
      <c r="B1229" t="s">
        <v>842</v>
      </c>
      <c r="C1229" t="s">
        <v>857</v>
      </c>
      <c r="D1229" t="s">
        <v>1845</v>
      </c>
    </row>
    <row r="1230" spans="1:4" x14ac:dyDescent="0.25">
      <c r="A1230" t="s">
        <v>40</v>
      </c>
      <c r="B1230" t="s">
        <v>842</v>
      </c>
      <c r="C1230" t="s">
        <v>857</v>
      </c>
      <c r="D1230" t="s">
        <v>1846</v>
      </c>
    </row>
    <row r="1231" spans="1:4" x14ac:dyDescent="0.25">
      <c r="A1231" t="s">
        <v>40</v>
      </c>
      <c r="B1231" t="s">
        <v>842</v>
      </c>
      <c r="C1231" t="s">
        <v>859</v>
      </c>
      <c r="D1231" t="s">
        <v>1847</v>
      </c>
    </row>
    <row r="1232" spans="1:4" x14ac:dyDescent="0.25">
      <c r="A1232" t="s">
        <v>40</v>
      </c>
      <c r="B1232" t="s">
        <v>845</v>
      </c>
      <c r="C1232" t="s">
        <v>859</v>
      </c>
      <c r="D1232" t="s">
        <v>1848</v>
      </c>
    </row>
    <row r="1233" spans="1:4" x14ac:dyDescent="0.25">
      <c r="A1233" t="s">
        <v>40</v>
      </c>
      <c r="B1233" t="s">
        <v>845</v>
      </c>
      <c r="C1233" t="s">
        <v>857</v>
      </c>
      <c r="D1233" t="s">
        <v>1849</v>
      </c>
    </row>
    <row r="1234" spans="1:4" x14ac:dyDescent="0.25">
      <c r="A1234" t="s">
        <v>40</v>
      </c>
      <c r="B1234" t="s">
        <v>842</v>
      </c>
      <c r="C1234" t="s">
        <v>857</v>
      </c>
      <c r="D1234" t="s">
        <v>1850</v>
      </c>
    </row>
    <row r="1235" spans="1:4" x14ac:dyDescent="0.25">
      <c r="A1235" t="s">
        <v>40</v>
      </c>
      <c r="B1235" t="s">
        <v>842</v>
      </c>
      <c r="C1235" t="s">
        <v>859</v>
      </c>
      <c r="D1235" t="s">
        <v>1851</v>
      </c>
    </row>
    <row r="1236" spans="1:4" x14ac:dyDescent="0.25">
      <c r="A1236" t="s">
        <v>40</v>
      </c>
      <c r="B1236" t="s">
        <v>842</v>
      </c>
      <c r="C1236" t="s">
        <v>857</v>
      </c>
      <c r="D1236" t="s">
        <v>1852</v>
      </c>
    </row>
    <row r="1237" spans="1:4" x14ac:dyDescent="0.25">
      <c r="A1237" t="s">
        <v>40</v>
      </c>
      <c r="B1237" t="s">
        <v>845</v>
      </c>
      <c r="C1237" t="s">
        <v>859</v>
      </c>
      <c r="D1237" t="s">
        <v>1853</v>
      </c>
    </row>
    <row r="1238" spans="1:4" x14ac:dyDescent="0.25">
      <c r="A1238" t="s">
        <v>40</v>
      </c>
      <c r="B1238" t="s">
        <v>842</v>
      </c>
      <c r="C1238" t="s">
        <v>859</v>
      </c>
      <c r="D1238" t="s">
        <v>1854</v>
      </c>
    </row>
    <row r="1239" spans="1:4" x14ac:dyDescent="0.25">
      <c r="A1239" t="s">
        <v>40</v>
      </c>
      <c r="B1239" t="s">
        <v>842</v>
      </c>
      <c r="C1239" t="s">
        <v>857</v>
      </c>
      <c r="D1239" t="s">
        <v>1855</v>
      </c>
    </row>
    <row r="1240" spans="1:4" x14ac:dyDescent="0.25">
      <c r="A1240" t="s">
        <v>40</v>
      </c>
      <c r="B1240" t="s">
        <v>845</v>
      </c>
      <c r="C1240" t="s">
        <v>857</v>
      </c>
      <c r="D1240" t="s">
        <v>1856</v>
      </c>
    </row>
    <row r="1241" spans="1:4" x14ac:dyDescent="0.25">
      <c r="A1241" t="s">
        <v>40</v>
      </c>
      <c r="B1241" t="s">
        <v>842</v>
      </c>
      <c r="C1241" t="s">
        <v>857</v>
      </c>
      <c r="D1241" t="s">
        <v>1857</v>
      </c>
    </row>
    <row r="1242" spans="1:4" x14ac:dyDescent="0.25">
      <c r="A1242" t="s">
        <v>40</v>
      </c>
      <c r="B1242" t="s">
        <v>842</v>
      </c>
      <c r="C1242" t="s">
        <v>859</v>
      </c>
      <c r="D1242" t="s">
        <v>1858</v>
      </c>
    </row>
    <row r="1243" spans="1:4" x14ac:dyDescent="0.25">
      <c r="A1243" t="s">
        <v>40</v>
      </c>
      <c r="B1243" t="s">
        <v>842</v>
      </c>
      <c r="C1243" t="s">
        <v>857</v>
      </c>
      <c r="D1243" t="s">
        <v>1859</v>
      </c>
    </row>
    <row r="1244" spans="1:4" x14ac:dyDescent="0.25">
      <c r="A1244" t="s">
        <v>40</v>
      </c>
      <c r="B1244" t="s">
        <v>845</v>
      </c>
      <c r="C1244" t="s">
        <v>859</v>
      </c>
      <c r="D1244" t="s">
        <v>1860</v>
      </c>
    </row>
    <row r="1245" spans="1:4" x14ac:dyDescent="0.25">
      <c r="A1245" t="s">
        <v>40</v>
      </c>
      <c r="B1245" t="s">
        <v>845</v>
      </c>
      <c r="C1245" t="s">
        <v>857</v>
      </c>
      <c r="D1245" t="s">
        <v>1861</v>
      </c>
    </row>
    <row r="1246" spans="1:4" x14ac:dyDescent="0.25">
      <c r="A1246" t="s">
        <v>40</v>
      </c>
      <c r="B1246" t="s">
        <v>842</v>
      </c>
      <c r="C1246" t="s">
        <v>859</v>
      </c>
      <c r="D1246" t="s">
        <v>1862</v>
      </c>
    </row>
    <row r="1247" spans="1:4" x14ac:dyDescent="0.25">
      <c r="A1247" t="s">
        <v>40</v>
      </c>
      <c r="B1247" t="s">
        <v>842</v>
      </c>
      <c r="C1247" t="s">
        <v>857</v>
      </c>
      <c r="D1247" t="s">
        <v>1863</v>
      </c>
    </row>
    <row r="1248" spans="1:4" x14ac:dyDescent="0.25">
      <c r="A1248" t="s">
        <v>40</v>
      </c>
      <c r="B1248" t="s">
        <v>842</v>
      </c>
      <c r="C1248" t="s">
        <v>857</v>
      </c>
      <c r="D1248" t="s">
        <v>1864</v>
      </c>
    </row>
    <row r="1249" spans="1:4" x14ac:dyDescent="0.25">
      <c r="A1249" t="s">
        <v>40</v>
      </c>
      <c r="B1249" t="s">
        <v>842</v>
      </c>
      <c r="C1249" t="s">
        <v>857</v>
      </c>
      <c r="D1249" t="s">
        <v>1865</v>
      </c>
    </row>
    <row r="1250" spans="1:4" x14ac:dyDescent="0.25">
      <c r="A1250" t="s">
        <v>40</v>
      </c>
      <c r="B1250" t="s">
        <v>842</v>
      </c>
      <c r="C1250" t="s">
        <v>859</v>
      </c>
      <c r="D1250" t="s">
        <v>1866</v>
      </c>
    </row>
    <row r="1251" spans="1:4" x14ac:dyDescent="0.25">
      <c r="A1251" t="s">
        <v>40</v>
      </c>
      <c r="B1251" t="s">
        <v>842</v>
      </c>
      <c r="C1251" t="s">
        <v>857</v>
      </c>
      <c r="D1251" t="s">
        <v>1867</v>
      </c>
    </row>
    <row r="1252" spans="1:4" x14ac:dyDescent="0.25">
      <c r="A1252" t="s">
        <v>40</v>
      </c>
      <c r="B1252" t="s">
        <v>845</v>
      </c>
      <c r="C1252" t="s">
        <v>859</v>
      </c>
      <c r="D1252" t="s">
        <v>1868</v>
      </c>
    </row>
    <row r="1253" spans="1:4" x14ac:dyDescent="0.25">
      <c r="A1253" t="s">
        <v>40</v>
      </c>
      <c r="B1253" t="s">
        <v>845</v>
      </c>
      <c r="C1253" t="s">
        <v>857</v>
      </c>
      <c r="D1253" t="s">
        <v>1869</v>
      </c>
    </row>
    <row r="1254" spans="1:4" x14ac:dyDescent="0.25">
      <c r="A1254" t="s">
        <v>40</v>
      </c>
      <c r="B1254" t="s">
        <v>842</v>
      </c>
      <c r="C1254" t="s">
        <v>859</v>
      </c>
      <c r="D1254" t="s">
        <v>1870</v>
      </c>
    </row>
    <row r="1255" spans="1:4" x14ac:dyDescent="0.25">
      <c r="A1255" t="s">
        <v>40</v>
      </c>
      <c r="B1255" t="s">
        <v>842</v>
      </c>
      <c r="C1255" t="s">
        <v>857</v>
      </c>
      <c r="D1255" t="s">
        <v>1871</v>
      </c>
    </row>
    <row r="1256" spans="1:4" x14ac:dyDescent="0.25">
      <c r="A1256" t="s">
        <v>40</v>
      </c>
      <c r="B1256" t="s">
        <v>842</v>
      </c>
      <c r="C1256" t="s">
        <v>859</v>
      </c>
      <c r="D1256" t="s">
        <v>1872</v>
      </c>
    </row>
    <row r="1257" spans="1:4" x14ac:dyDescent="0.25">
      <c r="A1257" t="s">
        <v>40</v>
      </c>
      <c r="B1257" t="s">
        <v>842</v>
      </c>
      <c r="C1257" t="s">
        <v>857</v>
      </c>
      <c r="D1257" t="s">
        <v>1873</v>
      </c>
    </row>
    <row r="1258" spans="1:4" x14ac:dyDescent="0.25">
      <c r="A1258" t="s">
        <v>40</v>
      </c>
      <c r="B1258" t="s">
        <v>1338</v>
      </c>
      <c r="C1258" t="s">
        <v>1094</v>
      </c>
      <c r="D1258">
        <v>8.5944428841272895E-3</v>
      </c>
    </row>
    <row r="1259" spans="1:4" x14ac:dyDescent="0.25">
      <c r="A1259">
        <v>8.5944428841272895E-3</v>
      </c>
    </row>
    <row r="1260" spans="1:4" x14ac:dyDescent="0.25">
      <c r="A1260" t="s">
        <v>40</v>
      </c>
      <c r="B1260" t="s">
        <v>845</v>
      </c>
      <c r="C1260" t="s">
        <v>859</v>
      </c>
      <c r="D1260" t="s">
        <v>1874</v>
      </c>
    </row>
    <row r="1261" spans="1:4" x14ac:dyDescent="0.25">
      <c r="A1261" t="s">
        <v>40</v>
      </c>
      <c r="B1261" t="s">
        <v>845</v>
      </c>
      <c r="C1261" t="s">
        <v>857</v>
      </c>
      <c r="D1261" t="s">
        <v>1875</v>
      </c>
    </row>
    <row r="1262" spans="1:4" x14ac:dyDescent="0.25">
      <c r="A1262" t="s">
        <v>40</v>
      </c>
      <c r="B1262" t="s">
        <v>842</v>
      </c>
      <c r="C1262" t="s">
        <v>859</v>
      </c>
      <c r="D1262" t="s">
        <v>1876</v>
      </c>
    </row>
    <row r="1263" spans="1:4" x14ac:dyDescent="0.25">
      <c r="A1263" t="s">
        <v>40</v>
      </c>
      <c r="B1263" t="s">
        <v>842</v>
      </c>
      <c r="C1263" t="s">
        <v>859</v>
      </c>
      <c r="D1263" t="s">
        <v>1877</v>
      </c>
    </row>
    <row r="1264" spans="1:4" x14ac:dyDescent="0.25">
      <c r="A1264" t="s">
        <v>40</v>
      </c>
      <c r="B1264" t="s">
        <v>845</v>
      </c>
      <c r="C1264" t="s">
        <v>859</v>
      </c>
      <c r="D1264" t="s">
        <v>1878</v>
      </c>
    </row>
    <row r="1265" spans="1:4" x14ac:dyDescent="0.25">
      <c r="A1265" t="s">
        <v>40</v>
      </c>
      <c r="B1265" t="s">
        <v>845</v>
      </c>
      <c r="C1265" t="s">
        <v>857</v>
      </c>
      <c r="D1265" t="s">
        <v>1879</v>
      </c>
    </row>
    <row r="1266" spans="1:4" x14ac:dyDescent="0.25">
      <c r="A1266" t="s">
        <v>40</v>
      </c>
      <c r="B1266" t="s">
        <v>842</v>
      </c>
      <c r="C1266" t="s">
        <v>859</v>
      </c>
      <c r="D1266" t="s">
        <v>1880</v>
      </c>
    </row>
    <row r="1267" spans="1:4" x14ac:dyDescent="0.25">
      <c r="A1267" t="s">
        <v>40</v>
      </c>
      <c r="B1267" t="s">
        <v>842</v>
      </c>
      <c r="C1267" t="s">
        <v>859</v>
      </c>
      <c r="D1267" t="s">
        <v>1881</v>
      </c>
    </row>
    <row r="1268" spans="1:4" x14ac:dyDescent="0.25">
      <c r="A1268" t="s">
        <v>40</v>
      </c>
      <c r="B1268" t="s">
        <v>845</v>
      </c>
      <c r="C1268" t="s">
        <v>859</v>
      </c>
      <c r="D1268" t="s">
        <v>1882</v>
      </c>
    </row>
    <row r="1269" spans="1:4" x14ac:dyDescent="0.25">
      <c r="A1269" t="s">
        <v>40</v>
      </c>
      <c r="B1269" t="s">
        <v>845</v>
      </c>
      <c r="C1269" t="s">
        <v>857</v>
      </c>
      <c r="D1269" t="s">
        <v>1883</v>
      </c>
    </row>
    <row r="1270" spans="1:4" x14ac:dyDescent="0.25">
      <c r="A1270" t="s">
        <v>40</v>
      </c>
      <c r="B1270" t="s">
        <v>842</v>
      </c>
      <c r="C1270" t="s">
        <v>859</v>
      </c>
      <c r="D1270" t="s">
        <v>1884</v>
      </c>
    </row>
    <row r="1271" spans="1:4" x14ac:dyDescent="0.25">
      <c r="A1271" t="s">
        <v>40</v>
      </c>
      <c r="B1271" t="s">
        <v>845</v>
      </c>
      <c r="C1271" t="s">
        <v>859</v>
      </c>
      <c r="D1271" t="s">
        <v>1885</v>
      </c>
    </row>
    <row r="1272" spans="1:4" x14ac:dyDescent="0.25">
      <c r="A1272" t="s">
        <v>40</v>
      </c>
      <c r="B1272" t="s">
        <v>845</v>
      </c>
      <c r="C1272" t="s">
        <v>857</v>
      </c>
      <c r="D1272" t="s">
        <v>1886</v>
      </c>
    </row>
    <row r="1273" spans="1:4" x14ac:dyDescent="0.25">
      <c r="A1273" t="s">
        <v>40</v>
      </c>
      <c r="B1273" t="s">
        <v>842</v>
      </c>
      <c r="C1273" t="s">
        <v>859</v>
      </c>
      <c r="D1273" t="s">
        <v>1887</v>
      </c>
    </row>
    <row r="1274" spans="1:4" x14ac:dyDescent="0.25">
      <c r="A1274" t="s">
        <v>40</v>
      </c>
      <c r="B1274" t="s">
        <v>842</v>
      </c>
      <c r="C1274" t="s">
        <v>859</v>
      </c>
      <c r="D1274" t="s">
        <v>1888</v>
      </c>
    </row>
    <row r="1275" spans="1:4" x14ac:dyDescent="0.25">
      <c r="A1275" t="s">
        <v>40</v>
      </c>
      <c r="B1275" t="s">
        <v>845</v>
      </c>
      <c r="C1275" t="s">
        <v>857</v>
      </c>
      <c r="D1275" t="s">
        <v>1889</v>
      </c>
    </row>
    <row r="1276" spans="1:4" x14ac:dyDescent="0.25">
      <c r="A1276" t="s">
        <v>40</v>
      </c>
      <c r="B1276" t="s">
        <v>845</v>
      </c>
      <c r="C1276" t="s">
        <v>859</v>
      </c>
      <c r="D1276" t="s">
        <v>1890</v>
      </c>
    </row>
    <row r="1277" spans="1:4" x14ac:dyDescent="0.25">
      <c r="A1277" t="s">
        <v>40</v>
      </c>
      <c r="B1277" t="s">
        <v>842</v>
      </c>
      <c r="C1277" t="s">
        <v>859</v>
      </c>
      <c r="D1277" t="s">
        <v>1891</v>
      </c>
    </row>
    <row r="1278" spans="1:4" x14ac:dyDescent="0.25">
      <c r="A1278" t="s">
        <v>40</v>
      </c>
      <c r="B1278" t="s">
        <v>842</v>
      </c>
      <c r="C1278" t="s">
        <v>859</v>
      </c>
      <c r="D1278" t="s">
        <v>1892</v>
      </c>
    </row>
    <row r="1279" spans="1:4" x14ac:dyDescent="0.25">
      <c r="A1279" t="s">
        <v>40</v>
      </c>
      <c r="B1279" t="s">
        <v>845</v>
      </c>
      <c r="C1279" t="s">
        <v>857</v>
      </c>
      <c r="D1279" t="s">
        <v>1893</v>
      </c>
    </row>
    <row r="1280" spans="1:4" x14ac:dyDescent="0.25">
      <c r="A1280" t="s">
        <v>40</v>
      </c>
      <c r="B1280" t="s">
        <v>845</v>
      </c>
      <c r="C1280" t="s">
        <v>859</v>
      </c>
      <c r="D1280" t="s">
        <v>1894</v>
      </c>
    </row>
    <row r="1281" spans="1:4" x14ac:dyDescent="0.25">
      <c r="A1281" t="s">
        <v>40</v>
      </c>
      <c r="B1281" t="s">
        <v>842</v>
      </c>
      <c r="C1281" t="s">
        <v>859</v>
      </c>
      <c r="D1281" t="s">
        <v>1895</v>
      </c>
    </row>
    <row r="1282" spans="1:4" x14ac:dyDescent="0.25">
      <c r="A1282" t="s">
        <v>40</v>
      </c>
      <c r="B1282" t="s">
        <v>842</v>
      </c>
      <c r="C1282" t="s">
        <v>859</v>
      </c>
      <c r="D1282" t="s">
        <v>1896</v>
      </c>
    </row>
    <row r="1283" spans="1:4" x14ac:dyDescent="0.25">
      <c r="A1283" t="s">
        <v>40</v>
      </c>
      <c r="B1283" t="s">
        <v>845</v>
      </c>
      <c r="C1283" t="s">
        <v>857</v>
      </c>
      <c r="D1283" t="s">
        <v>1897</v>
      </c>
    </row>
    <row r="1284" spans="1:4" x14ac:dyDescent="0.25">
      <c r="A1284" t="s">
        <v>40</v>
      </c>
      <c r="B1284" t="s">
        <v>845</v>
      </c>
      <c r="C1284" t="s">
        <v>859</v>
      </c>
      <c r="D1284" t="s">
        <v>1898</v>
      </c>
    </row>
    <row r="1285" spans="1:4" x14ac:dyDescent="0.25">
      <c r="A1285" t="s">
        <v>40</v>
      </c>
      <c r="B1285" t="s">
        <v>842</v>
      </c>
      <c r="C1285" t="s">
        <v>859</v>
      </c>
      <c r="D1285" t="s">
        <v>1899</v>
      </c>
    </row>
    <row r="1286" spans="1:4" x14ac:dyDescent="0.25">
      <c r="A1286" t="s">
        <v>40</v>
      </c>
      <c r="B1286" t="s">
        <v>845</v>
      </c>
      <c r="C1286" t="s">
        <v>857</v>
      </c>
      <c r="D1286" t="s">
        <v>1900</v>
      </c>
    </row>
    <row r="1287" spans="1:4" x14ac:dyDescent="0.25">
      <c r="A1287" t="s">
        <v>40</v>
      </c>
      <c r="B1287" t="s">
        <v>842</v>
      </c>
      <c r="C1287" t="s">
        <v>859</v>
      </c>
      <c r="D1287" t="s">
        <v>1901</v>
      </c>
    </row>
    <row r="1288" spans="1:4" x14ac:dyDescent="0.25">
      <c r="A1288" t="s">
        <v>40</v>
      </c>
      <c r="B1288" t="s">
        <v>845</v>
      </c>
      <c r="C1288" t="s">
        <v>859</v>
      </c>
      <c r="D1288" t="s">
        <v>1902</v>
      </c>
    </row>
    <row r="1289" spans="1:4" x14ac:dyDescent="0.25">
      <c r="A1289" t="s">
        <v>40</v>
      </c>
      <c r="B1289" t="s">
        <v>842</v>
      </c>
      <c r="C1289" t="s">
        <v>859</v>
      </c>
      <c r="D1289" t="s">
        <v>1903</v>
      </c>
    </row>
    <row r="1290" spans="1:4" x14ac:dyDescent="0.25">
      <c r="A1290" t="s">
        <v>40</v>
      </c>
      <c r="B1290" t="s">
        <v>845</v>
      </c>
      <c r="C1290" t="s">
        <v>857</v>
      </c>
      <c r="D1290" t="s">
        <v>1904</v>
      </c>
    </row>
    <row r="1291" spans="1:4" x14ac:dyDescent="0.25">
      <c r="A1291" t="s">
        <v>40</v>
      </c>
      <c r="B1291" t="s">
        <v>845</v>
      </c>
      <c r="C1291" t="s">
        <v>859</v>
      </c>
      <c r="D1291" t="s">
        <v>1905</v>
      </c>
    </row>
    <row r="1292" spans="1:4" x14ac:dyDescent="0.25">
      <c r="A1292" t="s">
        <v>40</v>
      </c>
      <c r="B1292" t="s">
        <v>842</v>
      </c>
      <c r="C1292" t="s">
        <v>859</v>
      </c>
      <c r="D1292" t="s">
        <v>1906</v>
      </c>
    </row>
    <row r="1293" spans="1:4" x14ac:dyDescent="0.25">
      <c r="A1293" t="s">
        <v>40</v>
      </c>
      <c r="B1293" t="s">
        <v>842</v>
      </c>
      <c r="C1293" t="s">
        <v>859</v>
      </c>
      <c r="D1293" t="s">
        <v>1907</v>
      </c>
    </row>
    <row r="1294" spans="1:4" x14ac:dyDescent="0.25">
      <c r="A1294" t="s">
        <v>40</v>
      </c>
      <c r="B1294" t="s">
        <v>845</v>
      </c>
      <c r="C1294" t="s">
        <v>857</v>
      </c>
      <c r="D1294" t="s">
        <v>1908</v>
      </c>
    </row>
    <row r="1295" spans="1:4" x14ac:dyDescent="0.25">
      <c r="A1295" t="s">
        <v>40</v>
      </c>
      <c r="B1295" t="s">
        <v>845</v>
      </c>
      <c r="C1295" t="s">
        <v>859</v>
      </c>
      <c r="D1295" t="s">
        <v>1909</v>
      </c>
    </row>
    <row r="1296" spans="1:4" x14ac:dyDescent="0.25">
      <c r="A1296" t="s">
        <v>40</v>
      </c>
      <c r="B1296" t="s">
        <v>842</v>
      </c>
      <c r="C1296" t="s">
        <v>859</v>
      </c>
      <c r="D1296" t="s">
        <v>1910</v>
      </c>
    </row>
    <row r="1297" spans="1:4" x14ac:dyDescent="0.25">
      <c r="A1297" t="s">
        <v>40</v>
      </c>
      <c r="B1297" t="s">
        <v>842</v>
      </c>
      <c r="C1297" t="s">
        <v>859</v>
      </c>
      <c r="D1297" t="s">
        <v>1911</v>
      </c>
    </row>
    <row r="1298" spans="1:4" x14ac:dyDescent="0.25">
      <c r="A1298" t="s">
        <v>40</v>
      </c>
      <c r="B1298" t="s">
        <v>845</v>
      </c>
      <c r="C1298" t="s">
        <v>857</v>
      </c>
      <c r="D1298" t="s">
        <v>1912</v>
      </c>
    </row>
    <row r="1299" spans="1:4" x14ac:dyDescent="0.25">
      <c r="A1299" t="s">
        <v>40</v>
      </c>
      <c r="B1299" t="s">
        <v>845</v>
      </c>
      <c r="C1299" t="s">
        <v>859</v>
      </c>
      <c r="D1299" t="s">
        <v>1913</v>
      </c>
    </row>
    <row r="1300" spans="1:4" x14ac:dyDescent="0.25">
      <c r="A1300" t="s">
        <v>40</v>
      </c>
      <c r="B1300" t="s">
        <v>842</v>
      </c>
      <c r="C1300" t="s">
        <v>859</v>
      </c>
      <c r="D1300" t="s">
        <v>1914</v>
      </c>
    </row>
    <row r="1301" spans="1:4" x14ac:dyDescent="0.25">
      <c r="A1301" t="s">
        <v>40</v>
      </c>
      <c r="B1301" t="s">
        <v>842</v>
      </c>
      <c r="C1301" t="s">
        <v>859</v>
      </c>
      <c r="D1301" t="s">
        <v>1915</v>
      </c>
    </row>
    <row r="1302" spans="1:4" x14ac:dyDescent="0.25">
      <c r="A1302" t="s">
        <v>40</v>
      </c>
      <c r="B1302" t="s">
        <v>1338</v>
      </c>
      <c r="C1302" t="s">
        <v>1121</v>
      </c>
      <c r="D1302">
        <v>1.9999986886978099E-4</v>
      </c>
    </row>
    <row r="1303" spans="1:4" x14ac:dyDescent="0.25">
      <c r="A1303">
        <v>1.9999986886978099E-4</v>
      </c>
    </row>
    <row r="1304" spans="1:4" x14ac:dyDescent="0.25">
      <c r="A1304" t="s">
        <v>40</v>
      </c>
      <c r="B1304" t="s">
        <v>845</v>
      </c>
      <c r="C1304" t="s">
        <v>857</v>
      </c>
      <c r="D1304" t="s">
        <v>1916</v>
      </c>
    </row>
    <row r="1305" spans="1:4" x14ac:dyDescent="0.25">
      <c r="A1305" t="s">
        <v>40</v>
      </c>
      <c r="B1305" t="s">
        <v>845</v>
      </c>
      <c r="C1305" t="s">
        <v>859</v>
      </c>
      <c r="D1305" t="s">
        <v>1917</v>
      </c>
    </row>
    <row r="1306" spans="1:4" x14ac:dyDescent="0.25">
      <c r="A1306" t="s">
        <v>40</v>
      </c>
      <c r="B1306" t="s">
        <v>845</v>
      </c>
      <c r="C1306" t="s">
        <v>857</v>
      </c>
      <c r="D1306" t="s">
        <v>1918</v>
      </c>
    </row>
    <row r="1307" spans="1:4" x14ac:dyDescent="0.25">
      <c r="A1307" t="s">
        <v>40</v>
      </c>
      <c r="B1307" t="s">
        <v>845</v>
      </c>
      <c r="C1307" t="s">
        <v>859</v>
      </c>
      <c r="D1307" t="s">
        <v>1919</v>
      </c>
    </row>
    <row r="1308" spans="1:4" x14ac:dyDescent="0.25">
      <c r="A1308" t="s">
        <v>40</v>
      </c>
      <c r="B1308" t="s">
        <v>845</v>
      </c>
      <c r="C1308" t="s">
        <v>857</v>
      </c>
      <c r="D1308" t="s">
        <v>1920</v>
      </c>
    </row>
    <row r="1309" spans="1:4" x14ac:dyDescent="0.25">
      <c r="A1309" t="s">
        <v>40</v>
      </c>
      <c r="B1309" t="s">
        <v>845</v>
      </c>
      <c r="C1309" t="s">
        <v>859</v>
      </c>
      <c r="D1309" t="s">
        <v>1921</v>
      </c>
    </row>
    <row r="1310" spans="1:4" x14ac:dyDescent="0.25">
      <c r="A1310" t="s">
        <v>40</v>
      </c>
      <c r="B1310" t="s">
        <v>845</v>
      </c>
      <c r="C1310" t="s">
        <v>857</v>
      </c>
      <c r="D1310" t="s">
        <v>1922</v>
      </c>
    </row>
    <row r="1311" spans="1:4" x14ac:dyDescent="0.25">
      <c r="A1311" t="s">
        <v>40</v>
      </c>
      <c r="B1311" t="s">
        <v>845</v>
      </c>
      <c r="C1311" t="s">
        <v>859</v>
      </c>
      <c r="D1311" t="s">
        <v>1923</v>
      </c>
    </row>
    <row r="1312" spans="1:4" x14ac:dyDescent="0.25">
      <c r="A1312" t="s">
        <v>40</v>
      </c>
      <c r="B1312" t="s">
        <v>845</v>
      </c>
      <c r="C1312" t="s">
        <v>857</v>
      </c>
      <c r="D1312" t="s">
        <v>1924</v>
      </c>
    </row>
    <row r="1313" spans="1:4" x14ac:dyDescent="0.25">
      <c r="A1313" t="s">
        <v>40</v>
      </c>
      <c r="B1313" t="s">
        <v>845</v>
      </c>
      <c r="C1313" t="s">
        <v>859</v>
      </c>
      <c r="D1313" t="s">
        <v>1925</v>
      </c>
    </row>
    <row r="1314" spans="1:4" x14ac:dyDescent="0.25">
      <c r="A1314" t="s">
        <v>40</v>
      </c>
      <c r="B1314" t="s">
        <v>845</v>
      </c>
      <c r="C1314" t="s">
        <v>857</v>
      </c>
      <c r="D1314" t="s">
        <v>1926</v>
      </c>
    </row>
    <row r="1315" spans="1:4" x14ac:dyDescent="0.25">
      <c r="A1315" t="s">
        <v>40</v>
      </c>
      <c r="B1315" t="s">
        <v>845</v>
      </c>
      <c r="C1315" t="s">
        <v>859</v>
      </c>
      <c r="D1315" t="s">
        <v>1927</v>
      </c>
    </row>
    <row r="1316" spans="1:4" x14ac:dyDescent="0.25">
      <c r="A1316" t="s">
        <v>40</v>
      </c>
      <c r="B1316" t="s">
        <v>845</v>
      </c>
      <c r="C1316" t="s">
        <v>857</v>
      </c>
      <c r="D1316" t="s">
        <v>1928</v>
      </c>
    </row>
    <row r="1317" spans="1:4" x14ac:dyDescent="0.25">
      <c r="A1317" t="s">
        <v>40</v>
      </c>
      <c r="B1317" t="s">
        <v>845</v>
      </c>
      <c r="C1317" t="s">
        <v>859</v>
      </c>
      <c r="D1317" t="s">
        <v>1929</v>
      </c>
    </row>
    <row r="1318" spans="1:4" x14ac:dyDescent="0.25">
      <c r="A1318" t="s">
        <v>40</v>
      </c>
      <c r="B1318" t="s">
        <v>845</v>
      </c>
      <c r="C1318" t="s">
        <v>857</v>
      </c>
      <c r="D1318" t="s">
        <v>1930</v>
      </c>
    </row>
    <row r="1319" spans="1:4" x14ac:dyDescent="0.25">
      <c r="A1319" t="s">
        <v>40</v>
      </c>
      <c r="B1319" t="s">
        <v>845</v>
      </c>
      <c r="C1319" t="s">
        <v>859</v>
      </c>
      <c r="D1319" t="s">
        <v>1931</v>
      </c>
    </row>
    <row r="1320" spans="1:4" x14ac:dyDescent="0.25">
      <c r="A1320" t="s">
        <v>40</v>
      </c>
      <c r="B1320" t="s">
        <v>845</v>
      </c>
      <c r="C1320" t="s">
        <v>857</v>
      </c>
      <c r="D1320" t="s">
        <v>1932</v>
      </c>
    </row>
    <row r="1321" spans="1:4" x14ac:dyDescent="0.25">
      <c r="A1321" t="s">
        <v>40</v>
      </c>
      <c r="B1321" t="s">
        <v>845</v>
      </c>
      <c r="C1321" t="s">
        <v>859</v>
      </c>
      <c r="D1321" t="s">
        <v>1933</v>
      </c>
    </row>
    <row r="1322" spans="1:4" x14ac:dyDescent="0.25">
      <c r="A1322" t="s">
        <v>40</v>
      </c>
      <c r="B1322" t="s">
        <v>845</v>
      </c>
      <c r="C1322" t="s">
        <v>857</v>
      </c>
      <c r="D1322" t="s">
        <v>1934</v>
      </c>
    </row>
    <row r="1323" spans="1:4" x14ac:dyDescent="0.25">
      <c r="A1323" t="s">
        <v>40</v>
      </c>
      <c r="B1323" t="s">
        <v>845</v>
      </c>
      <c r="C1323" t="s">
        <v>859</v>
      </c>
      <c r="D1323" t="s">
        <v>1935</v>
      </c>
    </row>
    <row r="1324" spans="1:4" x14ac:dyDescent="0.25">
      <c r="A1324" t="s">
        <v>40</v>
      </c>
      <c r="B1324" t="s">
        <v>845</v>
      </c>
      <c r="C1324" t="s">
        <v>857</v>
      </c>
      <c r="D1324" t="s">
        <v>1936</v>
      </c>
    </row>
    <row r="1325" spans="1:4" x14ac:dyDescent="0.25">
      <c r="A1325" t="s">
        <v>40</v>
      </c>
      <c r="B1325" t="s">
        <v>845</v>
      </c>
      <c r="C1325" t="s">
        <v>859</v>
      </c>
      <c r="D1325" t="s">
        <v>1937</v>
      </c>
    </row>
    <row r="1326" spans="1:4" x14ac:dyDescent="0.25">
      <c r="A1326" t="s">
        <v>40</v>
      </c>
      <c r="B1326" t="s">
        <v>845</v>
      </c>
      <c r="C1326" t="s">
        <v>857</v>
      </c>
      <c r="D1326" t="s">
        <v>1938</v>
      </c>
    </row>
    <row r="1327" spans="1:4" x14ac:dyDescent="0.25">
      <c r="A1327" t="s">
        <v>40</v>
      </c>
      <c r="B1327" t="s">
        <v>845</v>
      </c>
      <c r="C1327" t="s">
        <v>859</v>
      </c>
      <c r="D1327" t="s">
        <v>1939</v>
      </c>
    </row>
    <row r="1328" spans="1:4" x14ac:dyDescent="0.25">
      <c r="A1328" t="s">
        <v>40</v>
      </c>
      <c r="B1328" t="s">
        <v>845</v>
      </c>
      <c r="C1328" t="s">
        <v>857</v>
      </c>
      <c r="D1328" t="s">
        <v>1940</v>
      </c>
    </row>
    <row r="1329" spans="1:4" x14ac:dyDescent="0.25">
      <c r="A1329" t="s">
        <v>40</v>
      </c>
      <c r="B1329" t="s">
        <v>845</v>
      </c>
      <c r="C1329" t="s">
        <v>859</v>
      </c>
      <c r="D1329" t="s">
        <v>1941</v>
      </c>
    </row>
    <row r="1330" spans="1:4" x14ac:dyDescent="0.25">
      <c r="A1330" t="s">
        <v>40</v>
      </c>
      <c r="B1330" t="s">
        <v>845</v>
      </c>
      <c r="C1330" t="s">
        <v>857</v>
      </c>
      <c r="D1330" t="s">
        <v>1942</v>
      </c>
    </row>
    <row r="1331" spans="1:4" x14ac:dyDescent="0.25">
      <c r="A1331" t="s">
        <v>40</v>
      </c>
      <c r="B1331" t="s">
        <v>845</v>
      </c>
      <c r="C1331" t="s">
        <v>859</v>
      </c>
      <c r="D1331" t="s">
        <v>1943</v>
      </c>
    </row>
    <row r="1332" spans="1:4" x14ac:dyDescent="0.25">
      <c r="A1332" t="s">
        <v>40</v>
      </c>
      <c r="B1332" t="s">
        <v>845</v>
      </c>
      <c r="C1332" t="s">
        <v>857</v>
      </c>
      <c r="D1332" t="s">
        <v>1944</v>
      </c>
    </row>
    <row r="1333" spans="1:4" x14ac:dyDescent="0.25">
      <c r="A1333" t="s">
        <v>40</v>
      </c>
      <c r="B1333" t="s">
        <v>845</v>
      </c>
      <c r="C1333" t="s">
        <v>859</v>
      </c>
      <c r="D1333" t="s">
        <v>1945</v>
      </c>
    </row>
    <row r="1334" spans="1:4" x14ac:dyDescent="0.25">
      <c r="A1334" t="s">
        <v>40</v>
      </c>
      <c r="B1334" t="s">
        <v>845</v>
      </c>
      <c r="C1334" t="s">
        <v>857</v>
      </c>
      <c r="D1334" t="s">
        <v>1946</v>
      </c>
    </row>
    <row r="1335" spans="1:4" x14ac:dyDescent="0.25">
      <c r="A1335" t="s">
        <v>40</v>
      </c>
      <c r="B1335" t="s">
        <v>845</v>
      </c>
      <c r="C1335" t="s">
        <v>859</v>
      </c>
      <c r="D1335" t="s">
        <v>1947</v>
      </c>
    </row>
    <row r="1336" spans="1:4" x14ac:dyDescent="0.25">
      <c r="A1336" t="s">
        <v>40</v>
      </c>
      <c r="B1336" t="s">
        <v>845</v>
      </c>
      <c r="C1336" t="s">
        <v>857</v>
      </c>
      <c r="D1336" t="s">
        <v>1948</v>
      </c>
    </row>
    <row r="1337" spans="1:4" x14ac:dyDescent="0.25">
      <c r="A1337" t="s">
        <v>40</v>
      </c>
      <c r="B1337" t="s">
        <v>845</v>
      </c>
      <c r="C1337" t="s">
        <v>859</v>
      </c>
      <c r="D1337" t="s">
        <v>1949</v>
      </c>
    </row>
    <row r="1338" spans="1:4" x14ac:dyDescent="0.25">
      <c r="A1338" t="s">
        <v>40</v>
      </c>
      <c r="B1338" t="s">
        <v>845</v>
      </c>
      <c r="C1338" t="s">
        <v>857</v>
      </c>
      <c r="D1338" t="s">
        <v>1950</v>
      </c>
    </row>
    <row r="1339" spans="1:4" x14ac:dyDescent="0.25">
      <c r="A1339" t="s">
        <v>40</v>
      </c>
      <c r="B1339" t="s">
        <v>845</v>
      </c>
      <c r="C1339" t="s">
        <v>859</v>
      </c>
      <c r="D1339" t="s">
        <v>1951</v>
      </c>
    </row>
    <row r="1340" spans="1:4" x14ac:dyDescent="0.25">
      <c r="A1340" t="s">
        <v>40</v>
      </c>
      <c r="B1340" t="s">
        <v>845</v>
      </c>
      <c r="C1340" t="s">
        <v>857</v>
      </c>
      <c r="D1340" t="s">
        <v>1952</v>
      </c>
    </row>
    <row r="1341" spans="1:4" x14ac:dyDescent="0.25">
      <c r="A1341" t="s">
        <v>40</v>
      </c>
      <c r="B1341" t="s">
        <v>845</v>
      </c>
      <c r="C1341" t="s">
        <v>859</v>
      </c>
      <c r="D1341" t="s">
        <v>1953</v>
      </c>
    </row>
    <row r="1342" spans="1:4" x14ac:dyDescent="0.25">
      <c r="A1342" t="s">
        <v>40</v>
      </c>
      <c r="B1342" t="s">
        <v>845</v>
      </c>
      <c r="C1342" t="s">
        <v>857</v>
      </c>
      <c r="D1342" t="s">
        <v>1954</v>
      </c>
    </row>
    <row r="1343" spans="1:4" x14ac:dyDescent="0.25">
      <c r="A1343" t="s">
        <v>40</v>
      </c>
      <c r="B1343" t="s">
        <v>845</v>
      </c>
      <c r="C1343" t="s">
        <v>859</v>
      </c>
      <c r="D1343" t="s">
        <v>1955</v>
      </c>
    </row>
    <row r="1344" spans="1:4" x14ac:dyDescent="0.25">
      <c r="A1344" t="s">
        <v>40</v>
      </c>
      <c r="B1344" t="s">
        <v>845</v>
      </c>
      <c r="C1344" t="s">
        <v>857</v>
      </c>
      <c r="D1344" t="s">
        <v>1956</v>
      </c>
    </row>
    <row r="1345" spans="1:4" x14ac:dyDescent="0.25">
      <c r="A1345" t="s">
        <v>40</v>
      </c>
      <c r="B1345" t="s">
        <v>845</v>
      </c>
      <c r="C1345" t="s">
        <v>859</v>
      </c>
      <c r="D1345" t="s">
        <v>1957</v>
      </c>
    </row>
    <row r="1346" spans="1:4" x14ac:dyDescent="0.25">
      <c r="A1346" t="s">
        <v>40</v>
      </c>
      <c r="B1346" t="s">
        <v>845</v>
      </c>
      <c r="C1346" t="s">
        <v>857</v>
      </c>
      <c r="D1346" t="s">
        <v>1958</v>
      </c>
    </row>
    <row r="1347" spans="1:4" x14ac:dyDescent="0.25">
      <c r="A1347" t="s">
        <v>40</v>
      </c>
      <c r="B1347" t="s">
        <v>845</v>
      </c>
      <c r="C1347" t="s">
        <v>859</v>
      </c>
      <c r="D1347" t="s">
        <v>1959</v>
      </c>
    </row>
    <row r="1348" spans="1:4" x14ac:dyDescent="0.25">
      <c r="A1348" t="s">
        <v>40</v>
      </c>
      <c r="B1348" t="s">
        <v>845</v>
      </c>
      <c r="C1348" t="s">
        <v>857</v>
      </c>
      <c r="D1348" t="s">
        <v>1960</v>
      </c>
    </row>
    <row r="1349" spans="1:4" x14ac:dyDescent="0.25">
      <c r="A1349" t="s">
        <v>40</v>
      </c>
      <c r="B1349" t="s">
        <v>845</v>
      </c>
      <c r="C1349" t="s">
        <v>859</v>
      </c>
      <c r="D1349" t="s">
        <v>1961</v>
      </c>
    </row>
    <row r="1350" spans="1:4" x14ac:dyDescent="0.25">
      <c r="A1350" t="s">
        <v>40</v>
      </c>
      <c r="B1350" t="s">
        <v>845</v>
      </c>
      <c r="C1350" t="s">
        <v>857</v>
      </c>
      <c r="D1350" t="s">
        <v>1962</v>
      </c>
    </row>
    <row r="1351" spans="1:4" x14ac:dyDescent="0.25">
      <c r="A1351" t="s">
        <v>40</v>
      </c>
      <c r="B1351" t="s">
        <v>845</v>
      </c>
      <c r="C1351" t="s">
        <v>859</v>
      </c>
      <c r="D1351" t="s">
        <v>1963</v>
      </c>
    </row>
    <row r="1352" spans="1:4" x14ac:dyDescent="0.25">
      <c r="A1352" t="s">
        <v>40</v>
      </c>
      <c r="B1352" t="s">
        <v>845</v>
      </c>
      <c r="C1352" t="s">
        <v>857</v>
      </c>
      <c r="D1352" t="s">
        <v>1964</v>
      </c>
    </row>
    <row r="1353" spans="1:4" x14ac:dyDescent="0.25">
      <c r="A1353" t="s">
        <v>40</v>
      </c>
      <c r="B1353" t="s">
        <v>845</v>
      </c>
      <c r="C1353" t="s">
        <v>859</v>
      </c>
      <c r="D1353" t="s">
        <v>1965</v>
      </c>
    </row>
    <row r="1354" spans="1:4" x14ac:dyDescent="0.25">
      <c r="A1354" t="s">
        <v>40</v>
      </c>
      <c r="B1354" t="s">
        <v>845</v>
      </c>
      <c r="C1354" t="s">
        <v>857</v>
      </c>
      <c r="D1354" t="s">
        <v>1966</v>
      </c>
    </row>
    <row r="1355" spans="1:4" x14ac:dyDescent="0.25">
      <c r="A1355" t="s">
        <v>40</v>
      </c>
      <c r="B1355" t="s">
        <v>845</v>
      </c>
      <c r="C1355" t="s">
        <v>859</v>
      </c>
      <c r="D1355" t="s">
        <v>1967</v>
      </c>
    </row>
    <row r="1356" spans="1:4" x14ac:dyDescent="0.25">
      <c r="A1356" t="s">
        <v>40</v>
      </c>
      <c r="B1356" t="s">
        <v>845</v>
      </c>
      <c r="C1356" t="s">
        <v>857</v>
      </c>
      <c r="D1356" t="s">
        <v>1968</v>
      </c>
    </row>
    <row r="1357" spans="1:4" x14ac:dyDescent="0.25">
      <c r="A1357" t="s">
        <v>40</v>
      </c>
      <c r="B1357" t="s">
        <v>845</v>
      </c>
      <c r="C1357" t="s">
        <v>859</v>
      </c>
      <c r="D1357" t="s">
        <v>1969</v>
      </c>
    </row>
    <row r="1358" spans="1:4" x14ac:dyDescent="0.25">
      <c r="A1358" t="s">
        <v>40</v>
      </c>
      <c r="B1358" t="s">
        <v>845</v>
      </c>
      <c r="C1358" t="s">
        <v>857</v>
      </c>
      <c r="D1358" t="s">
        <v>1970</v>
      </c>
    </row>
    <row r="1359" spans="1:4" x14ac:dyDescent="0.25">
      <c r="A1359" t="s">
        <v>40</v>
      </c>
      <c r="B1359" t="s">
        <v>845</v>
      </c>
      <c r="C1359" t="s">
        <v>859</v>
      </c>
      <c r="D1359" t="s">
        <v>1971</v>
      </c>
    </row>
    <row r="1360" spans="1:4" x14ac:dyDescent="0.25">
      <c r="A1360" t="s">
        <v>40</v>
      </c>
      <c r="B1360" t="s">
        <v>845</v>
      </c>
      <c r="C1360" t="s">
        <v>857</v>
      </c>
      <c r="D1360" t="s">
        <v>1972</v>
      </c>
    </row>
    <row r="1361" spans="1:4" x14ac:dyDescent="0.25">
      <c r="A1361" t="s">
        <v>40</v>
      </c>
      <c r="B1361" t="s">
        <v>845</v>
      </c>
      <c r="C1361" t="s">
        <v>859</v>
      </c>
      <c r="D1361" t="s">
        <v>1973</v>
      </c>
    </row>
    <row r="1362" spans="1:4" x14ac:dyDescent="0.25">
      <c r="A1362" t="s">
        <v>40</v>
      </c>
      <c r="B1362" t="s">
        <v>845</v>
      </c>
      <c r="C1362" t="s">
        <v>857</v>
      </c>
      <c r="D1362" t="s">
        <v>1974</v>
      </c>
    </row>
    <row r="1363" spans="1:4" x14ac:dyDescent="0.25">
      <c r="A1363" t="s">
        <v>40</v>
      </c>
      <c r="B1363" t="s">
        <v>845</v>
      </c>
      <c r="C1363" t="s">
        <v>859</v>
      </c>
      <c r="D1363" t="s">
        <v>1975</v>
      </c>
    </row>
    <row r="1364" spans="1:4" x14ac:dyDescent="0.25">
      <c r="A1364" t="s">
        <v>40</v>
      </c>
      <c r="B1364" t="s">
        <v>845</v>
      </c>
      <c r="C1364" t="s">
        <v>857</v>
      </c>
      <c r="D1364" t="s">
        <v>1976</v>
      </c>
    </row>
    <row r="1365" spans="1:4" x14ac:dyDescent="0.25">
      <c r="A1365" t="s">
        <v>40</v>
      </c>
      <c r="B1365" t="s">
        <v>845</v>
      </c>
      <c r="C1365" t="s">
        <v>859</v>
      </c>
      <c r="D1365" t="s">
        <v>1977</v>
      </c>
    </row>
    <row r="1366" spans="1:4" x14ac:dyDescent="0.25">
      <c r="A1366" t="s">
        <v>40</v>
      </c>
      <c r="B1366" t="s">
        <v>845</v>
      </c>
      <c r="C1366" t="s">
        <v>857</v>
      </c>
      <c r="D1366" t="s">
        <v>1978</v>
      </c>
    </row>
    <row r="1367" spans="1:4" x14ac:dyDescent="0.25">
      <c r="A1367" t="s">
        <v>40</v>
      </c>
      <c r="B1367" t="s">
        <v>845</v>
      </c>
      <c r="C1367" t="s">
        <v>859</v>
      </c>
      <c r="D1367" t="s">
        <v>1979</v>
      </c>
    </row>
    <row r="1368" spans="1:4" x14ac:dyDescent="0.25">
      <c r="A1368" t="s">
        <v>40</v>
      </c>
      <c r="B1368" t="s">
        <v>845</v>
      </c>
      <c r="C1368" t="s">
        <v>857</v>
      </c>
      <c r="D1368" t="s">
        <v>1980</v>
      </c>
    </row>
    <row r="1369" spans="1:4" x14ac:dyDescent="0.25">
      <c r="A1369" t="s">
        <v>40</v>
      </c>
      <c r="B1369" t="s">
        <v>845</v>
      </c>
      <c r="C1369" t="s">
        <v>859</v>
      </c>
      <c r="D1369" t="s">
        <v>1981</v>
      </c>
    </row>
    <row r="1370" spans="1:4" x14ac:dyDescent="0.25">
      <c r="A1370" t="s">
        <v>40</v>
      </c>
      <c r="B1370" t="s">
        <v>845</v>
      </c>
      <c r="C1370" t="s">
        <v>857</v>
      </c>
      <c r="D1370" t="s">
        <v>1982</v>
      </c>
    </row>
    <row r="1371" spans="1:4" x14ac:dyDescent="0.25">
      <c r="A1371" t="s">
        <v>40</v>
      </c>
      <c r="B1371" t="s">
        <v>845</v>
      </c>
      <c r="C1371" t="s">
        <v>859</v>
      </c>
      <c r="D1371" t="s">
        <v>1983</v>
      </c>
    </row>
    <row r="1372" spans="1:4" x14ac:dyDescent="0.25">
      <c r="A1372" t="s">
        <v>40</v>
      </c>
      <c r="B1372" t="s">
        <v>845</v>
      </c>
      <c r="C1372" t="s">
        <v>857</v>
      </c>
      <c r="D1372" t="s">
        <v>1984</v>
      </c>
    </row>
    <row r="1373" spans="1:4" x14ac:dyDescent="0.25">
      <c r="A1373" t="s">
        <v>40</v>
      </c>
      <c r="B1373" t="s">
        <v>845</v>
      </c>
      <c r="C1373" t="s">
        <v>859</v>
      </c>
      <c r="D1373" t="s">
        <v>1985</v>
      </c>
    </row>
    <row r="1374" spans="1:4" x14ac:dyDescent="0.25">
      <c r="A1374" t="s">
        <v>40</v>
      </c>
      <c r="B1374" t="s">
        <v>845</v>
      </c>
      <c r="C1374" t="s">
        <v>857</v>
      </c>
      <c r="D1374" t="s">
        <v>1986</v>
      </c>
    </row>
    <row r="1375" spans="1:4" x14ac:dyDescent="0.25">
      <c r="A1375" t="s">
        <v>40</v>
      </c>
      <c r="B1375" t="s">
        <v>845</v>
      </c>
      <c r="C1375" t="s">
        <v>859</v>
      </c>
      <c r="D1375" t="s">
        <v>1987</v>
      </c>
    </row>
    <row r="1376" spans="1:4" x14ac:dyDescent="0.25">
      <c r="A1376" t="s">
        <v>40</v>
      </c>
      <c r="B1376" t="s">
        <v>845</v>
      </c>
      <c r="C1376" t="s">
        <v>857</v>
      </c>
      <c r="D1376" t="s">
        <v>1988</v>
      </c>
    </row>
    <row r="1377" spans="1:4" x14ac:dyDescent="0.25">
      <c r="A1377" t="s">
        <v>40</v>
      </c>
      <c r="B1377" t="s">
        <v>845</v>
      </c>
      <c r="C1377" t="s">
        <v>859</v>
      </c>
      <c r="D1377" t="s">
        <v>1989</v>
      </c>
    </row>
    <row r="1378" spans="1:4" x14ac:dyDescent="0.25">
      <c r="A1378" t="s">
        <v>40</v>
      </c>
      <c r="B1378" t="s">
        <v>845</v>
      </c>
      <c r="C1378" t="s">
        <v>857</v>
      </c>
      <c r="D1378" t="s">
        <v>1990</v>
      </c>
    </row>
    <row r="1379" spans="1:4" x14ac:dyDescent="0.25">
      <c r="A1379" t="s">
        <v>40</v>
      </c>
      <c r="B1379" t="s">
        <v>845</v>
      </c>
      <c r="C1379" t="s">
        <v>859</v>
      </c>
      <c r="D1379" t="s">
        <v>1991</v>
      </c>
    </row>
    <row r="1380" spans="1:4" x14ac:dyDescent="0.25">
      <c r="A1380" t="s">
        <v>40</v>
      </c>
      <c r="B1380" t="s">
        <v>845</v>
      </c>
      <c r="C1380" t="s">
        <v>857</v>
      </c>
      <c r="D1380" t="s">
        <v>1992</v>
      </c>
    </row>
    <row r="1381" spans="1:4" x14ac:dyDescent="0.25">
      <c r="A1381" t="s">
        <v>40</v>
      </c>
      <c r="B1381" t="s">
        <v>845</v>
      </c>
      <c r="C1381" t="s">
        <v>859</v>
      </c>
      <c r="D1381" t="s">
        <v>1993</v>
      </c>
    </row>
    <row r="1382" spans="1:4" x14ac:dyDescent="0.25">
      <c r="A1382" t="s">
        <v>40</v>
      </c>
      <c r="B1382" t="s">
        <v>845</v>
      </c>
      <c r="C1382" t="s">
        <v>857</v>
      </c>
      <c r="D1382" t="s">
        <v>1994</v>
      </c>
    </row>
    <row r="1383" spans="1:4" x14ac:dyDescent="0.25">
      <c r="A1383" t="s">
        <v>40</v>
      </c>
      <c r="B1383" t="s">
        <v>845</v>
      </c>
      <c r="C1383" t="s">
        <v>859</v>
      </c>
      <c r="D1383" t="s">
        <v>1995</v>
      </c>
    </row>
    <row r="1384" spans="1:4" x14ac:dyDescent="0.25">
      <c r="A1384" t="s">
        <v>40</v>
      </c>
      <c r="B1384" t="s">
        <v>845</v>
      </c>
      <c r="C1384" t="s">
        <v>857</v>
      </c>
      <c r="D1384" t="s">
        <v>1996</v>
      </c>
    </row>
    <row r="1385" spans="1:4" x14ac:dyDescent="0.25">
      <c r="A1385" t="s">
        <v>40</v>
      </c>
      <c r="B1385" t="s">
        <v>845</v>
      </c>
      <c r="C1385" t="s">
        <v>859</v>
      </c>
      <c r="D1385" t="s">
        <v>1997</v>
      </c>
    </row>
    <row r="1386" spans="1:4" x14ac:dyDescent="0.25">
      <c r="A1386" t="s">
        <v>40</v>
      </c>
      <c r="B1386" t="s">
        <v>845</v>
      </c>
      <c r="C1386" t="s">
        <v>857</v>
      </c>
      <c r="D1386" t="s">
        <v>1998</v>
      </c>
    </row>
    <row r="1387" spans="1:4" x14ac:dyDescent="0.25">
      <c r="A1387" t="s">
        <v>40</v>
      </c>
      <c r="B1387" t="s">
        <v>845</v>
      </c>
      <c r="C1387" t="s">
        <v>859</v>
      </c>
      <c r="D1387" t="s">
        <v>1999</v>
      </c>
    </row>
    <row r="1388" spans="1:4" x14ac:dyDescent="0.25">
      <c r="A1388" t="s">
        <v>40</v>
      </c>
      <c r="B1388" t="s">
        <v>845</v>
      </c>
      <c r="C1388" t="s">
        <v>857</v>
      </c>
      <c r="D1388" t="s">
        <v>2000</v>
      </c>
    </row>
    <row r="1389" spans="1:4" x14ac:dyDescent="0.25">
      <c r="A1389" t="s">
        <v>40</v>
      </c>
      <c r="B1389" t="s">
        <v>845</v>
      </c>
      <c r="C1389" t="s">
        <v>859</v>
      </c>
      <c r="D1389" t="s">
        <v>2001</v>
      </c>
    </row>
    <row r="1390" spans="1:4" x14ac:dyDescent="0.25">
      <c r="A1390" t="s">
        <v>40</v>
      </c>
      <c r="B1390" t="s">
        <v>845</v>
      </c>
      <c r="C1390" t="s">
        <v>857</v>
      </c>
      <c r="D1390" t="s">
        <v>2002</v>
      </c>
    </row>
    <row r="1391" spans="1:4" x14ac:dyDescent="0.25">
      <c r="A1391" t="s">
        <v>40</v>
      </c>
      <c r="B1391" t="s">
        <v>845</v>
      </c>
      <c r="C1391" t="s">
        <v>859</v>
      </c>
      <c r="D1391" t="s">
        <v>2003</v>
      </c>
    </row>
    <row r="1392" spans="1:4" x14ac:dyDescent="0.25">
      <c r="A1392" t="s">
        <v>40</v>
      </c>
      <c r="B1392" t="s">
        <v>845</v>
      </c>
      <c r="C1392" t="s">
        <v>857</v>
      </c>
      <c r="D1392" t="s">
        <v>2004</v>
      </c>
    </row>
    <row r="1393" spans="1:4" x14ac:dyDescent="0.25">
      <c r="A1393" t="s">
        <v>40</v>
      </c>
      <c r="B1393" t="s">
        <v>845</v>
      </c>
      <c r="C1393" t="s">
        <v>857</v>
      </c>
      <c r="D1393" t="s">
        <v>2005</v>
      </c>
    </row>
    <row r="1394" spans="1:4" x14ac:dyDescent="0.25">
      <c r="A1394" t="s">
        <v>40</v>
      </c>
      <c r="B1394" t="s">
        <v>1433</v>
      </c>
      <c r="C1394" t="s">
        <v>1094</v>
      </c>
      <c r="D1394">
        <v>9.2499979337056404E-4</v>
      </c>
    </row>
    <row r="1395" spans="1:4" x14ac:dyDescent="0.25">
      <c r="A1395">
        <v>9.2499979337056404E-4</v>
      </c>
    </row>
    <row r="1396" spans="1:4" x14ac:dyDescent="0.25">
      <c r="A1396" t="s">
        <v>40</v>
      </c>
      <c r="B1396" t="s">
        <v>845</v>
      </c>
      <c r="C1396" t="s">
        <v>859</v>
      </c>
      <c r="D1396" t="s">
        <v>2006</v>
      </c>
    </row>
    <row r="1397" spans="1:4" x14ac:dyDescent="0.25">
      <c r="A1397" t="s">
        <v>40</v>
      </c>
      <c r="B1397" t="s">
        <v>845</v>
      </c>
      <c r="C1397" t="s">
        <v>859</v>
      </c>
      <c r="D1397" t="s">
        <v>2007</v>
      </c>
    </row>
    <row r="1398" spans="1:4" x14ac:dyDescent="0.25">
      <c r="A1398" t="s">
        <v>40</v>
      </c>
      <c r="B1398" t="s">
        <v>845</v>
      </c>
      <c r="C1398" t="s">
        <v>859</v>
      </c>
      <c r="D1398" t="s">
        <v>2008</v>
      </c>
    </row>
    <row r="1399" spans="1:4" x14ac:dyDescent="0.25">
      <c r="A1399" t="s">
        <v>40</v>
      </c>
      <c r="B1399" t="s">
        <v>1433</v>
      </c>
      <c r="C1399" t="s">
        <v>1121</v>
      </c>
      <c r="D1399">
        <v>1.6944444179534899E-4</v>
      </c>
    </row>
    <row r="1400" spans="1:4" x14ac:dyDescent="0.25">
      <c r="A1400">
        <v>1.6944444179534899E-4</v>
      </c>
    </row>
    <row r="1401" spans="1:4" x14ac:dyDescent="0.25">
      <c r="A1401" t="s">
        <v>126</v>
      </c>
      <c r="B1401" t="s">
        <v>2009</v>
      </c>
    </row>
    <row r="1402" spans="1:4" x14ac:dyDescent="0.25">
      <c r="A1402" t="s">
        <v>126</v>
      </c>
      <c r="B1402" t="s">
        <v>2010</v>
      </c>
    </row>
    <row r="1403" spans="1:4" x14ac:dyDescent="0.25">
      <c r="A1403" t="s">
        <v>126</v>
      </c>
      <c r="B1403" t="s">
        <v>2011</v>
      </c>
    </row>
    <row r="1404" spans="1:4" x14ac:dyDescent="0.25">
      <c r="A1404" t="s">
        <v>126</v>
      </c>
      <c r="B1404" t="s">
        <v>2012</v>
      </c>
    </row>
    <row r="1405" spans="1:4" x14ac:dyDescent="0.25">
      <c r="A1405" t="s">
        <v>126</v>
      </c>
      <c r="B1405" t="s">
        <v>2013</v>
      </c>
    </row>
    <row r="1406" spans="1:4" x14ac:dyDescent="0.25">
      <c r="A1406" t="s">
        <v>126</v>
      </c>
      <c r="B1406" t="s">
        <v>2014</v>
      </c>
    </row>
    <row r="1407" spans="1:4" x14ac:dyDescent="0.25">
      <c r="A1407" t="s">
        <v>19</v>
      </c>
    </row>
    <row r="1408" spans="1:4" x14ac:dyDescent="0.25">
      <c r="A1408" t="s">
        <v>19</v>
      </c>
    </row>
    <row r="1409" spans="1:5" x14ac:dyDescent="0.25">
      <c r="A1409" t="s">
        <v>19</v>
      </c>
    </row>
    <row r="1410" spans="1:5" x14ac:dyDescent="0.25">
      <c r="A1410" t="s">
        <v>19</v>
      </c>
    </row>
    <row r="1411" spans="1:5" x14ac:dyDescent="0.25">
      <c r="A1411" t="s">
        <v>19</v>
      </c>
    </row>
    <row r="1412" spans="1:5" x14ac:dyDescent="0.25">
      <c r="A1412" t="s">
        <v>19</v>
      </c>
    </row>
    <row r="1413" spans="1:5" x14ac:dyDescent="0.25">
      <c r="A1413" t="s">
        <v>3</v>
      </c>
      <c r="B1413" t="s">
        <v>133</v>
      </c>
      <c r="C1413">
        <v>7002</v>
      </c>
    </row>
    <row r="1414" spans="1:5" x14ac:dyDescent="0.25">
      <c r="A1414" t="s">
        <v>26</v>
      </c>
    </row>
    <row r="1415" spans="1:5" x14ac:dyDescent="0.25">
      <c r="A1415" t="s">
        <v>40</v>
      </c>
      <c r="B1415" t="s">
        <v>841</v>
      </c>
      <c r="C1415" t="s">
        <v>146</v>
      </c>
      <c r="D1415" t="s">
        <v>137</v>
      </c>
      <c r="E1415">
        <v>25</v>
      </c>
    </row>
    <row r="1416" spans="1:5" x14ac:dyDescent="0.25">
      <c r="A1416" t="s">
        <v>147</v>
      </c>
    </row>
    <row r="1417" spans="1:5" x14ac:dyDescent="0.25">
      <c r="A1417" t="s">
        <v>123</v>
      </c>
      <c r="B1417" t="s">
        <v>148</v>
      </c>
    </row>
    <row r="1418" spans="1:5" x14ac:dyDescent="0.25">
      <c r="A1418" t="s">
        <v>142</v>
      </c>
    </row>
    <row r="1419" spans="1:5" x14ac:dyDescent="0.25">
      <c r="A1419" t="s">
        <v>149</v>
      </c>
    </row>
    <row r="1420" spans="1:5" x14ac:dyDescent="0.25">
      <c r="A1420" t="s">
        <v>2</v>
      </c>
      <c r="B1420" t="s">
        <v>133</v>
      </c>
      <c r="C1420">
        <v>7010</v>
      </c>
    </row>
    <row r="1421" spans="1:5" x14ac:dyDescent="0.25">
      <c r="A1421" t="s">
        <v>68</v>
      </c>
    </row>
    <row r="1422" spans="1:5" x14ac:dyDescent="0.25">
      <c r="A1422" t="s">
        <v>3</v>
      </c>
      <c r="B1422" t="s">
        <v>133</v>
      </c>
      <c r="C1422">
        <v>7002</v>
      </c>
    </row>
    <row r="1423" spans="1:5" x14ac:dyDescent="0.25">
      <c r="A1423" t="s">
        <v>26</v>
      </c>
    </row>
    <row r="1424" spans="1:5" x14ac:dyDescent="0.25">
      <c r="A1424" t="s">
        <v>40</v>
      </c>
      <c r="B1424" t="s">
        <v>842</v>
      </c>
      <c r="C1424" t="s">
        <v>136</v>
      </c>
      <c r="D1424" t="s">
        <v>137</v>
      </c>
      <c r="E1424">
        <v>25</v>
      </c>
    </row>
    <row r="1425" spans="1:5" x14ac:dyDescent="0.25">
      <c r="A1425" t="s">
        <v>77</v>
      </c>
    </row>
    <row r="1426" spans="1:5" x14ac:dyDescent="0.25">
      <c r="A1426" t="s">
        <v>123</v>
      </c>
      <c r="B1426" t="s">
        <v>844</v>
      </c>
    </row>
    <row r="1427" spans="1:5" x14ac:dyDescent="0.25">
      <c r="A1427" t="s">
        <v>142</v>
      </c>
    </row>
    <row r="1428" spans="1:5" x14ac:dyDescent="0.25">
      <c r="A1428" t="s">
        <v>144</v>
      </c>
    </row>
    <row r="1429" spans="1:5" x14ac:dyDescent="0.25">
      <c r="A1429" t="s">
        <v>40</v>
      </c>
      <c r="B1429" t="s">
        <v>841</v>
      </c>
      <c r="C1429" t="s">
        <v>136</v>
      </c>
      <c r="D1429" t="s">
        <v>137</v>
      </c>
      <c r="E1429">
        <v>25</v>
      </c>
    </row>
    <row r="1430" spans="1:5" x14ac:dyDescent="0.25">
      <c r="A1430" t="s">
        <v>35</v>
      </c>
    </row>
    <row r="1431" spans="1:5" x14ac:dyDescent="0.25">
      <c r="A1431" t="s">
        <v>123</v>
      </c>
      <c r="B1431" t="s">
        <v>141</v>
      </c>
    </row>
    <row r="1432" spans="1:5" x14ac:dyDescent="0.25">
      <c r="A1432" t="s">
        <v>142</v>
      </c>
    </row>
    <row r="1433" spans="1:5" x14ac:dyDescent="0.25">
      <c r="A1433" t="s">
        <v>144</v>
      </c>
    </row>
    <row r="1434" spans="1:5" x14ac:dyDescent="0.25">
      <c r="A1434" t="s">
        <v>40</v>
      </c>
      <c r="B1434" t="s">
        <v>841</v>
      </c>
      <c r="C1434" t="s">
        <v>855</v>
      </c>
    </row>
    <row r="1435" spans="1:5" x14ac:dyDescent="0.25">
      <c r="A1435" t="s">
        <v>40</v>
      </c>
      <c r="B1435" t="s">
        <v>841</v>
      </c>
      <c r="C1435" t="s">
        <v>856</v>
      </c>
    </row>
    <row r="1436" spans="1:5" x14ac:dyDescent="0.25">
      <c r="A1436" t="s">
        <v>2</v>
      </c>
      <c r="B1436" t="s">
        <v>133</v>
      </c>
      <c r="C1436">
        <v>7010</v>
      </c>
    </row>
    <row r="1437" spans="1:5" x14ac:dyDescent="0.25">
      <c r="A1437" t="s">
        <v>68</v>
      </c>
    </row>
    <row r="1438" spans="1:5" x14ac:dyDescent="0.25">
      <c r="A1438" t="s">
        <v>40</v>
      </c>
      <c r="B1438" t="s">
        <v>842</v>
      </c>
      <c r="C1438" t="s">
        <v>146</v>
      </c>
      <c r="D1438" t="s">
        <v>137</v>
      </c>
      <c r="E1438">
        <v>25</v>
      </c>
    </row>
    <row r="1439" spans="1:5" x14ac:dyDescent="0.25">
      <c r="A1439" t="s">
        <v>74</v>
      </c>
    </row>
    <row r="1440" spans="1:5" x14ac:dyDescent="0.25">
      <c r="A1440" t="s">
        <v>123</v>
      </c>
      <c r="B1440" t="s">
        <v>843</v>
      </c>
    </row>
    <row r="1441" spans="1:5" x14ac:dyDescent="0.25">
      <c r="A1441" t="s">
        <v>142</v>
      </c>
    </row>
    <row r="1442" spans="1:5" x14ac:dyDescent="0.25">
      <c r="A1442" t="s">
        <v>149</v>
      </c>
    </row>
    <row r="1443" spans="1:5" x14ac:dyDescent="0.25">
      <c r="A1443" t="s">
        <v>40</v>
      </c>
      <c r="B1443" t="s">
        <v>842</v>
      </c>
      <c r="C1443" t="s">
        <v>856</v>
      </c>
    </row>
    <row r="1444" spans="1:5" x14ac:dyDescent="0.25">
      <c r="A1444" t="s">
        <v>212</v>
      </c>
      <c r="B1444" t="s">
        <v>133</v>
      </c>
      <c r="C1444">
        <v>6960</v>
      </c>
    </row>
    <row r="1445" spans="1:5" x14ac:dyDescent="0.25">
      <c r="A1445" t="s">
        <v>80</v>
      </c>
    </row>
    <row r="1446" spans="1:5" x14ac:dyDescent="0.25">
      <c r="A1446" t="s">
        <v>40</v>
      </c>
      <c r="B1446" t="s">
        <v>845</v>
      </c>
      <c r="C1446" t="s">
        <v>136</v>
      </c>
      <c r="D1446" t="s">
        <v>137</v>
      </c>
      <c r="E1446">
        <v>25</v>
      </c>
    </row>
    <row r="1447" spans="1:5" x14ac:dyDescent="0.25">
      <c r="A1447" t="s">
        <v>84</v>
      </c>
    </row>
    <row r="1448" spans="1:5" x14ac:dyDescent="0.25">
      <c r="A1448" t="s">
        <v>123</v>
      </c>
      <c r="B1448" t="s">
        <v>848</v>
      </c>
    </row>
    <row r="1449" spans="1:5" x14ac:dyDescent="0.25">
      <c r="A1449" t="s">
        <v>142</v>
      </c>
    </row>
    <row r="1450" spans="1:5" x14ac:dyDescent="0.25">
      <c r="A1450" t="s">
        <v>144</v>
      </c>
    </row>
    <row r="1451" spans="1:5" x14ac:dyDescent="0.25">
      <c r="A1451" t="s">
        <v>212</v>
      </c>
      <c r="B1451" t="s">
        <v>133</v>
      </c>
      <c r="C1451">
        <v>6960</v>
      </c>
    </row>
    <row r="1452" spans="1:5" x14ac:dyDescent="0.25">
      <c r="A1452" t="s">
        <v>80</v>
      </c>
    </row>
    <row r="1453" spans="1:5" x14ac:dyDescent="0.25">
      <c r="A1453" t="s">
        <v>40</v>
      </c>
      <c r="B1453" t="s">
        <v>845</v>
      </c>
      <c r="C1453" t="s">
        <v>146</v>
      </c>
      <c r="D1453" t="s">
        <v>137</v>
      </c>
      <c r="E1453">
        <v>25</v>
      </c>
    </row>
    <row r="1454" spans="1:5" x14ac:dyDescent="0.25">
      <c r="A1454" t="s">
        <v>86</v>
      </c>
    </row>
    <row r="1455" spans="1:5" x14ac:dyDescent="0.25">
      <c r="A1455" t="s">
        <v>123</v>
      </c>
      <c r="B1455" t="s">
        <v>847</v>
      </c>
    </row>
    <row r="1456" spans="1:5" x14ac:dyDescent="0.25">
      <c r="A1456" t="s">
        <v>142</v>
      </c>
    </row>
    <row r="1457" spans="1:4" x14ac:dyDescent="0.25">
      <c r="A1457" t="s">
        <v>149</v>
      </c>
    </row>
    <row r="1458" spans="1:4" x14ac:dyDescent="0.25">
      <c r="A1458" t="s">
        <v>40</v>
      </c>
      <c r="B1458" t="s">
        <v>842</v>
      </c>
      <c r="C1458" t="s">
        <v>855</v>
      </c>
    </row>
    <row r="1459" spans="1:4" x14ac:dyDescent="0.25">
      <c r="A1459" t="s">
        <v>40</v>
      </c>
      <c r="B1459" t="s">
        <v>845</v>
      </c>
      <c r="C1459" t="s">
        <v>856</v>
      </c>
    </row>
    <row r="1460" spans="1:4" x14ac:dyDescent="0.25">
      <c r="A1460" t="s">
        <v>40</v>
      </c>
      <c r="B1460" t="s">
        <v>845</v>
      </c>
      <c r="C1460" t="s">
        <v>855</v>
      </c>
    </row>
    <row r="1461" spans="1:4" x14ac:dyDescent="0.25">
      <c r="A1461" t="s">
        <v>40</v>
      </c>
      <c r="B1461" t="s">
        <v>841</v>
      </c>
      <c r="C1461" t="s">
        <v>857</v>
      </c>
      <c r="D1461" t="s">
        <v>858</v>
      </c>
    </row>
    <row r="1462" spans="1:4" x14ac:dyDescent="0.25">
      <c r="A1462" t="s">
        <v>40</v>
      </c>
      <c r="B1462" t="s">
        <v>841</v>
      </c>
      <c r="C1462" t="s">
        <v>859</v>
      </c>
      <c r="D1462" t="s">
        <v>858</v>
      </c>
    </row>
    <row r="1463" spans="1:4" x14ac:dyDescent="0.25">
      <c r="A1463" t="s">
        <v>40</v>
      </c>
      <c r="B1463" t="s">
        <v>841</v>
      </c>
      <c r="C1463" t="s">
        <v>857</v>
      </c>
      <c r="D1463" t="s">
        <v>860</v>
      </c>
    </row>
    <row r="1464" spans="1:4" x14ac:dyDescent="0.25">
      <c r="A1464" t="s">
        <v>40</v>
      </c>
      <c r="B1464" t="s">
        <v>841</v>
      </c>
      <c r="C1464" t="s">
        <v>859</v>
      </c>
      <c r="D1464" t="s">
        <v>860</v>
      </c>
    </row>
    <row r="1465" spans="1:4" x14ac:dyDescent="0.25">
      <c r="A1465" t="s">
        <v>40</v>
      </c>
      <c r="B1465" t="s">
        <v>841</v>
      </c>
      <c r="C1465" t="s">
        <v>857</v>
      </c>
      <c r="D1465" t="s">
        <v>861</v>
      </c>
    </row>
    <row r="1466" spans="1:4" x14ac:dyDescent="0.25">
      <c r="A1466" t="s">
        <v>40</v>
      </c>
      <c r="B1466" t="s">
        <v>841</v>
      </c>
      <c r="C1466" t="s">
        <v>859</v>
      </c>
      <c r="D1466" t="s">
        <v>861</v>
      </c>
    </row>
    <row r="1467" spans="1:4" x14ac:dyDescent="0.25">
      <c r="A1467" t="s">
        <v>40</v>
      </c>
      <c r="B1467" t="s">
        <v>842</v>
      </c>
      <c r="C1467" t="s">
        <v>857</v>
      </c>
      <c r="D1467" t="s">
        <v>2015</v>
      </c>
    </row>
    <row r="1468" spans="1:4" x14ac:dyDescent="0.25">
      <c r="A1468" t="s">
        <v>40</v>
      </c>
      <c r="B1468" t="s">
        <v>842</v>
      </c>
      <c r="C1468" t="s">
        <v>859</v>
      </c>
      <c r="D1468" t="s">
        <v>858</v>
      </c>
    </row>
    <row r="1469" spans="1:4" x14ac:dyDescent="0.25">
      <c r="A1469" t="s">
        <v>40</v>
      </c>
      <c r="B1469" t="s">
        <v>841</v>
      </c>
      <c r="C1469" t="s">
        <v>857</v>
      </c>
      <c r="D1469" t="s">
        <v>863</v>
      </c>
    </row>
    <row r="1470" spans="1:4" x14ac:dyDescent="0.25">
      <c r="A1470" t="s">
        <v>40</v>
      </c>
      <c r="B1470" t="s">
        <v>841</v>
      </c>
      <c r="C1470" t="s">
        <v>859</v>
      </c>
      <c r="D1470" t="s">
        <v>863</v>
      </c>
    </row>
    <row r="1471" spans="1:4" x14ac:dyDescent="0.25">
      <c r="A1471" t="s">
        <v>40</v>
      </c>
      <c r="B1471" t="s">
        <v>841</v>
      </c>
      <c r="C1471" t="s">
        <v>857</v>
      </c>
      <c r="D1471" t="s">
        <v>864</v>
      </c>
    </row>
    <row r="1472" spans="1:4" x14ac:dyDescent="0.25">
      <c r="A1472" t="s">
        <v>40</v>
      </c>
      <c r="B1472" t="s">
        <v>841</v>
      </c>
      <c r="C1472" t="s">
        <v>859</v>
      </c>
      <c r="D1472" t="s">
        <v>864</v>
      </c>
    </row>
    <row r="1473" spans="1:4" x14ac:dyDescent="0.25">
      <c r="A1473" t="s">
        <v>40</v>
      </c>
      <c r="B1473" t="s">
        <v>841</v>
      </c>
      <c r="C1473" t="s">
        <v>857</v>
      </c>
      <c r="D1473" t="s">
        <v>865</v>
      </c>
    </row>
    <row r="1474" spans="1:4" x14ac:dyDescent="0.25">
      <c r="A1474" t="s">
        <v>40</v>
      </c>
      <c r="B1474" t="s">
        <v>841</v>
      </c>
      <c r="C1474" t="s">
        <v>859</v>
      </c>
      <c r="D1474" t="s">
        <v>865</v>
      </c>
    </row>
    <row r="1475" spans="1:4" x14ac:dyDescent="0.25">
      <c r="A1475" t="s">
        <v>40</v>
      </c>
      <c r="B1475" t="s">
        <v>841</v>
      </c>
      <c r="C1475" t="s">
        <v>857</v>
      </c>
      <c r="D1475" t="s">
        <v>867</v>
      </c>
    </row>
    <row r="1476" spans="1:4" x14ac:dyDescent="0.25">
      <c r="A1476" t="s">
        <v>40</v>
      </c>
      <c r="B1476" t="s">
        <v>841</v>
      </c>
      <c r="C1476" t="s">
        <v>859</v>
      </c>
      <c r="D1476" t="s">
        <v>867</v>
      </c>
    </row>
    <row r="1477" spans="1:4" x14ac:dyDescent="0.25">
      <c r="A1477" t="s">
        <v>40</v>
      </c>
      <c r="B1477" t="s">
        <v>845</v>
      </c>
      <c r="C1477" t="s">
        <v>857</v>
      </c>
      <c r="D1477" t="s">
        <v>858</v>
      </c>
    </row>
    <row r="1478" spans="1:4" x14ac:dyDescent="0.25">
      <c r="A1478" t="s">
        <v>40</v>
      </c>
      <c r="B1478" t="s">
        <v>845</v>
      </c>
      <c r="C1478" t="s">
        <v>859</v>
      </c>
      <c r="D1478" t="s">
        <v>858</v>
      </c>
    </row>
    <row r="1479" spans="1:4" x14ac:dyDescent="0.25">
      <c r="A1479" t="s">
        <v>40</v>
      </c>
      <c r="B1479" t="s">
        <v>842</v>
      </c>
      <c r="C1479" t="s">
        <v>857</v>
      </c>
      <c r="D1479" t="s">
        <v>868</v>
      </c>
    </row>
    <row r="1480" spans="1:4" x14ac:dyDescent="0.25">
      <c r="A1480" t="s">
        <v>40</v>
      </c>
      <c r="B1480" t="s">
        <v>842</v>
      </c>
      <c r="C1480" t="s">
        <v>859</v>
      </c>
      <c r="D1480" t="s">
        <v>860</v>
      </c>
    </row>
    <row r="1481" spans="1:4" x14ac:dyDescent="0.25">
      <c r="A1481" t="s">
        <v>40</v>
      </c>
      <c r="B1481" t="s">
        <v>841</v>
      </c>
      <c r="C1481" t="s">
        <v>857</v>
      </c>
      <c r="D1481" t="s">
        <v>870</v>
      </c>
    </row>
    <row r="1482" spans="1:4" x14ac:dyDescent="0.25">
      <c r="A1482" t="s">
        <v>40</v>
      </c>
      <c r="B1482" t="s">
        <v>841</v>
      </c>
      <c r="C1482" t="s">
        <v>859</v>
      </c>
      <c r="D1482" t="s">
        <v>870</v>
      </c>
    </row>
    <row r="1483" spans="1:4" x14ac:dyDescent="0.25">
      <c r="A1483" t="s">
        <v>40</v>
      </c>
      <c r="B1483" t="s">
        <v>841</v>
      </c>
      <c r="C1483" t="s">
        <v>857</v>
      </c>
      <c r="D1483" t="s">
        <v>1445</v>
      </c>
    </row>
    <row r="1484" spans="1:4" x14ac:dyDescent="0.25">
      <c r="A1484" t="s">
        <v>40</v>
      </c>
      <c r="B1484" t="s">
        <v>841</v>
      </c>
      <c r="C1484" t="s">
        <v>859</v>
      </c>
      <c r="D1484" t="s">
        <v>872</v>
      </c>
    </row>
    <row r="1485" spans="1:4" x14ac:dyDescent="0.25">
      <c r="A1485" t="s">
        <v>40</v>
      </c>
      <c r="B1485" t="s">
        <v>841</v>
      </c>
      <c r="C1485" t="s">
        <v>857</v>
      </c>
      <c r="D1485" t="s">
        <v>2016</v>
      </c>
    </row>
    <row r="1486" spans="1:4" x14ac:dyDescent="0.25">
      <c r="A1486" t="s">
        <v>40</v>
      </c>
      <c r="B1486" t="s">
        <v>841</v>
      </c>
      <c r="C1486" t="s">
        <v>859</v>
      </c>
      <c r="D1486" t="s">
        <v>2017</v>
      </c>
    </row>
    <row r="1487" spans="1:4" x14ac:dyDescent="0.25">
      <c r="A1487" t="s">
        <v>40</v>
      </c>
      <c r="B1487" t="s">
        <v>841</v>
      </c>
      <c r="C1487" t="s">
        <v>857</v>
      </c>
      <c r="D1487" t="s">
        <v>2018</v>
      </c>
    </row>
    <row r="1488" spans="1:4" x14ac:dyDescent="0.25">
      <c r="A1488" t="s">
        <v>40</v>
      </c>
      <c r="B1488" t="s">
        <v>841</v>
      </c>
      <c r="C1488" t="s">
        <v>859</v>
      </c>
      <c r="D1488" t="s">
        <v>2019</v>
      </c>
    </row>
    <row r="1489" spans="1:4" x14ac:dyDescent="0.25">
      <c r="A1489" t="s">
        <v>40</v>
      </c>
      <c r="B1489" t="s">
        <v>842</v>
      </c>
      <c r="C1489" t="s">
        <v>857</v>
      </c>
      <c r="D1489" t="s">
        <v>2020</v>
      </c>
    </row>
    <row r="1490" spans="1:4" x14ac:dyDescent="0.25">
      <c r="A1490" t="s">
        <v>40</v>
      </c>
      <c r="B1490" t="s">
        <v>842</v>
      </c>
      <c r="C1490" t="s">
        <v>859</v>
      </c>
      <c r="D1490" t="s">
        <v>861</v>
      </c>
    </row>
    <row r="1491" spans="1:4" x14ac:dyDescent="0.25">
      <c r="A1491" t="s">
        <v>40</v>
      </c>
      <c r="B1491" t="s">
        <v>841</v>
      </c>
      <c r="C1491" t="s">
        <v>857</v>
      </c>
      <c r="D1491" t="s">
        <v>2021</v>
      </c>
    </row>
    <row r="1492" spans="1:4" x14ac:dyDescent="0.25">
      <c r="A1492" t="s">
        <v>40</v>
      </c>
      <c r="B1492" t="s">
        <v>841</v>
      </c>
      <c r="C1492" t="s">
        <v>859</v>
      </c>
      <c r="D1492" t="s">
        <v>2022</v>
      </c>
    </row>
    <row r="1493" spans="1:4" x14ac:dyDescent="0.25">
      <c r="A1493" t="s">
        <v>40</v>
      </c>
      <c r="B1493" t="s">
        <v>841</v>
      </c>
      <c r="C1493" t="s">
        <v>857</v>
      </c>
      <c r="D1493" t="s">
        <v>2023</v>
      </c>
    </row>
    <row r="1494" spans="1:4" x14ac:dyDescent="0.25">
      <c r="A1494" t="s">
        <v>40</v>
      </c>
      <c r="B1494" t="s">
        <v>841</v>
      </c>
      <c r="C1494" t="s">
        <v>859</v>
      </c>
      <c r="D1494" t="s">
        <v>2024</v>
      </c>
    </row>
    <row r="1495" spans="1:4" x14ac:dyDescent="0.25">
      <c r="A1495" t="s">
        <v>40</v>
      </c>
      <c r="B1495" t="s">
        <v>845</v>
      </c>
      <c r="C1495" t="s">
        <v>857</v>
      </c>
      <c r="D1495" t="s">
        <v>882</v>
      </c>
    </row>
    <row r="1496" spans="1:4" x14ac:dyDescent="0.25">
      <c r="A1496" t="s">
        <v>40</v>
      </c>
      <c r="B1496" t="s">
        <v>841</v>
      </c>
      <c r="C1496" t="s">
        <v>857</v>
      </c>
      <c r="D1496" t="s">
        <v>2025</v>
      </c>
    </row>
    <row r="1497" spans="1:4" x14ac:dyDescent="0.25">
      <c r="A1497" t="s">
        <v>40</v>
      </c>
      <c r="B1497" t="s">
        <v>841</v>
      </c>
      <c r="C1497" t="s">
        <v>859</v>
      </c>
      <c r="D1497" t="s">
        <v>2026</v>
      </c>
    </row>
    <row r="1498" spans="1:4" x14ac:dyDescent="0.25">
      <c r="A1498" t="s">
        <v>40</v>
      </c>
      <c r="B1498" t="s">
        <v>845</v>
      </c>
      <c r="C1498" t="s">
        <v>859</v>
      </c>
      <c r="D1498" t="s">
        <v>860</v>
      </c>
    </row>
    <row r="1499" spans="1:4" x14ac:dyDescent="0.25">
      <c r="A1499" t="s">
        <v>40</v>
      </c>
      <c r="B1499" t="s">
        <v>841</v>
      </c>
      <c r="C1499" t="s">
        <v>857</v>
      </c>
      <c r="D1499" t="s">
        <v>2027</v>
      </c>
    </row>
    <row r="1500" spans="1:4" x14ac:dyDescent="0.25">
      <c r="A1500" t="s">
        <v>40</v>
      </c>
      <c r="B1500" t="s">
        <v>841</v>
      </c>
      <c r="C1500" t="s">
        <v>859</v>
      </c>
      <c r="D1500" t="s">
        <v>2028</v>
      </c>
    </row>
    <row r="1501" spans="1:4" x14ac:dyDescent="0.25">
      <c r="A1501" t="s">
        <v>40</v>
      </c>
      <c r="B1501" t="s">
        <v>842</v>
      </c>
      <c r="C1501" t="s">
        <v>857</v>
      </c>
      <c r="D1501" t="s">
        <v>2029</v>
      </c>
    </row>
    <row r="1502" spans="1:4" x14ac:dyDescent="0.25">
      <c r="A1502" t="s">
        <v>40</v>
      </c>
      <c r="B1502" t="s">
        <v>842</v>
      </c>
      <c r="C1502" t="s">
        <v>859</v>
      </c>
      <c r="D1502" t="s">
        <v>863</v>
      </c>
    </row>
    <row r="1503" spans="1:4" x14ac:dyDescent="0.25">
      <c r="A1503" t="s">
        <v>40</v>
      </c>
      <c r="B1503" t="s">
        <v>841</v>
      </c>
      <c r="C1503" t="s">
        <v>857</v>
      </c>
      <c r="D1503" t="s">
        <v>2030</v>
      </c>
    </row>
    <row r="1504" spans="1:4" x14ac:dyDescent="0.25">
      <c r="A1504" t="s">
        <v>40</v>
      </c>
      <c r="B1504" t="s">
        <v>841</v>
      </c>
      <c r="C1504" t="s">
        <v>859</v>
      </c>
      <c r="D1504" t="s">
        <v>2031</v>
      </c>
    </row>
    <row r="1505" spans="1:4" x14ac:dyDescent="0.25">
      <c r="A1505" t="s">
        <v>40</v>
      </c>
      <c r="B1505" t="s">
        <v>841</v>
      </c>
      <c r="C1505" t="s">
        <v>857</v>
      </c>
      <c r="D1505" t="s">
        <v>2032</v>
      </c>
    </row>
    <row r="1506" spans="1:4" x14ac:dyDescent="0.25">
      <c r="A1506" t="s">
        <v>40</v>
      </c>
      <c r="B1506" t="s">
        <v>841</v>
      </c>
      <c r="C1506" t="s">
        <v>859</v>
      </c>
      <c r="D1506" t="s">
        <v>2033</v>
      </c>
    </row>
    <row r="1507" spans="1:4" x14ac:dyDescent="0.25">
      <c r="A1507" t="s">
        <v>40</v>
      </c>
      <c r="B1507" t="s">
        <v>841</v>
      </c>
      <c r="C1507" t="s">
        <v>857</v>
      </c>
      <c r="D1507" t="s">
        <v>2034</v>
      </c>
    </row>
    <row r="1508" spans="1:4" x14ac:dyDescent="0.25">
      <c r="A1508" t="s">
        <v>40</v>
      </c>
      <c r="B1508" t="s">
        <v>841</v>
      </c>
      <c r="C1508" t="s">
        <v>859</v>
      </c>
      <c r="D1508" t="s">
        <v>2035</v>
      </c>
    </row>
    <row r="1509" spans="1:4" x14ac:dyDescent="0.25">
      <c r="A1509" t="s">
        <v>40</v>
      </c>
      <c r="B1509" t="s">
        <v>841</v>
      </c>
      <c r="C1509" t="s">
        <v>857</v>
      </c>
      <c r="D1509" t="s">
        <v>2036</v>
      </c>
    </row>
    <row r="1510" spans="1:4" x14ac:dyDescent="0.25">
      <c r="A1510" t="s">
        <v>40</v>
      </c>
      <c r="B1510" t="s">
        <v>842</v>
      </c>
      <c r="C1510" t="s">
        <v>857</v>
      </c>
      <c r="D1510" t="s">
        <v>2037</v>
      </c>
    </row>
    <row r="1511" spans="1:4" x14ac:dyDescent="0.25">
      <c r="A1511" t="s">
        <v>40</v>
      </c>
      <c r="B1511" t="s">
        <v>841</v>
      </c>
      <c r="C1511" t="s">
        <v>859</v>
      </c>
      <c r="D1511" t="s">
        <v>2038</v>
      </c>
    </row>
    <row r="1512" spans="1:4" x14ac:dyDescent="0.25">
      <c r="A1512" t="s">
        <v>40</v>
      </c>
      <c r="B1512" t="s">
        <v>842</v>
      </c>
      <c r="C1512" t="s">
        <v>859</v>
      </c>
      <c r="D1512" t="s">
        <v>864</v>
      </c>
    </row>
    <row r="1513" spans="1:4" x14ac:dyDescent="0.25">
      <c r="A1513" t="s">
        <v>40</v>
      </c>
      <c r="B1513" t="s">
        <v>841</v>
      </c>
      <c r="C1513" t="s">
        <v>857</v>
      </c>
      <c r="D1513" t="s">
        <v>2039</v>
      </c>
    </row>
    <row r="1514" spans="1:4" x14ac:dyDescent="0.25">
      <c r="A1514" t="s">
        <v>40</v>
      </c>
      <c r="B1514" t="s">
        <v>841</v>
      </c>
      <c r="C1514" t="s">
        <v>859</v>
      </c>
      <c r="D1514" t="s">
        <v>2040</v>
      </c>
    </row>
    <row r="1515" spans="1:4" x14ac:dyDescent="0.25">
      <c r="A1515" t="s">
        <v>40</v>
      </c>
      <c r="B1515" t="s">
        <v>845</v>
      </c>
      <c r="C1515" t="s">
        <v>857</v>
      </c>
      <c r="D1515" t="s">
        <v>1474</v>
      </c>
    </row>
    <row r="1516" spans="1:4" x14ac:dyDescent="0.25">
      <c r="A1516" t="s">
        <v>40</v>
      </c>
      <c r="B1516" t="s">
        <v>841</v>
      </c>
      <c r="C1516" t="s">
        <v>857</v>
      </c>
      <c r="D1516" t="s">
        <v>2041</v>
      </c>
    </row>
    <row r="1517" spans="1:4" x14ac:dyDescent="0.25">
      <c r="A1517" t="s">
        <v>40</v>
      </c>
      <c r="B1517" t="s">
        <v>841</v>
      </c>
      <c r="C1517" t="s">
        <v>859</v>
      </c>
      <c r="D1517" t="s">
        <v>2042</v>
      </c>
    </row>
    <row r="1518" spans="1:4" x14ac:dyDescent="0.25">
      <c r="A1518" t="s">
        <v>40</v>
      </c>
      <c r="B1518" t="s">
        <v>841</v>
      </c>
      <c r="C1518" t="s">
        <v>857</v>
      </c>
      <c r="D1518" t="s">
        <v>2043</v>
      </c>
    </row>
    <row r="1519" spans="1:4" x14ac:dyDescent="0.25">
      <c r="A1519" t="s">
        <v>40</v>
      </c>
      <c r="B1519" t="s">
        <v>841</v>
      </c>
      <c r="C1519" t="s">
        <v>859</v>
      </c>
      <c r="D1519" t="s">
        <v>2044</v>
      </c>
    </row>
    <row r="1520" spans="1:4" x14ac:dyDescent="0.25">
      <c r="A1520" t="s">
        <v>40</v>
      </c>
      <c r="B1520" t="s">
        <v>845</v>
      </c>
      <c r="C1520" t="s">
        <v>859</v>
      </c>
      <c r="D1520" t="s">
        <v>861</v>
      </c>
    </row>
    <row r="1521" spans="1:4" x14ac:dyDescent="0.25">
      <c r="A1521" t="s">
        <v>40</v>
      </c>
      <c r="B1521" t="s">
        <v>842</v>
      </c>
      <c r="C1521" t="s">
        <v>857</v>
      </c>
      <c r="D1521" t="s">
        <v>2045</v>
      </c>
    </row>
    <row r="1522" spans="1:4" x14ac:dyDescent="0.25">
      <c r="A1522" t="s">
        <v>40</v>
      </c>
      <c r="B1522" t="s">
        <v>841</v>
      </c>
      <c r="C1522" t="s">
        <v>857</v>
      </c>
      <c r="D1522" t="s">
        <v>2046</v>
      </c>
    </row>
    <row r="1523" spans="1:4" x14ac:dyDescent="0.25">
      <c r="A1523" t="s">
        <v>40</v>
      </c>
      <c r="B1523" t="s">
        <v>842</v>
      </c>
      <c r="C1523" t="s">
        <v>859</v>
      </c>
      <c r="D1523" t="s">
        <v>865</v>
      </c>
    </row>
    <row r="1524" spans="1:4" x14ac:dyDescent="0.25">
      <c r="A1524" t="s">
        <v>40</v>
      </c>
      <c r="B1524" t="s">
        <v>841</v>
      </c>
      <c r="C1524" t="s">
        <v>859</v>
      </c>
      <c r="D1524" t="s">
        <v>2047</v>
      </c>
    </row>
    <row r="1525" spans="1:4" x14ac:dyDescent="0.25">
      <c r="A1525" t="s">
        <v>40</v>
      </c>
      <c r="B1525" t="s">
        <v>841</v>
      </c>
      <c r="C1525" t="s">
        <v>857</v>
      </c>
      <c r="D1525" t="s">
        <v>2048</v>
      </c>
    </row>
    <row r="1526" spans="1:4" x14ac:dyDescent="0.25">
      <c r="A1526" t="s">
        <v>40</v>
      </c>
      <c r="B1526" t="s">
        <v>841</v>
      </c>
      <c r="C1526" t="s">
        <v>859</v>
      </c>
      <c r="D1526" t="s">
        <v>2049</v>
      </c>
    </row>
    <row r="1527" spans="1:4" x14ac:dyDescent="0.25">
      <c r="A1527" t="s">
        <v>40</v>
      </c>
      <c r="B1527" t="s">
        <v>841</v>
      </c>
      <c r="C1527" t="s">
        <v>857</v>
      </c>
      <c r="D1527" t="s">
        <v>2050</v>
      </c>
    </row>
    <row r="1528" spans="1:4" x14ac:dyDescent="0.25">
      <c r="A1528" t="s">
        <v>40</v>
      </c>
      <c r="B1528" t="s">
        <v>841</v>
      </c>
      <c r="C1528" t="s">
        <v>859</v>
      </c>
      <c r="D1528" t="s">
        <v>2051</v>
      </c>
    </row>
    <row r="1529" spans="1:4" x14ac:dyDescent="0.25">
      <c r="A1529" t="s">
        <v>40</v>
      </c>
      <c r="B1529" t="s">
        <v>841</v>
      </c>
      <c r="C1529" t="s">
        <v>857</v>
      </c>
      <c r="D1529" t="s">
        <v>2052</v>
      </c>
    </row>
    <row r="1530" spans="1:4" x14ac:dyDescent="0.25">
      <c r="A1530" t="s">
        <v>40</v>
      </c>
      <c r="B1530" t="s">
        <v>841</v>
      </c>
      <c r="C1530" t="s">
        <v>859</v>
      </c>
      <c r="D1530" t="s">
        <v>2053</v>
      </c>
    </row>
    <row r="1531" spans="1:4" x14ac:dyDescent="0.25">
      <c r="A1531" t="s">
        <v>40</v>
      </c>
      <c r="B1531" t="s">
        <v>842</v>
      </c>
      <c r="C1531" t="s">
        <v>857</v>
      </c>
      <c r="D1531" t="s">
        <v>2054</v>
      </c>
    </row>
    <row r="1532" spans="1:4" x14ac:dyDescent="0.25">
      <c r="A1532" t="s">
        <v>40</v>
      </c>
      <c r="B1532" t="s">
        <v>842</v>
      </c>
      <c r="C1532" t="s">
        <v>859</v>
      </c>
      <c r="D1532" t="s">
        <v>867</v>
      </c>
    </row>
    <row r="1533" spans="1:4" x14ac:dyDescent="0.25">
      <c r="A1533" t="s">
        <v>40</v>
      </c>
      <c r="B1533" t="s">
        <v>841</v>
      </c>
      <c r="C1533" t="s">
        <v>857</v>
      </c>
      <c r="D1533" t="s">
        <v>2055</v>
      </c>
    </row>
    <row r="1534" spans="1:4" x14ac:dyDescent="0.25">
      <c r="A1534" t="s">
        <v>40</v>
      </c>
      <c r="B1534" t="s">
        <v>845</v>
      </c>
      <c r="C1534" t="s">
        <v>857</v>
      </c>
      <c r="D1534" t="s">
        <v>919</v>
      </c>
    </row>
    <row r="1535" spans="1:4" x14ac:dyDescent="0.25">
      <c r="A1535" t="s">
        <v>40</v>
      </c>
      <c r="B1535" t="s">
        <v>841</v>
      </c>
      <c r="C1535" t="s">
        <v>859</v>
      </c>
      <c r="D1535" t="s">
        <v>2056</v>
      </c>
    </row>
    <row r="1536" spans="1:4" x14ac:dyDescent="0.25">
      <c r="A1536" t="s">
        <v>40</v>
      </c>
      <c r="B1536" t="s">
        <v>841</v>
      </c>
      <c r="C1536" t="s">
        <v>857</v>
      </c>
      <c r="D1536" t="s">
        <v>2057</v>
      </c>
    </row>
    <row r="1537" spans="1:4" x14ac:dyDescent="0.25">
      <c r="A1537" t="s">
        <v>40</v>
      </c>
      <c r="B1537" t="s">
        <v>841</v>
      </c>
      <c r="C1537" t="s">
        <v>859</v>
      </c>
      <c r="D1537" t="s">
        <v>2058</v>
      </c>
    </row>
    <row r="1538" spans="1:4" x14ac:dyDescent="0.25">
      <c r="A1538" t="s">
        <v>40</v>
      </c>
      <c r="B1538" t="s">
        <v>841</v>
      </c>
      <c r="C1538" t="s">
        <v>857</v>
      </c>
      <c r="D1538" t="s">
        <v>2059</v>
      </c>
    </row>
    <row r="1539" spans="1:4" x14ac:dyDescent="0.25">
      <c r="A1539" t="s">
        <v>40</v>
      </c>
      <c r="B1539" t="s">
        <v>841</v>
      </c>
      <c r="C1539" t="s">
        <v>859</v>
      </c>
      <c r="D1539" t="s">
        <v>2060</v>
      </c>
    </row>
    <row r="1540" spans="1:4" x14ac:dyDescent="0.25">
      <c r="A1540" t="s">
        <v>40</v>
      </c>
      <c r="B1540" t="s">
        <v>845</v>
      </c>
      <c r="C1540" t="s">
        <v>859</v>
      </c>
      <c r="D1540" t="s">
        <v>863</v>
      </c>
    </row>
    <row r="1541" spans="1:4" x14ac:dyDescent="0.25">
      <c r="A1541" t="s">
        <v>40</v>
      </c>
      <c r="B1541" t="s">
        <v>841</v>
      </c>
      <c r="C1541" t="s">
        <v>857</v>
      </c>
      <c r="D1541" t="s">
        <v>2061</v>
      </c>
    </row>
    <row r="1542" spans="1:4" x14ac:dyDescent="0.25">
      <c r="A1542" t="s">
        <v>40</v>
      </c>
      <c r="B1542" t="s">
        <v>841</v>
      </c>
      <c r="C1542" t="s">
        <v>859</v>
      </c>
      <c r="D1542" t="s">
        <v>2062</v>
      </c>
    </row>
    <row r="1543" spans="1:4" x14ac:dyDescent="0.25">
      <c r="A1543" t="s">
        <v>40</v>
      </c>
      <c r="B1543" t="s">
        <v>842</v>
      </c>
      <c r="C1543" t="s">
        <v>857</v>
      </c>
      <c r="D1543" t="s">
        <v>2063</v>
      </c>
    </row>
    <row r="1544" spans="1:4" x14ac:dyDescent="0.25">
      <c r="A1544" t="s">
        <v>40</v>
      </c>
      <c r="B1544" t="s">
        <v>842</v>
      </c>
      <c r="C1544" t="s">
        <v>859</v>
      </c>
      <c r="D1544" t="s">
        <v>870</v>
      </c>
    </row>
    <row r="1545" spans="1:4" x14ac:dyDescent="0.25">
      <c r="A1545" t="s">
        <v>40</v>
      </c>
      <c r="B1545" t="s">
        <v>841</v>
      </c>
      <c r="C1545" t="s">
        <v>857</v>
      </c>
      <c r="D1545" t="s">
        <v>2064</v>
      </c>
    </row>
    <row r="1546" spans="1:4" x14ac:dyDescent="0.25">
      <c r="A1546" t="s">
        <v>40</v>
      </c>
      <c r="B1546" t="s">
        <v>841</v>
      </c>
      <c r="C1546" t="s">
        <v>859</v>
      </c>
      <c r="D1546" t="s">
        <v>2065</v>
      </c>
    </row>
    <row r="1547" spans="1:4" x14ac:dyDescent="0.25">
      <c r="A1547" t="s">
        <v>40</v>
      </c>
      <c r="B1547" t="s">
        <v>841</v>
      </c>
      <c r="C1547" t="s">
        <v>857</v>
      </c>
      <c r="D1547" t="s">
        <v>2066</v>
      </c>
    </row>
    <row r="1548" spans="1:4" x14ac:dyDescent="0.25">
      <c r="A1548" t="s">
        <v>40</v>
      </c>
      <c r="B1548" t="s">
        <v>841</v>
      </c>
      <c r="C1548" t="s">
        <v>859</v>
      </c>
      <c r="D1548" t="s">
        <v>2067</v>
      </c>
    </row>
    <row r="1549" spans="1:4" x14ac:dyDescent="0.25">
      <c r="A1549" t="s">
        <v>40</v>
      </c>
      <c r="B1549" t="s">
        <v>841</v>
      </c>
      <c r="C1549" t="s">
        <v>857</v>
      </c>
      <c r="D1549" t="s">
        <v>2068</v>
      </c>
    </row>
    <row r="1550" spans="1:4" x14ac:dyDescent="0.25">
      <c r="A1550" t="s">
        <v>40</v>
      </c>
      <c r="B1550" t="s">
        <v>841</v>
      </c>
      <c r="C1550" t="s">
        <v>859</v>
      </c>
      <c r="D1550" t="s">
        <v>2069</v>
      </c>
    </row>
    <row r="1551" spans="1:4" x14ac:dyDescent="0.25">
      <c r="A1551" t="s">
        <v>40</v>
      </c>
      <c r="B1551" t="s">
        <v>845</v>
      </c>
      <c r="C1551" t="s">
        <v>857</v>
      </c>
      <c r="D1551" t="s">
        <v>940</v>
      </c>
    </row>
    <row r="1552" spans="1:4" x14ac:dyDescent="0.25">
      <c r="A1552" t="s">
        <v>40</v>
      </c>
      <c r="B1552" t="s">
        <v>842</v>
      </c>
      <c r="C1552" t="s">
        <v>857</v>
      </c>
      <c r="D1552" t="s">
        <v>2070</v>
      </c>
    </row>
    <row r="1553" spans="1:4" x14ac:dyDescent="0.25">
      <c r="A1553" t="s">
        <v>40</v>
      </c>
      <c r="B1553" t="s">
        <v>841</v>
      </c>
      <c r="C1553" t="s">
        <v>857</v>
      </c>
      <c r="D1553" t="s">
        <v>2071</v>
      </c>
    </row>
    <row r="1554" spans="1:4" x14ac:dyDescent="0.25">
      <c r="A1554" t="s">
        <v>40</v>
      </c>
      <c r="B1554" t="s">
        <v>841</v>
      </c>
      <c r="C1554" t="s">
        <v>859</v>
      </c>
      <c r="D1554" t="s">
        <v>2072</v>
      </c>
    </row>
    <row r="1555" spans="1:4" x14ac:dyDescent="0.25">
      <c r="A1555" t="s">
        <v>40</v>
      </c>
      <c r="B1555" t="s">
        <v>842</v>
      </c>
      <c r="C1555" t="s">
        <v>859</v>
      </c>
      <c r="D1555" t="s">
        <v>2073</v>
      </c>
    </row>
    <row r="1556" spans="1:4" x14ac:dyDescent="0.25">
      <c r="A1556" t="s">
        <v>40</v>
      </c>
      <c r="B1556" t="s">
        <v>841</v>
      </c>
      <c r="C1556" t="s">
        <v>857</v>
      </c>
      <c r="D1556" t="s">
        <v>2074</v>
      </c>
    </row>
    <row r="1557" spans="1:4" x14ac:dyDescent="0.25">
      <c r="A1557" t="s">
        <v>40</v>
      </c>
      <c r="B1557" t="s">
        <v>841</v>
      </c>
      <c r="C1557" t="s">
        <v>859</v>
      </c>
      <c r="D1557" t="s">
        <v>2075</v>
      </c>
    </row>
    <row r="1558" spans="1:4" x14ac:dyDescent="0.25">
      <c r="A1558" t="s">
        <v>40</v>
      </c>
      <c r="B1558" t="s">
        <v>841</v>
      </c>
      <c r="C1558" t="s">
        <v>857</v>
      </c>
      <c r="D1558" t="s">
        <v>2076</v>
      </c>
    </row>
    <row r="1559" spans="1:4" x14ac:dyDescent="0.25">
      <c r="A1559" t="s">
        <v>40</v>
      </c>
      <c r="B1559" t="s">
        <v>841</v>
      </c>
      <c r="C1559" t="s">
        <v>859</v>
      </c>
      <c r="D1559" t="s">
        <v>2077</v>
      </c>
    </row>
    <row r="1560" spans="1:4" x14ac:dyDescent="0.25">
      <c r="A1560" t="s">
        <v>40</v>
      </c>
      <c r="B1560" t="s">
        <v>845</v>
      </c>
      <c r="C1560" t="s">
        <v>859</v>
      </c>
      <c r="D1560" t="s">
        <v>864</v>
      </c>
    </row>
    <row r="1561" spans="1:4" x14ac:dyDescent="0.25">
      <c r="A1561" t="s">
        <v>40</v>
      </c>
      <c r="B1561" t="s">
        <v>841</v>
      </c>
      <c r="C1561" t="s">
        <v>859</v>
      </c>
      <c r="D1561" t="s">
        <v>2078</v>
      </c>
    </row>
    <row r="1562" spans="1:4" x14ac:dyDescent="0.25">
      <c r="A1562" t="s">
        <v>40</v>
      </c>
      <c r="B1562" t="s">
        <v>841</v>
      </c>
      <c r="C1562" t="s">
        <v>857</v>
      </c>
      <c r="D1562" t="s">
        <v>2079</v>
      </c>
    </row>
    <row r="1563" spans="1:4" x14ac:dyDescent="0.25">
      <c r="A1563" t="s">
        <v>40</v>
      </c>
      <c r="B1563" t="s">
        <v>842</v>
      </c>
      <c r="C1563" t="s">
        <v>857</v>
      </c>
      <c r="D1563" t="s">
        <v>1040</v>
      </c>
    </row>
    <row r="1564" spans="1:4" x14ac:dyDescent="0.25">
      <c r="A1564" t="s">
        <v>40</v>
      </c>
      <c r="B1564" t="s">
        <v>842</v>
      </c>
      <c r="C1564" t="s">
        <v>859</v>
      </c>
      <c r="D1564" t="s">
        <v>2080</v>
      </c>
    </row>
    <row r="1565" spans="1:4" x14ac:dyDescent="0.25">
      <c r="A1565" t="s">
        <v>40</v>
      </c>
      <c r="B1565" t="s">
        <v>841</v>
      </c>
      <c r="C1565" t="s">
        <v>859</v>
      </c>
      <c r="D1565" t="s">
        <v>2081</v>
      </c>
    </row>
    <row r="1566" spans="1:4" x14ac:dyDescent="0.25">
      <c r="A1566" t="s">
        <v>40</v>
      </c>
      <c r="B1566" t="s">
        <v>841</v>
      </c>
      <c r="C1566" t="s">
        <v>857</v>
      </c>
      <c r="D1566" t="s">
        <v>2082</v>
      </c>
    </row>
    <row r="1567" spans="1:4" x14ac:dyDescent="0.25">
      <c r="A1567" t="s">
        <v>40</v>
      </c>
      <c r="B1567" t="s">
        <v>841</v>
      </c>
      <c r="C1567" t="s">
        <v>857</v>
      </c>
      <c r="D1567" t="s">
        <v>2083</v>
      </c>
    </row>
    <row r="1568" spans="1:4" x14ac:dyDescent="0.25">
      <c r="A1568" t="s">
        <v>40</v>
      </c>
      <c r="B1568" t="s">
        <v>841</v>
      </c>
      <c r="C1568" t="s">
        <v>859</v>
      </c>
      <c r="D1568" t="s">
        <v>2084</v>
      </c>
    </row>
    <row r="1569" spans="1:4" x14ac:dyDescent="0.25">
      <c r="A1569" t="s">
        <v>40</v>
      </c>
      <c r="B1569" t="s">
        <v>841</v>
      </c>
      <c r="C1569" t="s">
        <v>857</v>
      </c>
      <c r="D1569" t="s">
        <v>2085</v>
      </c>
    </row>
    <row r="1570" spans="1:4" x14ac:dyDescent="0.25">
      <c r="A1570" t="s">
        <v>40</v>
      </c>
      <c r="B1570" t="s">
        <v>841</v>
      </c>
      <c r="C1570" t="s">
        <v>859</v>
      </c>
      <c r="D1570" t="s">
        <v>2086</v>
      </c>
    </row>
    <row r="1571" spans="1:4" x14ac:dyDescent="0.25">
      <c r="A1571" t="s">
        <v>40</v>
      </c>
      <c r="B1571" t="s">
        <v>845</v>
      </c>
      <c r="C1571" t="s">
        <v>857</v>
      </c>
      <c r="D1571" t="s">
        <v>2087</v>
      </c>
    </row>
    <row r="1572" spans="1:4" x14ac:dyDescent="0.25">
      <c r="A1572" t="s">
        <v>40</v>
      </c>
      <c r="B1572" t="s">
        <v>841</v>
      </c>
      <c r="C1572" t="s">
        <v>857</v>
      </c>
      <c r="D1572" t="s">
        <v>2088</v>
      </c>
    </row>
    <row r="1573" spans="1:4" x14ac:dyDescent="0.25">
      <c r="A1573" t="s">
        <v>40</v>
      </c>
      <c r="B1573" t="s">
        <v>841</v>
      </c>
      <c r="C1573" t="s">
        <v>859</v>
      </c>
      <c r="D1573" t="s">
        <v>2089</v>
      </c>
    </row>
    <row r="1574" spans="1:4" x14ac:dyDescent="0.25">
      <c r="A1574" t="s">
        <v>40</v>
      </c>
      <c r="B1574" t="s">
        <v>842</v>
      </c>
      <c r="C1574" t="s">
        <v>857</v>
      </c>
      <c r="D1574" t="s">
        <v>2090</v>
      </c>
    </row>
    <row r="1575" spans="1:4" x14ac:dyDescent="0.25">
      <c r="A1575" t="s">
        <v>40</v>
      </c>
      <c r="B1575" t="s">
        <v>842</v>
      </c>
      <c r="C1575" t="s">
        <v>859</v>
      </c>
      <c r="D1575" t="s">
        <v>1636</v>
      </c>
    </row>
    <row r="1576" spans="1:4" x14ac:dyDescent="0.25">
      <c r="A1576" t="s">
        <v>40</v>
      </c>
      <c r="B1576" t="s">
        <v>841</v>
      </c>
      <c r="C1576" t="s">
        <v>857</v>
      </c>
      <c r="D1576" t="s">
        <v>2091</v>
      </c>
    </row>
    <row r="1577" spans="1:4" x14ac:dyDescent="0.25">
      <c r="A1577" t="s">
        <v>40</v>
      </c>
      <c r="B1577" t="s">
        <v>841</v>
      </c>
      <c r="C1577" t="s">
        <v>859</v>
      </c>
      <c r="D1577" t="s">
        <v>2092</v>
      </c>
    </row>
    <row r="1578" spans="1:4" x14ac:dyDescent="0.25">
      <c r="A1578" t="s">
        <v>40</v>
      </c>
      <c r="B1578" t="s">
        <v>841</v>
      </c>
      <c r="C1578" t="s">
        <v>857</v>
      </c>
      <c r="D1578" t="s">
        <v>2093</v>
      </c>
    </row>
    <row r="1579" spans="1:4" x14ac:dyDescent="0.25">
      <c r="A1579" t="s">
        <v>40</v>
      </c>
      <c r="B1579" t="s">
        <v>841</v>
      </c>
      <c r="C1579" t="s">
        <v>859</v>
      </c>
      <c r="D1579" t="s">
        <v>2094</v>
      </c>
    </row>
    <row r="1580" spans="1:4" x14ac:dyDescent="0.25">
      <c r="A1580" t="s">
        <v>40</v>
      </c>
      <c r="B1580" t="s">
        <v>845</v>
      </c>
      <c r="C1580" t="s">
        <v>859</v>
      </c>
      <c r="D1580" t="s">
        <v>2095</v>
      </c>
    </row>
    <row r="1581" spans="1:4" x14ac:dyDescent="0.25">
      <c r="A1581" t="s">
        <v>40</v>
      </c>
      <c r="B1581" t="s">
        <v>841</v>
      </c>
      <c r="C1581" t="s">
        <v>857</v>
      </c>
      <c r="D1581" t="s">
        <v>2096</v>
      </c>
    </row>
    <row r="1582" spans="1:4" x14ac:dyDescent="0.25">
      <c r="A1582" t="s">
        <v>40</v>
      </c>
      <c r="B1582" t="s">
        <v>841</v>
      </c>
      <c r="C1582" t="s">
        <v>859</v>
      </c>
      <c r="D1582" t="s">
        <v>2097</v>
      </c>
    </row>
    <row r="1583" spans="1:4" x14ac:dyDescent="0.25">
      <c r="A1583" t="s">
        <v>40</v>
      </c>
      <c r="B1583" t="s">
        <v>841</v>
      </c>
      <c r="C1583" t="s">
        <v>857</v>
      </c>
      <c r="D1583" t="s">
        <v>2098</v>
      </c>
    </row>
    <row r="1584" spans="1:4" x14ac:dyDescent="0.25">
      <c r="A1584" t="s">
        <v>40</v>
      </c>
      <c r="B1584" t="s">
        <v>841</v>
      </c>
      <c r="C1584" t="s">
        <v>859</v>
      </c>
      <c r="D1584" t="s">
        <v>2099</v>
      </c>
    </row>
    <row r="1585" spans="1:4" x14ac:dyDescent="0.25">
      <c r="A1585" t="s">
        <v>40</v>
      </c>
      <c r="B1585" t="s">
        <v>842</v>
      </c>
      <c r="C1585" t="s">
        <v>857</v>
      </c>
      <c r="D1585" t="s">
        <v>2100</v>
      </c>
    </row>
    <row r="1586" spans="1:4" x14ac:dyDescent="0.25">
      <c r="A1586" t="s">
        <v>40</v>
      </c>
      <c r="B1586" t="s">
        <v>842</v>
      </c>
      <c r="C1586" t="s">
        <v>859</v>
      </c>
      <c r="D1586" t="s">
        <v>1655</v>
      </c>
    </row>
    <row r="1587" spans="1:4" x14ac:dyDescent="0.25">
      <c r="A1587" t="s">
        <v>40</v>
      </c>
      <c r="B1587" t="s">
        <v>841</v>
      </c>
      <c r="C1587" t="s">
        <v>859</v>
      </c>
      <c r="D1587" t="s">
        <v>2101</v>
      </c>
    </row>
    <row r="1588" spans="1:4" x14ac:dyDescent="0.25">
      <c r="A1588" t="s">
        <v>40</v>
      </c>
      <c r="B1588" t="s">
        <v>841</v>
      </c>
      <c r="C1588" t="s">
        <v>857</v>
      </c>
      <c r="D1588" t="s">
        <v>2102</v>
      </c>
    </row>
    <row r="1589" spans="1:4" x14ac:dyDescent="0.25">
      <c r="A1589" t="s">
        <v>40</v>
      </c>
      <c r="B1589" t="s">
        <v>841</v>
      </c>
      <c r="C1589" t="s">
        <v>859</v>
      </c>
      <c r="D1589" t="s">
        <v>2103</v>
      </c>
    </row>
    <row r="1590" spans="1:4" x14ac:dyDescent="0.25">
      <c r="A1590" t="s">
        <v>40</v>
      </c>
      <c r="B1590" t="s">
        <v>845</v>
      </c>
      <c r="C1590" t="s">
        <v>857</v>
      </c>
      <c r="D1590" t="s">
        <v>2104</v>
      </c>
    </row>
    <row r="1591" spans="1:4" x14ac:dyDescent="0.25">
      <c r="A1591" t="s">
        <v>40</v>
      </c>
      <c r="B1591" t="s">
        <v>841</v>
      </c>
      <c r="C1591" t="s">
        <v>857</v>
      </c>
      <c r="D1591" t="s">
        <v>2105</v>
      </c>
    </row>
    <row r="1592" spans="1:4" x14ac:dyDescent="0.25">
      <c r="A1592" t="s">
        <v>40</v>
      </c>
      <c r="B1592" t="s">
        <v>841</v>
      </c>
      <c r="C1592" t="s">
        <v>859</v>
      </c>
      <c r="D1592" t="s">
        <v>2106</v>
      </c>
    </row>
    <row r="1593" spans="1:4" x14ac:dyDescent="0.25">
      <c r="A1593" t="s">
        <v>40</v>
      </c>
      <c r="B1593" t="s">
        <v>841</v>
      </c>
      <c r="C1593" t="s">
        <v>857</v>
      </c>
      <c r="D1593" t="s">
        <v>2107</v>
      </c>
    </row>
    <row r="1594" spans="1:4" x14ac:dyDescent="0.25">
      <c r="A1594" t="s">
        <v>40</v>
      </c>
      <c r="B1594" t="s">
        <v>842</v>
      </c>
      <c r="C1594" t="s">
        <v>857</v>
      </c>
      <c r="D1594" t="s">
        <v>2108</v>
      </c>
    </row>
    <row r="1595" spans="1:4" x14ac:dyDescent="0.25">
      <c r="A1595" t="s">
        <v>40</v>
      </c>
      <c r="B1595" t="s">
        <v>841</v>
      </c>
      <c r="C1595" t="s">
        <v>859</v>
      </c>
      <c r="D1595" t="s">
        <v>2109</v>
      </c>
    </row>
    <row r="1596" spans="1:4" x14ac:dyDescent="0.25">
      <c r="A1596" t="s">
        <v>40</v>
      </c>
      <c r="B1596" t="s">
        <v>841</v>
      </c>
      <c r="C1596" t="s">
        <v>857</v>
      </c>
      <c r="D1596" t="s">
        <v>2110</v>
      </c>
    </row>
    <row r="1597" spans="1:4" x14ac:dyDescent="0.25">
      <c r="A1597" t="s">
        <v>40</v>
      </c>
      <c r="B1597" t="s">
        <v>842</v>
      </c>
      <c r="C1597" t="s">
        <v>859</v>
      </c>
      <c r="D1597" t="s">
        <v>2111</v>
      </c>
    </row>
    <row r="1598" spans="1:4" x14ac:dyDescent="0.25">
      <c r="A1598" t="s">
        <v>40</v>
      </c>
      <c r="B1598" t="s">
        <v>841</v>
      </c>
      <c r="C1598" t="s">
        <v>857</v>
      </c>
      <c r="D1598" t="s">
        <v>2112</v>
      </c>
    </row>
    <row r="1599" spans="1:4" x14ac:dyDescent="0.25">
      <c r="A1599" t="s">
        <v>40</v>
      </c>
      <c r="B1599" t="s">
        <v>841</v>
      </c>
      <c r="C1599" t="s">
        <v>859</v>
      </c>
      <c r="D1599" t="s">
        <v>2113</v>
      </c>
    </row>
    <row r="1600" spans="1:4" x14ac:dyDescent="0.25">
      <c r="A1600" t="s">
        <v>40</v>
      </c>
      <c r="B1600" t="s">
        <v>841</v>
      </c>
      <c r="C1600" t="s">
        <v>857</v>
      </c>
      <c r="D1600" t="s">
        <v>2114</v>
      </c>
    </row>
    <row r="1601" spans="1:4" x14ac:dyDescent="0.25">
      <c r="A1601" t="s">
        <v>40</v>
      </c>
      <c r="B1601" t="s">
        <v>841</v>
      </c>
      <c r="C1601" t="s">
        <v>859</v>
      </c>
      <c r="D1601" t="s">
        <v>2115</v>
      </c>
    </row>
    <row r="1602" spans="1:4" x14ac:dyDescent="0.25">
      <c r="A1602" t="s">
        <v>40</v>
      </c>
      <c r="B1602" t="s">
        <v>845</v>
      </c>
      <c r="C1602" t="s">
        <v>859</v>
      </c>
      <c r="D1602" t="s">
        <v>2116</v>
      </c>
    </row>
    <row r="1603" spans="1:4" x14ac:dyDescent="0.25">
      <c r="A1603" t="s">
        <v>40</v>
      </c>
      <c r="B1603" t="s">
        <v>841</v>
      </c>
      <c r="C1603" t="s">
        <v>857</v>
      </c>
      <c r="D1603" t="s">
        <v>2117</v>
      </c>
    </row>
    <row r="1604" spans="1:4" x14ac:dyDescent="0.25">
      <c r="A1604" t="s">
        <v>40</v>
      </c>
      <c r="B1604" t="s">
        <v>841</v>
      </c>
      <c r="C1604" t="s">
        <v>859</v>
      </c>
      <c r="D1604" t="s">
        <v>2118</v>
      </c>
    </row>
    <row r="1605" spans="1:4" x14ac:dyDescent="0.25">
      <c r="A1605" t="s">
        <v>40</v>
      </c>
      <c r="B1605" t="s">
        <v>842</v>
      </c>
      <c r="C1605" t="s">
        <v>857</v>
      </c>
      <c r="D1605" t="s">
        <v>2119</v>
      </c>
    </row>
    <row r="1606" spans="1:4" x14ac:dyDescent="0.25">
      <c r="A1606" t="s">
        <v>40</v>
      </c>
      <c r="B1606" t="s">
        <v>841</v>
      </c>
      <c r="C1606" t="s">
        <v>857</v>
      </c>
      <c r="D1606" t="s">
        <v>2120</v>
      </c>
    </row>
    <row r="1607" spans="1:4" x14ac:dyDescent="0.25">
      <c r="A1607" t="s">
        <v>40</v>
      </c>
      <c r="B1607" t="s">
        <v>841</v>
      </c>
      <c r="C1607" t="s">
        <v>859</v>
      </c>
      <c r="D1607" t="s">
        <v>2121</v>
      </c>
    </row>
    <row r="1608" spans="1:4" x14ac:dyDescent="0.25">
      <c r="A1608" t="s">
        <v>40</v>
      </c>
      <c r="B1608" t="s">
        <v>842</v>
      </c>
      <c r="C1608" t="s">
        <v>859</v>
      </c>
      <c r="D1608" t="s">
        <v>2122</v>
      </c>
    </row>
    <row r="1609" spans="1:4" x14ac:dyDescent="0.25">
      <c r="A1609" t="s">
        <v>40</v>
      </c>
      <c r="B1609" t="s">
        <v>845</v>
      </c>
      <c r="C1609" t="s">
        <v>857</v>
      </c>
      <c r="D1609" t="s">
        <v>2123</v>
      </c>
    </row>
    <row r="1610" spans="1:4" x14ac:dyDescent="0.25">
      <c r="A1610" t="s">
        <v>40</v>
      </c>
      <c r="B1610" t="s">
        <v>841</v>
      </c>
      <c r="C1610" t="s">
        <v>857</v>
      </c>
      <c r="D1610" t="s">
        <v>2124</v>
      </c>
    </row>
    <row r="1611" spans="1:4" x14ac:dyDescent="0.25">
      <c r="A1611" t="s">
        <v>40</v>
      </c>
      <c r="B1611" t="s">
        <v>841</v>
      </c>
      <c r="C1611" t="s">
        <v>859</v>
      </c>
      <c r="D1611" t="s">
        <v>2125</v>
      </c>
    </row>
    <row r="1612" spans="1:4" x14ac:dyDescent="0.25">
      <c r="A1612" t="s">
        <v>40</v>
      </c>
      <c r="B1612" t="s">
        <v>841</v>
      </c>
      <c r="C1612" t="s">
        <v>857</v>
      </c>
      <c r="D1612" t="s">
        <v>2126</v>
      </c>
    </row>
    <row r="1613" spans="1:4" x14ac:dyDescent="0.25">
      <c r="A1613" t="s">
        <v>40</v>
      </c>
      <c r="B1613" t="s">
        <v>841</v>
      </c>
      <c r="C1613" t="s">
        <v>859</v>
      </c>
      <c r="D1613" t="s">
        <v>2127</v>
      </c>
    </row>
    <row r="1614" spans="1:4" x14ac:dyDescent="0.25">
      <c r="A1614" t="s">
        <v>40</v>
      </c>
      <c r="B1614" t="s">
        <v>841</v>
      </c>
      <c r="C1614" t="s">
        <v>859</v>
      </c>
      <c r="D1614" t="s">
        <v>2128</v>
      </c>
    </row>
    <row r="1615" spans="1:4" x14ac:dyDescent="0.25">
      <c r="A1615" t="s">
        <v>40</v>
      </c>
      <c r="B1615" t="s">
        <v>841</v>
      </c>
      <c r="C1615" t="s">
        <v>857</v>
      </c>
      <c r="D1615" t="s">
        <v>2129</v>
      </c>
    </row>
    <row r="1616" spans="1:4" x14ac:dyDescent="0.25">
      <c r="A1616" t="s">
        <v>40</v>
      </c>
      <c r="B1616" t="s">
        <v>842</v>
      </c>
      <c r="C1616" t="s">
        <v>857</v>
      </c>
      <c r="D1616" t="s">
        <v>2130</v>
      </c>
    </row>
    <row r="1617" spans="1:4" x14ac:dyDescent="0.25">
      <c r="A1617" t="s">
        <v>40</v>
      </c>
      <c r="B1617" t="s">
        <v>841</v>
      </c>
      <c r="C1617" t="s">
        <v>859</v>
      </c>
      <c r="D1617" t="s">
        <v>2131</v>
      </c>
    </row>
    <row r="1618" spans="1:4" x14ac:dyDescent="0.25">
      <c r="A1618" t="s">
        <v>40</v>
      </c>
      <c r="B1618" t="s">
        <v>842</v>
      </c>
      <c r="C1618" t="s">
        <v>859</v>
      </c>
      <c r="D1618" t="s">
        <v>2132</v>
      </c>
    </row>
    <row r="1619" spans="1:4" x14ac:dyDescent="0.25">
      <c r="A1619" t="s">
        <v>40</v>
      </c>
      <c r="B1619" t="s">
        <v>841</v>
      </c>
      <c r="C1619" t="s">
        <v>857</v>
      </c>
      <c r="D1619" t="s">
        <v>2133</v>
      </c>
    </row>
    <row r="1620" spans="1:4" x14ac:dyDescent="0.25">
      <c r="A1620" t="s">
        <v>40</v>
      </c>
      <c r="B1620" t="s">
        <v>841</v>
      </c>
      <c r="C1620" t="s">
        <v>859</v>
      </c>
      <c r="D1620" t="s">
        <v>2134</v>
      </c>
    </row>
    <row r="1621" spans="1:4" x14ac:dyDescent="0.25">
      <c r="A1621" t="s">
        <v>40</v>
      </c>
      <c r="B1621" t="s">
        <v>841</v>
      </c>
      <c r="C1621" t="s">
        <v>857</v>
      </c>
      <c r="D1621" t="s">
        <v>2135</v>
      </c>
    </row>
    <row r="1622" spans="1:4" x14ac:dyDescent="0.25">
      <c r="A1622" t="s">
        <v>40</v>
      </c>
      <c r="B1622" t="s">
        <v>845</v>
      </c>
      <c r="C1622" t="s">
        <v>859</v>
      </c>
      <c r="D1622" t="s">
        <v>1498</v>
      </c>
    </row>
    <row r="1623" spans="1:4" x14ac:dyDescent="0.25">
      <c r="A1623" t="s">
        <v>40</v>
      </c>
      <c r="B1623" t="s">
        <v>841</v>
      </c>
      <c r="C1623" t="s">
        <v>859</v>
      </c>
      <c r="D1623" t="s">
        <v>2136</v>
      </c>
    </row>
    <row r="1624" spans="1:4" x14ac:dyDescent="0.25">
      <c r="A1624" t="s">
        <v>40</v>
      </c>
      <c r="B1624" t="s">
        <v>841</v>
      </c>
      <c r="C1624" t="s">
        <v>857</v>
      </c>
      <c r="D1624" t="s">
        <v>2137</v>
      </c>
    </row>
    <row r="1625" spans="1:4" x14ac:dyDescent="0.25">
      <c r="A1625" t="s">
        <v>40</v>
      </c>
      <c r="B1625" t="s">
        <v>841</v>
      </c>
      <c r="C1625" t="s">
        <v>859</v>
      </c>
      <c r="D1625" t="s">
        <v>2138</v>
      </c>
    </row>
    <row r="1626" spans="1:4" x14ac:dyDescent="0.25">
      <c r="A1626" t="s">
        <v>40</v>
      </c>
      <c r="B1626" t="s">
        <v>841</v>
      </c>
      <c r="C1626" t="s">
        <v>857</v>
      </c>
      <c r="D1626" t="s">
        <v>2139</v>
      </c>
    </row>
    <row r="1627" spans="1:4" x14ac:dyDescent="0.25">
      <c r="A1627" t="s">
        <v>40</v>
      </c>
      <c r="B1627" t="s">
        <v>845</v>
      </c>
      <c r="C1627" t="s">
        <v>857</v>
      </c>
      <c r="D1627" t="s">
        <v>2140</v>
      </c>
    </row>
    <row r="1628" spans="1:4" x14ac:dyDescent="0.25">
      <c r="A1628" t="s">
        <v>40</v>
      </c>
      <c r="B1628" t="s">
        <v>842</v>
      </c>
      <c r="C1628" t="s">
        <v>857</v>
      </c>
      <c r="D1628" t="s">
        <v>2141</v>
      </c>
    </row>
    <row r="1629" spans="1:4" x14ac:dyDescent="0.25">
      <c r="A1629" t="s">
        <v>40</v>
      </c>
      <c r="B1629" t="s">
        <v>841</v>
      </c>
      <c r="C1629" t="s">
        <v>859</v>
      </c>
      <c r="D1629" t="s">
        <v>2142</v>
      </c>
    </row>
    <row r="1630" spans="1:4" x14ac:dyDescent="0.25">
      <c r="A1630" t="s">
        <v>40</v>
      </c>
      <c r="B1630" t="s">
        <v>841</v>
      </c>
      <c r="C1630" t="s">
        <v>857</v>
      </c>
      <c r="D1630" t="s">
        <v>2143</v>
      </c>
    </row>
    <row r="1631" spans="1:4" x14ac:dyDescent="0.25">
      <c r="A1631" t="s">
        <v>40</v>
      </c>
      <c r="B1631" t="s">
        <v>842</v>
      </c>
      <c r="C1631" t="s">
        <v>859</v>
      </c>
      <c r="D1631" t="s">
        <v>2144</v>
      </c>
    </row>
    <row r="1632" spans="1:4" x14ac:dyDescent="0.25">
      <c r="A1632" t="s">
        <v>40</v>
      </c>
      <c r="B1632" t="s">
        <v>841</v>
      </c>
      <c r="C1632" t="s">
        <v>859</v>
      </c>
      <c r="D1632" t="s">
        <v>2145</v>
      </c>
    </row>
    <row r="1633" spans="1:4" x14ac:dyDescent="0.25">
      <c r="A1633" t="s">
        <v>40</v>
      </c>
      <c r="B1633" t="s">
        <v>841</v>
      </c>
      <c r="C1633" t="s">
        <v>857</v>
      </c>
      <c r="D1633" t="s">
        <v>2146</v>
      </c>
    </row>
    <row r="1634" spans="1:4" x14ac:dyDescent="0.25">
      <c r="A1634" t="s">
        <v>40</v>
      </c>
      <c r="B1634" t="s">
        <v>841</v>
      </c>
      <c r="C1634" t="s">
        <v>859</v>
      </c>
      <c r="D1634" t="s">
        <v>2147</v>
      </c>
    </row>
    <row r="1635" spans="1:4" x14ac:dyDescent="0.25">
      <c r="A1635" t="s">
        <v>40</v>
      </c>
      <c r="B1635" t="s">
        <v>841</v>
      </c>
      <c r="C1635" t="s">
        <v>857</v>
      </c>
      <c r="D1635" t="s">
        <v>2148</v>
      </c>
    </row>
    <row r="1636" spans="1:4" x14ac:dyDescent="0.25">
      <c r="A1636" t="s">
        <v>40</v>
      </c>
      <c r="B1636" t="s">
        <v>841</v>
      </c>
      <c r="C1636" t="s">
        <v>859</v>
      </c>
      <c r="D1636" t="s">
        <v>2149</v>
      </c>
    </row>
    <row r="1637" spans="1:4" x14ac:dyDescent="0.25">
      <c r="A1637" t="s">
        <v>40</v>
      </c>
      <c r="B1637" t="s">
        <v>841</v>
      </c>
      <c r="C1637" t="s">
        <v>857</v>
      </c>
      <c r="D1637" t="s">
        <v>2150</v>
      </c>
    </row>
    <row r="1638" spans="1:4" x14ac:dyDescent="0.25">
      <c r="A1638" t="s">
        <v>40</v>
      </c>
      <c r="B1638" t="s">
        <v>842</v>
      </c>
      <c r="C1638" t="s">
        <v>857</v>
      </c>
      <c r="D1638" t="s">
        <v>2151</v>
      </c>
    </row>
    <row r="1639" spans="1:4" x14ac:dyDescent="0.25">
      <c r="A1639" t="s">
        <v>40</v>
      </c>
      <c r="B1639" t="s">
        <v>842</v>
      </c>
      <c r="C1639" t="s">
        <v>859</v>
      </c>
      <c r="D1639" t="s">
        <v>2152</v>
      </c>
    </row>
    <row r="1640" spans="1:4" x14ac:dyDescent="0.25">
      <c r="A1640" t="s">
        <v>40</v>
      </c>
      <c r="B1640" t="s">
        <v>841</v>
      </c>
      <c r="C1640" t="s">
        <v>859</v>
      </c>
      <c r="D1640" t="s">
        <v>2153</v>
      </c>
    </row>
    <row r="1641" spans="1:4" x14ac:dyDescent="0.25">
      <c r="A1641" t="s">
        <v>40</v>
      </c>
      <c r="B1641" t="s">
        <v>841</v>
      </c>
      <c r="C1641" t="s">
        <v>857</v>
      </c>
      <c r="D1641" t="s">
        <v>2154</v>
      </c>
    </row>
    <row r="1642" spans="1:4" x14ac:dyDescent="0.25">
      <c r="A1642" t="s">
        <v>40</v>
      </c>
      <c r="B1642" t="s">
        <v>841</v>
      </c>
      <c r="C1642" t="s">
        <v>857</v>
      </c>
      <c r="D1642" t="s">
        <v>2155</v>
      </c>
    </row>
    <row r="1643" spans="1:4" x14ac:dyDescent="0.25">
      <c r="A1643" t="s">
        <v>40</v>
      </c>
      <c r="B1643" t="s">
        <v>845</v>
      </c>
      <c r="C1643" t="s">
        <v>859</v>
      </c>
      <c r="D1643" t="s">
        <v>1444</v>
      </c>
    </row>
    <row r="1644" spans="1:4" x14ac:dyDescent="0.25">
      <c r="A1644" t="s">
        <v>40</v>
      </c>
      <c r="B1644" t="s">
        <v>841</v>
      </c>
      <c r="C1644" t="s">
        <v>859</v>
      </c>
      <c r="D1644" t="s">
        <v>2156</v>
      </c>
    </row>
    <row r="1645" spans="1:4" x14ac:dyDescent="0.25">
      <c r="A1645" t="s">
        <v>40</v>
      </c>
      <c r="B1645" t="s">
        <v>845</v>
      </c>
      <c r="C1645" t="s">
        <v>857</v>
      </c>
      <c r="D1645" t="s">
        <v>2157</v>
      </c>
    </row>
    <row r="1646" spans="1:4" x14ac:dyDescent="0.25">
      <c r="A1646" t="s">
        <v>40</v>
      </c>
      <c r="B1646" t="s">
        <v>841</v>
      </c>
      <c r="C1646" t="s">
        <v>857</v>
      </c>
      <c r="D1646" t="s">
        <v>2158</v>
      </c>
    </row>
    <row r="1647" spans="1:4" x14ac:dyDescent="0.25">
      <c r="A1647" t="s">
        <v>40</v>
      </c>
      <c r="B1647" t="s">
        <v>841</v>
      </c>
      <c r="C1647" t="s">
        <v>859</v>
      </c>
      <c r="D1647" t="s">
        <v>2159</v>
      </c>
    </row>
    <row r="1648" spans="1:4" x14ac:dyDescent="0.25">
      <c r="A1648" t="s">
        <v>40</v>
      </c>
      <c r="B1648" t="s">
        <v>841</v>
      </c>
      <c r="C1648" t="s">
        <v>857</v>
      </c>
      <c r="D1648" t="s">
        <v>2160</v>
      </c>
    </row>
    <row r="1649" spans="1:4" x14ac:dyDescent="0.25">
      <c r="A1649" t="s">
        <v>40</v>
      </c>
      <c r="B1649" t="s">
        <v>841</v>
      </c>
      <c r="C1649" t="s">
        <v>859</v>
      </c>
      <c r="D1649" t="s">
        <v>2161</v>
      </c>
    </row>
    <row r="1650" spans="1:4" x14ac:dyDescent="0.25">
      <c r="A1650" t="s">
        <v>40</v>
      </c>
      <c r="B1650" t="s">
        <v>842</v>
      </c>
      <c r="C1650" t="s">
        <v>857</v>
      </c>
      <c r="D1650" t="s">
        <v>2162</v>
      </c>
    </row>
    <row r="1651" spans="1:4" x14ac:dyDescent="0.25">
      <c r="A1651" t="s">
        <v>40</v>
      </c>
      <c r="B1651" t="s">
        <v>842</v>
      </c>
      <c r="C1651" t="s">
        <v>859</v>
      </c>
      <c r="D1651" t="s">
        <v>2163</v>
      </c>
    </row>
    <row r="1652" spans="1:4" x14ac:dyDescent="0.25">
      <c r="A1652" t="s">
        <v>40</v>
      </c>
      <c r="B1652" t="s">
        <v>841</v>
      </c>
      <c r="C1652" t="s">
        <v>857</v>
      </c>
      <c r="D1652" t="s">
        <v>2164</v>
      </c>
    </row>
    <row r="1653" spans="1:4" x14ac:dyDescent="0.25">
      <c r="A1653" t="s">
        <v>40</v>
      </c>
      <c r="B1653" t="s">
        <v>841</v>
      </c>
      <c r="C1653" t="s">
        <v>859</v>
      </c>
      <c r="D1653" t="s">
        <v>2165</v>
      </c>
    </row>
    <row r="1654" spans="1:4" x14ac:dyDescent="0.25">
      <c r="A1654" t="s">
        <v>40</v>
      </c>
      <c r="B1654" t="s">
        <v>841</v>
      </c>
      <c r="C1654" t="s">
        <v>859</v>
      </c>
      <c r="D1654" t="s">
        <v>2166</v>
      </c>
    </row>
    <row r="1655" spans="1:4" x14ac:dyDescent="0.25">
      <c r="A1655" t="s">
        <v>40</v>
      </c>
      <c r="B1655" t="s">
        <v>841</v>
      </c>
      <c r="C1655" t="s">
        <v>857</v>
      </c>
      <c r="D1655" t="s">
        <v>2167</v>
      </c>
    </row>
    <row r="1656" spans="1:4" x14ac:dyDescent="0.25">
      <c r="A1656" t="s">
        <v>40</v>
      </c>
      <c r="B1656" t="s">
        <v>841</v>
      </c>
      <c r="C1656" t="s">
        <v>859</v>
      </c>
      <c r="D1656" t="s">
        <v>2168</v>
      </c>
    </row>
    <row r="1657" spans="1:4" x14ac:dyDescent="0.25">
      <c r="A1657" t="s">
        <v>40</v>
      </c>
      <c r="B1657" t="s">
        <v>841</v>
      </c>
      <c r="C1657" t="s">
        <v>857</v>
      </c>
      <c r="D1657" t="s">
        <v>2169</v>
      </c>
    </row>
    <row r="1658" spans="1:4" x14ac:dyDescent="0.25">
      <c r="A1658" t="s">
        <v>40</v>
      </c>
      <c r="B1658" t="s">
        <v>842</v>
      </c>
      <c r="C1658" t="s">
        <v>857</v>
      </c>
      <c r="D1658" t="s">
        <v>2170</v>
      </c>
    </row>
    <row r="1659" spans="1:4" x14ac:dyDescent="0.25">
      <c r="A1659" t="s">
        <v>40</v>
      </c>
      <c r="B1659" t="s">
        <v>841</v>
      </c>
      <c r="C1659" t="s">
        <v>859</v>
      </c>
      <c r="D1659" t="s">
        <v>2171</v>
      </c>
    </row>
    <row r="1660" spans="1:4" x14ac:dyDescent="0.25">
      <c r="A1660" t="s">
        <v>40</v>
      </c>
      <c r="B1660" t="s">
        <v>841</v>
      </c>
      <c r="C1660" t="s">
        <v>857</v>
      </c>
      <c r="D1660" t="s">
        <v>2172</v>
      </c>
    </row>
    <row r="1661" spans="1:4" x14ac:dyDescent="0.25">
      <c r="A1661" t="s">
        <v>40</v>
      </c>
      <c r="B1661" t="s">
        <v>842</v>
      </c>
      <c r="C1661" t="s">
        <v>859</v>
      </c>
      <c r="D1661" t="s">
        <v>2173</v>
      </c>
    </row>
    <row r="1662" spans="1:4" x14ac:dyDescent="0.25">
      <c r="A1662" t="s">
        <v>40</v>
      </c>
      <c r="B1662" t="s">
        <v>841</v>
      </c>
      <c r="C1662" t="s">
        <v>859</v>
      </c>
      <c r="D1662" t="s">
        <v>2174</v>
      </c>
    </row>
    <row r="1663" spans="1:4" x14ac:dyDescent="0.25">
      <c r="A1663" t="s">
        <v>40</v>
      </c>
      <c r="B1663" t="s">
        <v>841</v>
      </c>
      <c r="C1663" t="s">
        <v>857</v>
      </c>
      <c r="D1663" t="s">
        <v>2175</v>
      </c>
    </row>
    <row r="1664" spans="1:4" x14ac:dyDescent="0.25">
      <c r="A1664" t="s">
        <v>40</v>
      </c>
      <c r="B1664" t="s">
        <v>845</v>
      </c>
      <c r="C1664" t="s">
        <v>857</v>
      </c>
      <c r="D1664" t="s">
        <v>2176</v>
      </c>
    </row>
    <row r="1665" spans="1:4" x14ac:dyDescent="0.25">
      <c r="A1665" t="s">
        <v>40</v>
      </c>
      <c r="B1665" t="s">
        <v>845</v>
      </c>
      <c r="C1665" t="s">
        <v>859</v>
      </c>
      <c r="D1665" t="s">
        <v>2016</v>
      </c>
    </row>
    <row r="1666" spans="1:4" x14ac:dyDescent="0.25">
      <c r="A1666" t="s">
        <v>40</v>
      </c>
      <c r="B1666" t="s">
        <v>841</v>
      </c>
      <c r="C1666" t="s">
        <v>859</v>
      </c>
      <c r="D1666" t="s">
        <v>2177</v>
      </c>
    </row>
    <row r="1667" spans="1:4" x14ac:dyDescent="0.25">
      <c r="A1667" t="s">
        <v>40</v>
      </c>
      <c r="B1667" t="s">
        <v>841</v>
      </c>
      <c r="C1667" t="s">
        <v>857</v>
      </c>
      <c r="D1667" t="s">
        <v>2178</v>
      </c>
    </row>
    <row r="1668" spans="1:4" x14ac:dyDescent="0.25">
      <c r="A1668" t="s">
        <v>40</v>
      </c>
      <c r="B1668" t="s">
        <v>841</v>
      </c>
      <c r="C1668" t="s">
        <v>859</v>
      </c>
      <c r="D1668" t="s">
        <v>2179</v>
      </c>
    </row>
    <row r="1669" spans="1:4" x14ac:dyDescent="0.25">
      <c r="A1669" t="s">
        <v>40</v>
      </c>
      <c r="B1669" t="s">
        <v>841</v>
      </c>
      <c r="C1669" t="s">
        <v>857</v>
      </c>
      <c r="D1669" t="s">
        <v>2180</v>
      </c>
    </row>
    <row r="1670" spans="1:4" x14ac:dyDescent="0.25">
      <c r="A1670" t="s">
        <v>40</v>
      </c>
      <c r="B1670" t="s">
        <v>842</v>
      </c>
      <c r="C1670" t="s">
        <v>857</v>
      </c>
      <c r="D1670" t="s">
        <v>2181</v>
      </c>
    </row>
    <row r="1671" spans="1:4" x14ac:dyDescent="0.25">
      <c r="A1671" t="s">
        <v>40</v>
      </c>
      <c r="B1671" t="s">
        <v>841</v>
      </c>
      <c r="C1671" t="s">
        <v>859</v>
      </c>
      <c r="D1671" t="s">
        <v>2182</v>
      </c>
    </row>
    <row r="1672" spans="1:4" x14ac:dyDescent="0.25">
      <c r="A1672" t="s">
        <v>40</v>
      </c>
      <c r="B1672" t="s">
        <v>841</v>
      </c>
      <c r="C1672" t="s">
        <v>857</v>
      </c>
      <c r="D1672" t="s">
        <v>2183</v>
      </c>
    </row>
    <row r="1673" spans="1:4" x14ac:dyDescent="0.25">
      <c r="A1673" t="s">
        <v>40</v>
      </c>
      <c r="B1673" t="s">
        <v>842</v>
      </c>
      <c r="C1673" t="s">
        <v>859</v>
      </c>
      <c r="D1673" t="s">
        <v>2184</v>
      </c>
    </row>
    <row r="1674" spans="1:4" x14ac:dyDescent="0.25">
      <c r="A1674" t="s">
        <v>40</v>
      </c>
      <c r="B1674" t="s">
        <v>841</v>
      </c>
      <c r="C1674" t="s">
        <v>859</v>
      </c>
      <c r="D1674" t="s">
        <v>2185</v>
      </c>
    </row>
    <row r="1675" spans="1:4" x14ac:dyDescent="0.25">
      <c r="A1675" t="s">
        <v>40</v>
      </c>
      <c r="B1675" t="s">
        <v>841</v>
      </c>
      <c r="C1675" t="s">
        <v>857</v>
      </c>
      <c r="D1675" t="s">
        <v>2186</v>
      </c>
    </row>
    <row r="1676" spans="1:4" x14ac:dyDescent="0.25">
      <c r="A1676" t="s">
        <v>40</v>
      </c>
      <c r="B1676" t="s">
        <v>841</v>
      </c>
      <c r="C1676" t="s">
        <v>859</v>
      </c>
      <c r="D1676" t="s">
        <v>2187</v>
      </c>
    </row>
    <row r="1677" spans="1:4" x14ac:dyDescent="0.25">
      <c r="A1677" t="s">
        <v>40</v>
      </c>
      <c r="B1677" t="s">
        <v>841</v>
      </c>
      <c r="C1677" t="s">
        <v>857</v>
      </c>
      <c r="D1677" t="s">
        <v>2188</v>
      </c>
    </row>
    <row r="1678" spans="1:4" x14ac:dyDescent="0.25">
      <c r="A1678" t="s">
        <v>40</v>
      </c>
      <c r="B1678" t="s">
        <v>841</v>
      </c>
      <c r="C1678" t="s">
        <v>859</v>
      </c>
      <c r="D1678" t="s">
        <v>2189</v>
      </c>
    </row>
    <row r="1679" spans="1:4" x14ac:dyDescent="0.25">
      <c r="A1679" t="s">
        <v>40</v>
      </c>
      <c r="B1679" t="s">
        <v>841</v>
      </c>
      <c r="C1679" t="s">
        <v>857</v>
      </c>
      <c r="D1679" t="s">
        <v>2190</v>
      </c>
    </row>
    <row r="1680" spans="1:4" x14ac:dyDescent="0.25">
      <c r="A1680" t="s">
        <v>40</v>
      </c>
      <c r="B1680" t="s">
        <v>842</v>
      </c>
      <c r="C1680" t="s">
        <v>857</v>
      </c>
      <c r="D1680" t="s">
        <v>2191</v>
      </c>
    </row>
    <row r="1681" spans="1:4" x14ac:dyDescent="0.25">
      <c r="A1681" t="s">
        <v>40</v>
      </c>
      <c r="B1681" t="s">
        <v>845</v>
      </c>
      <c r="C1681" t="s">
        <v>857</v>
      </c>
      <c r="D1681" t="s">
        <v>2192</v>
      </c>
    </row>
    <row r="1682" spans="1:4" x14ac:dyDescent="0.25">
      <c r="A1682" t="s">
        <v>40</v>
      </c>
      <c r="B1682" t="s">
        <v>841</v>
      </c>
      <c r="C1682" t="s">
        <v>859</v>
      </c>
      <c r="D1682" t="s">
        <v>2193</v>
      </c>
    </row>
    <row r="1683" spans="1:4" x14ac:dyDescent="0.25">
      <c r="A1683" t="s">
        <v>40</v>
      </c>
      <c r="B1683" t="s">
        <v>842</v>
      </c>
      <c r="C1683" t="s">
        <v>859</v>
      </c>
      <c r="D1683" t="s">
        <v>2194</v>
      </c>
    </row>
    <row r="1684" spans="1:4" x14ac:dyDescent="0.25">
      <c r="A1684" t="s">
        <v>40</v>
      </c>
      <c r="B1684" t="s">
        <v>841</v>
      </c>
      <c r="C1684" t="s">
        <v>857</v>
      </c>
      <c r="D1684" t="s">
        <v>2195</v>
      </c>
    </row>
    <row r="1685" spans="1:4" x14ac:dyDescent="0.25">
      <c r="A1685" t="s">
        <v>40</v>
      </c>
      <c r="B1685" t="s">
        <v>841</v>
      </c>
      <c r="C1685" t="s">
        <v>859</v>
      </c>
      <c r="D1685" t="s">
        <v>2196</v>
      </c>
    </row>
    <row r="1686" spans="1:4" x14ac:dyDescent="0.25">
      <c r="A1686" t="s">
        <v>40</v>
      </c>
      <c r="B1686" t="s">
        <v>845</v>
      </c>
      <c r="C1686" t="s">
        <v>859</v>
      </c>
      <c r="D1686" t="s">
        <v>2018</v>
      </c>
    </row>
    <row r="1687" spans="1:4" x14ac:dyDescent="0.25">
      <c r="A1687" t="s">
        <v>40</v>
      </c>
      <c r="B1687" t="s">
        <v>841</v>
      </c>
      <c r="C1687" t="s">
        <v>857</v>
      </c>
      <c r="D1687" t="s">
        <v>2197</v>
      </c>
    </row>
    <row r="1688" spans="1:4" x14ac:dyDescent="0.25">
      <c r="A1688" t="s">
        <v>40</v>
      </c>
      <c r="B1688" t="s">
        <v>841</v>
      </c>
      <c r="C1688" t="s">
        <v>859</v>
      </c>
      <c r="D1688" t="s">
        <v>2198</v>
      </c>
    </row>
    <row r="1689" spans="1:4" x14ac:dyDescent="0.25">
      <c r="A1689" t="s">
        <v>40</v>
      </c>
      <c r="B1689" t="s">
        <v>841</v>
      </c>
      <c r="C1689" t="s">
        <v>857</v>
      </c>
      <c r="D1689" t="s">
        <v>2199</v>
      </c>
    </row>
    <row r="1690" spans="1:4" x14ac:dyDescent="0.25">
      <c r="A1690" t="s">
        <v>40</v>
      </c>
      <c r="B1690" t="s">
        <v>841</v>
      </c>
      <c r="C1690" t="s">
        <v>859</v>
      </c>
      <c r="D1690" t="s">
        <v>2200</v>
      </c>
    </row>
    <row r="1691" spans="1:4" x14ac:dyDescent="0.25">
      <c r="A1691" t="s">
        <v>40</v>
      </c>
      <c r="B1691" t="s">
        <v>842</v>
      </c>
      <c r="C1691" t="s">
        <v>857</v>
      </c>
      <c r="D1691" t="s">
        <v>2201</v>
      </c>
    </row>
    <row r="1692" spans="1:4" x14ac:dyDescent="0.25">
      <c r="A1692" t="s">
        <v>40</v>
      </c>
      <c r="B1692" t="s">
        <v>841</v>
      </c>
      <c r="C1692" t="s">
        <v>857</v>
      </c>
      <c r="D1692" t="s">
        <v>2202</v>
      </c>
    </row>
    <row r="1693" spans="1:4" x14ac:dyDescent="0.25">
      <c r="A1693" t="s">
        <v>40</v>
      </c>
      <c r="B1693" t="s">
        <v>842</v>
      </c>
      <c r="C1693" t="s">
        <v>859</v>
      </c>
      <c r="D1693" t="s">
        <v>2203</v>
      </c>
    </row>
    <row r="1694" spans="1:4" x14ac:dyDescent="0.25">
      <c r="A1694" t="s">
        <v>40</v>
      </c>
      <c r="B1694" t="s">
        <v>841</v>
      </c>
      <c r="C1694" t="s">
        <v>859</v>
      </c>
      <c r="D1694" t="s">
        <v>2204</v>
      </c>
    </row>
    <row r="1695" spans="1:4" x14ac:dyDescent="0.25">
      <c r="A1695" t="s">
        <v>40</v>
      </c>
      <c r="B1695" t="s">
        <v>841</v>
      </c>
      <c r="C1695" t="s">
        <v>857</v>
      </c>
      <c r="D1695" t="s">
        <v>2205</v>
      </c>
    </row>
    <row r="1696" spans="1:4" x14ac:dyDescent="0.25">
      <c r="A1696" t="s">
        <v>40</v>
      </c>
      <c r="B1696" t="s">
        <v>841</v>
      </c>
      <c r="C1696" t="s">
        <v>859</v>
      </c>
      <c r="D1696" t="s">
        <v>2206</v>
      </c>
    </row>
    <row r="1697" spans="1:4" x14ac:dyDescent="0.25">
      <c r="A1697" t="s">
        <v>40</v>
      </c>
      <c r="B1697" t="s">
        <v>841</v>
      </c>
      <c r="C1697" t="s">
        <v>857</v>
      </c>
      <c r="D1697" t="s">
        <v>2207</v>
      </c>
    </row>
    <row r="1698" spans="1:4" x14ac:dyDescent="0.25">
      <c r="A1698" t="s">
        <v>40</v>
      </c>
      <c r="B1698" t="s">
        <v>841</v>
      </c>
      <c r="C1698" t="s">
        <v>859</v>
      </c>
      <c r="D1698" t="s">
        <v>2208</v>
      </c>
    </row>
    <row r="1699" spans="1:4" x14ac:dyDescent="0.25">
      <c r="A1699" t="s">
        <v>40</v>
      </c>
      <c r="B1699" t="s">
        <v>845</v>
      </c>
      <c r="C1699" t="s">
        <v>857</v>
      </c>
      <c r="D1699" t="s">
        <v>2209</v>
      </c>
    </row>
    <row r="1700" spans="1:4" x14ac:dyDescent="0.25">
      <c r="A1700" t="s">
        <v>40</v>
      </c>
      <c r="B1700" t="s">
        <v>841</v>
      </c>
      <c r="C1700" t="s">
        <v>857</v>
      </c>
      <c r="D1700" t="s">
        <v>2210</v>
      </c>
    </row>
    <row r="1701" spans="1:4" x14ac:dyDescent="0.25">
      <c r="A1701" t="s">
        <v>40</v>
      </c>
      <c r="B1701" t="s">
        <v>841</v>
      </c>
      <c r="C1701" t="s">
        <v>859</v>
      </c>
      <c r="D1701" t="s">
        <v>2211</v>
      </c>
    </row>
    <row r="1702" spans="1:4" x14ac:dyDescent="0.25">
      <c r="A1702" t="s">
        <v>40</v>
      </c>
      <c r="B1702" t="s">
        <v>842</v>
      </c>
      <c r="C1702" t="s">
        <v>857</v>
      </c>
      <c r="D1702" t="s">
        <v>2212</v>
      </c>
    </row>
    <row r="1703" spans="1:4" x14ac:dyDescent="0.25">
      <c r="A1703" t="s">
        <v>40</v>
      </c>
      <c r="B1703" t="s">
        <v>841</v>
      </c>
      <c r="C1703" t="s">
        <v>857</v>
      </c>
      <c r="D1703" t="s">
        <v>2213</v>
      </c>
    </row>
    <row r="1704" spans="1:4" x14ac:dyDescent="0.25">
      <c r="A1704" t="s">
        <v>40</v>
      </c>
      <c r="B1704" t="s">
        <v>842</v>
      </c>
      <c r="C1704" t="s">
        <v>859</v>
      </c>
      <c r="D1704" t="s">
        <v>2214</v>
      </c>
    </row>
    <row r="1705" spans="1:4" x14ac:dyDescent="0.25">
      <c r="A1705" t="s">
        <v>40</v>
      </c>
      <c r="B1705" t="s">
        <v>841</v>
      </c>
      <c r="C1705" t="s">
        <v>859</v>
      </c>
      <c r="D1705" t="s">
        <v>2215</v>
      </c>
    </row>
    <row r="1706" spans="1:4" x14ac:dyDescent="0.25">
      <c r="A1706" t="s">
        <v>40</v>
      </c>
      <c r="B1706" t="s">
        <v>841</v>
      </c>
      <c r="C1706" t="s">
        <v>857</v>
      </c>
      <c r="D1706" t="s">
        <v>2216</v>
      </c>
    </row>
    <row r="1707" spans="1:4" x14ac:dyDescent="0.25">
      <c r="A1707" t="s">
        <v>40</v>
      </c>
      <c r="B1707" t="s">
        <v>845</v>
      </c>
      <c r="C1707" t="s">
        <v>859</v>
      </c>
      <c r="D1707" t="s">
        <v>2021</v>
      </c>
    </row>
    <row r="1708" spans="1:4" x14ac:dyDescent="0.25">
      <c r="A1708" t="s">
        <v>40</v>
      </c>
      <c r="B1708" t="s">
        <v>841</v>
      </c>
      <c r="C1708" t="s">
        <v>859</v>
      </c>
      <c r="D1708" t="s">
        <v>2217</v>
      </c>
    </row>
    <row r="1709" spans="1:4" x14ac:dyDescent="0.25">
      <c r="A1709" t="s">
        <v>40</v>
      </c>
      <c r="B1709" t="s">
        <v>841</v>
      </c>
      <c r="C1709" t="s">
        <v>857</v>
      </c>
      <c r="D1709" t="s">
        <v>2218</v>
      </c>
    </row>
    <row r="1710" spans="1:4" x14ac:dyDescent="0.25">
      <c r="A1710" t="s">
        <v>40</v>
      </c>
      <c r="B1710" t="s">
        <v>841</v>
      </c>
      <c r="C1710" t="s">
        <v>859</v>
      </c>
      <c r="D1710" t="s">
        <v>2219</v>
      </c>
    </row>
    <row r="1711" spans="1:4" x14ac:dyDescent="0.25">
      <c r="A1711" t="s">
        <v>40</v>
      </c>
      <c r="B1711" t="s">
        <v>841</v>
      </c>
      <c r="C1711" t="s">
        <v>857</v>
      </c>
      <c r="D1711" t="s">
        <v>2220</v>
      </c>
    </row>
    <row r="1712" spans="1:4" x14ac:dyDescent="0.25">
      <c r="A1712" t="s">
        <v>40</v>
      </c>
      <c r="B1712" t="s">
        <v>842</v>
      </c>
      <c r="C1712" t="s">
        <v>857</v>
      </c>
      <c r="D1712" t="s">
        <v>2221</v>
      </c>
    </row>
    <row r="1713" spans="1:4" x14ac:dyDescent="0.25">
      <c r="A1713" t="s">
        <v>40</v>
      </c>
      <c r="B1713" t="s">
        <v>841</v>
      </c>
      <c r="C1713" t="s">
        <v>859</v>
      </c>
      <c r="D1713" t="s">
        <v>2222</v>
      </c>
    </row>
    <row r="1714" spans="1:4" x14ac:dyDescent="0.25">
      <c r="A1714" t="s">
        <v>40</v>
      </c>
      <c r="B1714" t="s">
        <v>841</v>
      </c>
      <c r="C1714" t="s">
        <v>857</v>
      </c>
      <c r="D1714" t="s">
        <v>2223</v>
      </c>
    </row>
    <row r="1715" spans="1:4" x14ac:dyDescent="0.25">
      <c r="A1715" t="s">
        <v>40</v>
      </c>
      <c r="B1715" t="s">
        <v>842</v>
      </c>
      <c r="C1715" t="s">
        <v>859</v>
      </c>
      <c r="D1715" t="s">
        <v>2224</v>
      </c>
    </row>
    <row r="1716" spans="1:4" x14ac:dyDescent="0.25">
      <c r="A1716" t="s">
        <v>40</v>
      </c>
      <c r="B1716" t="s">
        <v>841</v>
      </c>
      <c r="C1716" t="s">
        <v>859</v>
      </c>
      <c r="D1716" t="s">
        <v>2225</v>
      </c>
    </row>
    <row r="1717" spans="1:4" x14ac:dyDescent="0.25">
      <c r="A1717" t="s">
        <v>40</v>
      </c>
      <c r="B1717" t="s">
        <v>841</v>
      </c>
      <c r="C1717" t="s">
        <v>857</v>
      </c>
      <c r="D1717" t="s">
        <v>2226</v>
      </c>
    </row>
    <row r="1718" spans="1:4" x14ac:dyDescent="0.25">
      <c r="A1718" t="s">
        <v>40</v>
      </c>
      <c r="B1718" t="s">
        <v>845</v>
      </c>
      <c r="C1718" t="s">
        <v>857</v>
      </c>
      <c r="D1718" t="s">
        <v>2227</v>
      </c>
    </row>
    <row r="1719" spans="1:4" x14ac:dyDescent="0.25">
      <c r="A1719" t="s">
        <v>40</v>
      </c>
      <c r="B1719" t="s">
        <v>841</v>
      </c>
      <c r="C1719" t="s">
        <v>859</v>
      </c>
      <c r="D1719" t="s">
        <v>2228</v>
      </c>
    </row>
    <row r="1720" spans="1:4" x14ac:dyDescent="0.25">
      <c r="A1720" t="s">
        <v>40</v>
      </c>
      <c r="B1720" t="s">
        <v>841</v>
      </c>
      <c r="C1720" t="s">
        <v>857</v>
      </c>
      <c r="D1720" t="s">
        <v>2229</v>
      </c>
    </row>
    <row r="1721" spans="1:4" x14ac:dyDescent="0.25">
      <c r="A1721" t="s">
        <v>40</v>
      </c>
      <c r="B1721" t="s">
        <v>841</v>
      </c>
      <c r="C1721" t="s">
        <v>859</v>
      </c>
      <c r="D1721" t="s">
        <v>2230</v>
      </c>
    </row>
    <row r="1722" spans="1:4" x14ac:dyDescent="0.25">
      <c r="A1722" t="s">
        <v>40</v>
      </c>
      <c r="B1722" t="s">
        <v>841</v>
      </c>
      <c r="C1722" t="s">
        <v>857</v>
      </c>
      <c r="D1722" t="s">
        <v>2231</v>
      </c>
    </row>
    <row r="1723" spans="1:4" x14ac:dyDescent="0.25">
      <c r="A1723" t="s">
        <v>40</v>
      </c>
      <c r="B1723" t="s">
        <v>842</v>
      </c>
      <c r="C1723" t="s">
        <v>857</v>
      </c>
      <c r="D1723" t="s">
        <v>2232</v>
      </c>
    </row>
    <row r="1724" spans="1:4" x14ac:dyDescent="0.25">
      <c r="A1724" t="s">
        <v>40</v>
      </c>
      <c r="B1724" t="s">
        <v>841</v>
      </c>
      <c r="C1724" t="s">
        <v>859</v>
      </c>
      <c r="D1724" t="s">
        <v>2233</v>
      </c>
    </row>
    <row r="1725" spans="1:4" x14ac:dyDescent="0.25">
      <c r="A1725" t="s">
        <v>40</v>
      </c>
      <c r="B1725" t="s">
        <v>841</v>
      </c>
      <c r="C1725" t="s">
        <v>857</v>
      </c>
      <c r="D1725" t="s">
        <v>2234</v>
      </c>
    </row>
    <row r="1726" spans="1:4" x14ac:dyDescent="0.25">
      <c r="A1726" t="s">
        <v>40</v>
      </c>
      <c r="B1726" t="s">
        <v>842</v>
      </c>
      <c r="C1726" t="s">
        <v>859</v>
      </c>
      <c r="D1726" t="s">
        <v>2235</v>
      </c>
    </row>
    <row r="1727" spans="1:4" x14ac:dyDescent="0.25">
      <c r="A1727" t="s">
        <v>40</v>
      </c>
      <c r="B1727" t="s">
        <v>845</v>
      </c>
      <c r="C1727" t="s">
        <v>859</v>
      </c>
      <c r="D1727" t="s">
        <v>2236</v>
      </c>
    </row>
    <row r="1728" spans="1:4" x14ac:dyDescent="0.25">
      <c r="A1728" t="s">
        <v>40</v>
      </c>
      <c r="B1728" t="s">
        <v>841</v>
      </c>
      <c r="C1728" t="s">
        <v>859</v>
      </c>
      <c r="D1728" t="s">
        <v>2237</v>
      </c>
    </row>
    <row r="1729" spans="1:4" x14ac:dyDescent="0.25">
      <c r="A1729" t="s">
        <v>40</v>
      </c>
      <c r="B1729" t="s">
        <v>841</v>
      </c>
      <c r="C1729" t="s">
        <v>857</v>
      </c>
      <c r="D1729" t="s">
        <v>2238</v>
      </c>
    </row>
    <row r="1730" spans="1:4" x14ac:dyDescent="0.25">
      <c r="A1730" t="s">
        <v>40</v>
      </c>
      <c r="B1730" t="s">
        <v>841</v>
      </c>
      <c r="C1730" t="s">
        <v>859</v>
      </c>
      <c r="D1730" t="s">
        <v>2239</v>
      </c>
    </row>
    <row r="1731" spans="1:4" x14ac:dyDescent="0.25">
      <c r="A1731" t="s">
        <v>40</v>
      </c>
      <c r="B1731" t="s">
        <v>841</v>
      </c>
      <c r="C1731" t="s">
        <v>857</v>
      </c>
      <c r="D1731" t="s">
        <v>2240</v>
      </c>
    </row>
    <row r="1732" spans="1:4" x14ac:dyDescent="0.25">
      <c r="A1732" t="s">
        <v>40</v>
      </c>
      <c r="B1732" t="s">
        <v>841</v>
      </c>
      <c r="C1732" t="s">
        <v>859</v>
      </c>
      <c r="D1732" t="s">
        <v>2241</v>
      </c>
    </row>
    <row r="1733" spans="1:4" x14ac:dyDescent="0.25">
      <c r="A1733" t="s">
        <v>40</v>
      </c>
      <c r="B1733" t="s">
        <v>841</v>
      </c>
      <c r="C1733" t="s">
        <v>857</v>
      </c>
      <c r="D1733" t="s">
        <v>2242</v>
      </c>
    </row>
    <row r="1734" spans="1:4" x14ac:dyDescent="0.25">
      <c r="A1734" t="s">
        <v>40</v>
      </c>
      <c r="B1734" t="s">
        <v>842</v>
      </c>
      <c r="C1734" t="s">
        <v>857</v>
      </c>
      <c r="D1734" t="s">
        <v>2243</v>
      </c>
    </row>
    <row r="1735" spans="1:4" x14ac:dyDescent="0.25">
      <c r="A1735" t="s">
        <v>40</v>
      </c>
      <c r="B1735" t="s">
        <v>841</v>
      </c>
      <c r="C1735" t="s">
        <v>859</v>
      </c>
      <c r="D1735" t="s">
        <v>2244</v>
      </c>
    </row>
    <row r="1736" spans="1:4" x14ac:dyDescent="0.25">
      <c r="A1736" t="s">
        <v>40</v>
      </c>
      <c r="B1736" t="s">
        <v>842</v>
      </c>
      <c r="C1736" t="s">
        <v>859</v>
      </c>
      <c r="D1736" t="s">
        <v>2245</v>
      </c>
    </row>
    <row r="1737" spans="1:4" x14ac:dyDescent="0.25">
      <c r="A1737" t="s">
        <v>40</v>
      </c>
      <c r="B1737" t="s">
        <v>841</v>
      </c>
      <c r="C1737" t="s">
        <v>857</v>
      </c>
      <c r="D1737" t="s">
        <v>2246</v>
      </c>
    </row>
    <row r="1738" spans="1:4" x14ac:dyDescent="0.25">
      <c r="A1738" t="s">
        <v>40</v>
      </c>
      <c r="B1738" t="s">
        <v>841</v>
      </c>
      <c r="C1738" t="s">
        <v>859</v>
      </c>
      <c r="D1738" t="s">
        <v>2247</v>
      </c>
    </row>
    <row r="1739" spans="1:4" x14ac:dyDescent="0.25">
      <c r="A1739" t="s">
        <v>40</v>
      </c>
      <c r="B1739" t="s">
        <v>1093</v>
      </c>
      <c r="C1739" t="s">
        <v>1121</v>
      </c>
      <c r="D1739">
        <v>1.6194435954093899E-3</v>
      </c>
    </row>
    <row r="1740" spans="1:4" x14ac:dyDescent="0.25">
      <c r="A1740">
        <v>1.6194435954093899E-3</v>
      </c>
    </row>
    <row r="1741" spans="1:4" x14ac:dyDescent="0.25">
      <c r="A1741" t="s">
        <v>40</v>
      </c>
      <c r="B1741" t="s">
        <v>845</v>
      </c>
      <c r="C1741" t="s">
        <v>857</v>
      </c>
      <c r="D1741" t="s">
        <v>2248</v>
      </c>
    </row>
    <row r="1742" spans="1:4" x14ac:dyDescent="0.25">
      <c r="A1742" t="s">
        <v>40</v>
      </c>
      <c r="B1742" t="s">
        <v>841</v>
      </c>
      <c r="C1742" t="s">
        <v>857</v>
      </c>
      <c r="D1742" t="s">
        <v>2249</v>
      </c>
    </row>
    <row r="1743" spans="1:4" x14ac:dyDescent="0.25">
      <c r="A1743" t="s">
        <v>40</v>
      </c>
      <c r="B1743" t="s">
        <v>1093</v>
      </c>
      <c r="C1743" t="s">
        <v>1094</v>
      </c>
      <c r="D1743">
        <v>1.2249994874000501E-3</v>
      </c>
    </row>
    <row r="1744" spans="1:4" x14ac:dyDescent="0.25">
      <c r="A1744">
        <v>1.2249994874000501E-3</v>
      </c>
    </row>
    <row r="1745" spans="1:4" x14ac:dyDescent="0.25">
      <c r="A1745" t="s">
        <v>40</v>
      </c>
      <c r="B1745" t="s">
        <v>842</v>
      </c>
      <c r="C1745" t="s">
        <v>857</v>
      </c>
      <c r="D1745" t="s">
        <v>2250</v>
      </c>
    </row>
    <row r="1746" spans="1:4" x14ac:dyDescent="0.25">
      <c r="A1746" t="s">
        <v>40</v>
      </c>
      <c r="B1746" t="s">
        <v>842</v>
      </c>
      <c r="C1746" t="s">
        <v>859</v>
      </c>
      <c r="D1746" t="s">
        <v>2251</v>
      </c>
    </row>
    <row r="1747" spans="1:4" x14ac:dyDescent="0.25">
      <c r="A1747" t="s">
        <v>40</v>
      </c>
      <c r="B1747" t="s">
        <v>845</v>
      </c>
      <c r="C1747" t="s">
        <v>859</v>
      </c>
      <c r="D1747" t="s">
        <v>2252</v>
      </c>
    </row>
    <row r="1748" spans="1:4" x14ac:dyDescent="0.25">
      <c r="A1748" t="s">
        <v>40</v>
      </c>
      <c r="B1748" t="s">
        <v>845</v>
      </c>
      <c r="C1748" t="s">
        <v>857</v>
      </c>
      <c r="D1748" t="s">
        <v>2253</v>
      </c>
    </row>
    <row r="1749" spans="1:4" x14ac:dyDescent="0.25">
      <c r="A1749" t="s">
        <v>40</v>
      </c>
      <c r="B1749" t="s">
        <v>842</v>
      </c>
      <c r="C1749" t="s">
        <v>857</v>
      </c>
      <c r="D1749" t="s">
        <v>2254</v>
      </c>
    </row>
    <row r="1750" spans="1:4" x14ac:dyDescent="0.25">
      <c r="A1750" t="s">
        <v>40</v>
      </c>
      <c r="B1750" t="s">
        <v>842</v>
      </c>
      <c r="C1750" t="s">
        <v>859</v>
      </c>
      <c r="D1750" t="s">
        <v>2255</v>
      </c>
    </row>
    <row r="1751" spans="1:4" x14ac:dyDescent="0.25">
      <c r="A1751" t="s">
        <v>40</v>
      </c>
      <c r="B1751" t="s">
        <v>845</v>
      </c>
      <c r="C1751" t="s">
        <v>859</v>
      </c>
      <c r="D1751" t="s">
        <v>2256</v>
      </c>
    </row>
    <row r="1752" spans="1:4" x14ac:dyDescent="0.25">
      <c r="A1752" t="s">
        <v>40</v>
      </c>
      <c r="B1752" t="s">
        <v>842</v>
      </c>
      <c r="C1752" t="s">
        <v>857</v>
      </c>
      <c r="D1752" t="s">
        <v>2257</v>
      </c>
    </row>
    <row r="1753" spans="1:4" x14ac:dyDescent="0.25">
      <c r="A1753" t="s">
        <v>40</v>
      </c>
      <c r="B1753" t="s">
        <v>842</v>
      </c>
      <c r="C1753" t="s">
        <v>859</v>
      </c>
      <c r="D1753" t="s">
        <v>2258</v>
      </c>
    </row>
    <row r="1754" spans="1:4" x14ac:dyDescent="0.25">
      <c r="A1754" t="s">
        <v>40</v>
      </c>
      <c r="B1754" t="s">
        <v>845</v>
      </c>
      <c r="C1754" t="s">
        <v>857</v>
      </c>
      <c r="D1754" t="s">
        <v>2259</v>
      </c>
    </row>
    <row r="1755" spans="1:4" x14ac:dyDescent="0.25">
      <c r="A1755" t="s">
        <v>40</v>
      </c>
      <c r="B1755" t="s">
        <v>842</v>
      </c>
      <c r="C1755" t="s">
        <v>857</v>
      </c>
      <c r="D1755" t="s">
        <v>2260</v>
      </c>
    </row>
    <row r="1756" spans="1:4" x14ac:dyDescent="0.25">
      <c r="A1756" t="s">
        <v>40</v>
      </c>
      <c r="B1756" t="s">
        <v>842</v>
      </c>
      <c r="C1756" t="s">
        <v>859</v>
      </c>
      <c r="D1756" t="s">
        <v>2261</v>
      </c>
    </row>
    <row r="1757" spans="1:4" x14ac:dyDescent="0.25">
      <c r="A1757" t="s">
        <v>40</v>
      </c>
      <c r="B1757" t="s">
        <v>845</v>
      </c>
      <c r="C1757" t="s">
        <v>859</v>
      </c>
      <c r="D1757" t="s">
        <v>2262</v>
      </c>
    </row>
    <row r="1758" spans="1:4" x14ac:dyDescent="0.25">
      <c r="A1758" t="s">
        <v>40</v>
      </c>
      <c r="B1758" t="s">
        <v>842</v>
      </c>
      <c r="C1758" t="s">
        <v>857</v>
      </c>
      <c r="D1758" t="s">
        <v>2263</v>
      </c>
    </row>
    <row r="1759" spans="1:4" x14ac:dyDescent="0.25">
      <c r="A1759" t="s">
        <v>40</v>
      </c>
      <c r="B1759" t="s">
        <v>842</v>
      </c>
      <c r="C1759" t="s">
        <v>859</v>
      </c>
      <c r="D1759" t="s">
        <v>2264</v>
      </c>
    </row>
    <row r="1760" spans="1:4" x14ac:dyDescent="0.25">
      <c r="A1760" t="s">
        <v>40</v>
      </c>
      <c r="B1760" t="s">
        <v>845</v>
      </c>
      <c r="C1760" t="s">
        <v>857</v>
      </c>
      <c r="D1760" t="s">
        <v>2265</v>
      </c>
    </row>
    <row r="1761" spans="1:4" x14ac:dyDescent="0.25">
      <c r="A1761" t="s">
        <v>40</v>
      </c>
      <c r="B1761" t="s">
        <v>842</v>
      </c>
      <c r="C1761" t="s">
        <v>857</v>
      </c>
      <c r="D1761" t="s">
        <v>2266</v>
      </c>
    </row>
    <row r="1762" spans="1:4" x14ac:dyDescent="0.25">
      <c r="A1762" t="s">
        <v>40</v>
      </c>
      <c r="B1762" t="s">
        <v>842</v>
      </c>
      <c r="C1762" t="s">
        <v>859</v>
      </c>
      <c r="D1762" t="s">
        <v>2267</v>
      </c>
    </row>
    <row r="1763" spans="1:4" x14ac:dyDescent="0.25">
      <c r="A1763" t="s">
        <v>40</v>
      </c>
      <c r="B1763" t="s">
        <v>845</v>
      </c>
      <c r="C1763" t="s">
        <v>859</v>
      </c>
      <c r="D1763" t="s">
        <v>2268</v>
      </c>
    </row>
    <row r="1764" spans="1:4" x14ac:dyDescent="0.25">
      <c r="A1764" t="s">
        <v>40</v>
      </c>
      <c r="B1764" t="s">
        <v>842</v>
      </c>
      <c r="C1764" t="s">
        <v>857</v>
      </c>
      <c r="D1764" t="s">
        <v>2269</v>
      </c>
    </row>
    <row r="1765" spans="1:4" x14ac:dyDescent="0.25">
      <c r="A1765" t="s">
        <v>40</v>
      </c>
      <c r="B1765" t="s">
        <v>842</v>
      </c>
      <c r="C1765" t="s">
        <v>859</v>
      </c>
      <c r="D1765" t="s">
        <v>2270</v>
      </c>
    </row>
    <row r="1766" spans="1:4" x14ac:dyDescent="0.25">
      <c r="A1766" t="s">
        <v>40</v>
      </c>
      <c r="B1766" t="s">
        <v>845</v>
      </c>
      <c r="C1766" t="s">
        <v>857</v>
      </c>
      <c r="D1766" t="s">
        <v>2271</v>
      </c>
    </row>
    <row r="1767" spans="1:4" x14ac:dyDescent="0.25">
      <c r="A1767" t="s">
        <v>40</v>
      </c>
      <c r="B1767" t="s">
        <v>842</v>
      </c>
      <c r="C1767" t="s">
        <v>857</v>
      </c>
      <c r="D1767" t="s">
        <v>2272</v>
      </c>
    </row>
    <row r="1768" spans="1:4" x14ac:dyDescent="0.25">
      <c r="A1768" t="s">
        <v>40</v>
      </c>
      <c r="B1768" t="s">
        <v>842</v>
      </c>
      <c r="C1768" t="s">
        <v>859</v>
      </c>
      <c r="D1768" t="s">
        <v>2273</v>
      </c>
    </row>
    <row r="1769" spans="1:4" x14ac:dyDescent="0.25">
      <c r="A1769" t="s">
        <v>40</v>
      </c>
      <c r="B1769" t="s">
        <v>845</v>
      </c>
      <c r="C1769" t="s">
        <v>859</v>
      </c>
      <c r="D1769" t="s">
        <v>2274</v>
      </c>
    </row>
    <row r="1770" spans="1:4" x14ac:dyDescent="0.25">
      <c r="A1770" t="s">
        <v>40</v>
      </c>
      <c r="B1770" t="s">
        <v>845</v>
      </c>
      <c r="C1770" t="s">
        <v>857</v>
      </c>
      <c r="D1770" t="s">
        <v>2275</v>
      </c>
    </row>
    <row r="1771" spans="1:4" x14ac:dyDescent="0.25">
      <c r="A1771" t="s">
        <v>40</v>
      </c>
      <c r="B1771" t="s">
        <v>842</v>
      </c>
      <c r="C1771" t="s">
        <v>857</v>
      </c>
      <c r="D1771" t="s">
        <v>2276</v>
      </c>
    </row>
    <row r="1772" spans="1:4" x14ac:dyDescent="0.25">
      <c r="A1772" t="s">
        <v>40</v>
      </c>
      <c r="B1772" t="s">
        <v>842</v>
      </c>
      <c r="C1772" t="s">
        <v>859</v>
      </c>
      <c r="D1772" t="s">
        <v>2277</v>
      </c>
    </row>
    <row r="1773" spans="1:4" x14ac:dyDescent="0.25">
      <c r="A1773" t="s">
        <v>40</v>
      </c>
      <c r="B1773" t="s">
        <v>842</v>
      </c>
      <c r="C1773" t="s">
        <v>857</v>
      </c>
      <c r="D1773" t="s">
        <v>2278</v>
      </c>
    </row>
    <row r="1774" spans="1:4" x14ac:dyDescent="0.25">
      <c r="A1774" t="s">
        <v>40</v>
      </c>
      <c r="B1774" t="s">
        <v>842</v>
      </c>
      <c r="C1774" t="s">
        <v>859</v>
      </c>
      <c r="D1774" t="s">
        <v>2279</v>
      </c>
    </row>
    <row r="1775" spans="1:4" x14ac:dyDescent="0.25">
      <c r="A1775" t="s">
        <v>40</v>
      </c>
      <c r="B1775" t="s">
        <v>845</v>
      </c>
      <c r="C1775" t="s">
        <v>859</v>
      </c>
      <c r="D1775" t="s">
        <v>2280</v>
      </c>
    </row>
    <row r="1776" spans="1:4" x14ac:dyDescent="0.25">
      <c r="A1776" t="s">
        <v>40</v>
      </c>
      <c r="B1776" t="s">
        <v>845</v>
      </c>
      <c r="C1776" t="s">
        <v>857</v>
      </c>
      <c r="D1776" t="s">
        <v>2281</v>
      </c>
    </row>
    <row r="1777" spans="1:4" x14ac:dyDescent="0.25">
      <c r="A1777" t="s">
        <v>40</v>
      </c>
      <c r="B1777" t="s">
        <v>842</v>
      </c>
      <c r="C1777" t="s">
        <v>857</v>
      </c>
      <c r="D1777" t="s">
        <v>2282</v>
      </c>
    </row>
    <row r="1778" spans="1:4" x14ac:dyDescent="0.25">
      <c r="A1778" t="s">
        <v>40</v>
      </c>
      <c r="B1778" t="s">
        <v>842</v>
      </c>
      <c r="C1778" t="s">
        <v>859</v>
      </c>
      <c r="D1778" t="s">
        <v>2283</v>
      </c>
    </row>
    <row r="1779" spans="1:4" x14ac:dyDescent="0.25">
      <c r="A1779" t="s">
        <v>40</v>
      </c>
      <c r="B1779" t="s">
        <v>845</v>
      </c>
      <c r="C1779" t="s">
        <v>859</v>
      </c>
      <c r="D1779" t="s">
        <v>1471</v>
      </c>
    </row>
    <row r="1780" spans="1:4" x14ac:dyDescent="0.25">
      <c r="A1780" t="s">
        <v>40</v>
      </c>
      <c r="B1780" t="s">
        <v>842</v>
      </c>
      <c r="C1780" t="s">
        <v>857</v>
      </c>
      <c r="D1780" t="s">
        <v>2284</v>
      </c>
    </row>
    <row r="1781" spans="1:4" x14ac:dyDescent="0.25">
      <c r="A1781" t="s">
        <v>40</v>
      </c>
      <c r="B1781" t="s">
        <v>842</v>
      </c>
      <c r="C1781" t="s">
        <v>859</v>
      </c>
      <c r="D1781" t="s">
        <v>2285</v>
      </c>
    </row>
    <row r="1782" spans="1:4" x14ac:dyDescent="0.25">
      <c r="A1782" t="s">
        <v>40</v>
      </c>
      <c r="B1782" t="s">
        <v>845</v>
      </c>
      <c r="C1782" t="s">
        <v>857</v>
      </c>
      <c r="D1782" t="s">
        <v>2286</v>
      </c>
    </row>
    <row r="1783" spans="1:4" x14ac:dyDescent="0.25">
      <c r="A1783" t="s">
        <v>40</v>
      </c>
      <c r="B1783" t="s">
        <v>842</v>
      </c>
      <c r="C1783" t="s">
        <v>857</v>
      </c>
      <c r="D1783" t="s">
        <v>2287</v>
      </c>
    </row>
    <row r="1784" spans="1:4" x14ac:dyDescent="0.25">
      <c r="A1784" t="s">
        <v>40</v>
      </c>
      <c r="B1784" t="s">
        <v>842</v>
      </c>
      <c r="C1784" t="s">
        <v>859</v>
      </c>
      <c r="D1784" t="s">
        <v>2288</v>
      </c>
    </row>
    <row r="1785" spans="1:4" x14ac:dyDescent="0.25">
      <c r="A1785" t="s">
        <v>40</v>
      </c>
      <c r="B1785" t="s">
        <v>845</v>
      </c>
      <c r="C1785" t="s">
        <v>859</v>
      </c>
      <c r="D1785" t="s">
        <v>1473</v>
      </c>
    </row>
    <row r="1786" spans="1:4" x14ac:dyDescent="0.25">
      <c r="A1786" t="s">
        <v>40</v>
      </c>
      <c r="B1786" t="s">
        <v>842</v>
      </c>
      <c r="C1786" t="s">
        <v>857</v>
      </c>
      <c r="D1786" t="s">
        <v>2289</v>
      </c>
    </row>
    <row r="1787" spans="1:4" x14ac:dyDescent="0.25">
      <c r="A1787" t="s">
        <v>40</v>
      </c>
      <c r="B1787" t="s">
        <v>842</v>
      </c>
      <c r="C1787" t="s">
        <v>859</v>
      </c>
      <c r="D1787" t="s">
        <v>2290</v>
      </c>
    </row>
    <row r="1788" spans="1:4" x14ac:dyDescent="0.25">
      <c r="A1788" t="s">
        <v>40</v>
      </c>
      <c r="B1788" t="s">
        <v>845</v>
      </c>
      <c r="C1788" t="s">
        <v>857</v>
      </c>
      <c r="D1788" t="s">
        <v>2291</v>
      </c>
    </row>
    <row r="1789" spans="1:4" x14ac:dyDescent="0.25">
      <c r="A1789" t="s">
        <v>40</v>
      </c>
      <c r="B1789" t="s">
        <v>842</v>
      </c>
      <c r="C1789" t="s">
        <v>857</v>
      </c>
      <c r="D1789" t="s">
        <v>2292</v>
      </c>
    </row>
    <row r="1790" spans="1:4" x14ac:dyDescent="0.25">
      <c r="A1790" t="s">
        <v>40</v>
      </c>
      <c r="B1790" t="s">
        <v>842</v>
      </c>
      <c r="C1790" t="s">
        <v>859</v>
      </c>
      <c r="D1790" t="s">
        <v>2293</v>
      </c>
    </row>
    <row r="1791" spans="1:4" x14ac:dyDescent="0.25">
      <c r="A1791" t="s">
        <v>40</v>
      </c>
      <c r="B1791" t="s">
        <v>845</v>
      </c>
      <c r="C1791" t="s">
        <v>859</v>
      </c>
      <c r="D1791" t="s">
        <v>1476</v>
      </c>
    </row>
    <row r="1792" spans="1:4" x14ac:dyDescent="0.25">
      <c r="A1792" t="s">
        <v>40</v>
      </c>
      <c r="B1792" t="s">
        <v>842</v>
      </c>
      <c r="C1792" t="s">
        <v>857</v>
      </c>
      <c r="D1792" t="s">
        <v>2294</v>
      </c>
    </row>
    <row r="1793" spans="1:4" x14ac:dyDescent="0.25">
      <c r="A1793" t="s">
        <v>40</v>
      </c>
      <c r="B1793" t="s">
        <v>845</v>
      </c>
      <c r="C1793" t="s">
        <v>857</v>
      </c>
      <c r="D1793" t="s">
        <v>2295</v>
      </c>
    </row>
    <row r="1794" spans="1:4" x14ac:dyDescent="0.25">
      <c r="A1794" t="s">
        <v>40</v>
      </c>
      <c r="B1794" t="s">
        <v>842</v>
      </c>
      <c r="C1794" t="s">
        <v>859</v>
      </c>
      <c r="D1794" t="s">
        <v>2296</v>
      </c>
    </row>
    <row r="1795" spans="1:4" x14ac:dyDescent="0.25">
      <c r="A1795" t="s">
        <v>40</v>
      </c>
      <c r="B1795" t="s">
        <v>842</v>
      </c>
      <c r="C1795" t="s">
        <v>857</v>
      </c>
      <c r="D1795" t="s">
        <v>2297</v>
      </c>
    </row>
    <row r="1796" spans="1:4" x14ac:dyDescent="0.25">
      <c r="A1796" t="s">
        <v>40</v>
      </c>
      <c r="B1796" t="s">
        <v>842</v>
      </c>
      <c r="C1796" t="s">
        <v>859</v>
      </c>
      <c r="D1796" t="s">
        <v>2298</v>
      </c>
    </row>
    <row r="1797" spans="1:4" x14ac:dyDescent="0.25">
      <c r="A1797" t="s">
        <v>40</v>
      </c>
      <c r="B1797" t="s">
        <v>845</v>
      </c>
      <c r="C1797" t="s">
        <v>859</v>
      </c>
      <c r="D1797" t="s">
        <v>2299</v>
      </c>
    </row>
    <row r="1798" spans="1:4" x14ac:dyDescent="0.25">
      <c r="A1798" t="s">
        <v>40</v>
      </c>
      <c r="B1798" t="s">
        <v>845</v>
      </c>
      <c r="C1798" t="s">
        <v>857</v>
      </c>
      <c r="D1798" t="s">
        <v>2300</v>
      </c>
    </row>
    <row r="1799" spans="1:4" x14ac:dyDescent="0.25">
      <c r="A1799" t="s">
        <v>40</v>
      </c>
      <c r="B1799" t="s">
        <v>842</v>
      </c>
      <c r="C1799" t="s">
        <v>857</v>
      </c>
      <c r="D1799" t="s">
        <v>2301</v>
      </c>
    </row>
    <row r="1800" spans="1:4" x14ac:dyDescent="0.25">
      <c r="A1800" t="s">
        <v>40</v>
      </c>
      <c r="B1800" t="s">
        <v>842</v>
      </c>
      <c r="C1800" t="s">
        <v>859</v>
      </c>
      <c r="D1800" t="s">
        <v>2302</v>
      </c>
    </row>
    <row r="1801" spans="1:4" x14ac:dyDescent="0.25">
      <c r="A1801" t="s">
        <v>40</v>
      </c>
      <c r="B1801" t="s">
        <v>842</v>
      </c>
      <c r="C1801" t="s">
        <v>857</v>
      </c>
      <c r="D1801" t="s">
        <v>2303</v>
      </c>
    </row>
    <row r="1802" spans="1:4" x14ac:dyDescent="0.25">
      <c r="A1802" t="s">
        <v>40</v>
      </c>
      <c r="B1802" t="s">
        <v>842</v>
      </c>
      <c r="C1802" t="s">
        <v>859</v>
      </c>
      <c r="D1802" t="s">
        <v>2304</v>
      </c>
    </row>
    <row r="1803" spans="1:4" x14ac:dyDescent="0.25">
      <c r="A1803" t="s">
        <v>40</v>
      </c>
      <c r="B1803" t="s">
        <v>845</v>
      </c>
      <c r="C1803" t="s">
        <v>859</v>
      </c>
      <c r="D1803" t="s">
        <v>2305</v>
      </c>
    </row>
    <row r="1804" spans="1:4" x14ac:dyDescent="0.25">
      <c r="A1804" t="s">
        <v>40</v>
      </c>
      <c r="B1804" t="s">
        <v>845</v>
      </c>
      <c r="C1804" t="s">
        <v>857</v>
      </c>
      <c r="D1804" t="s">
        <v>2306</v>
      </c>
    </row>
    <row r="1805" spans="1:4" x14ac:dyDescent="0.25">
      <c r="A1805" t="s">
        <v>40</v>
      </c>
      <c r="B1805" t="s">
        <v>842</v>
      </c>
      <c r="C1805" t="s">
        <v>857</v>
      </c>
      <c r="D1805" t="s">
        <v>2307</v>
      </c>
    </row>
    <row r="1806" spans="1:4" x14ac:dyDescent="0.25">
      <c r="A1806" t="s">
        <v>40</v>
      </c>
      <c r="B1806" t="s">
        <v>842</v>
      </c>
      <c r="C1806" t="s">
        <v>859</v>
      </c>
      <c r="D1806" t="s">
        <v>2308</v>
      </c>
    </row>
    <row r="1807" spans="1:4" x14ac:dyDescent="0.25">
      <c r="A1807" t="s">
        <v>40</v>
      </c>
      <c r="B1807" t="s">
        <v>842</v>
      </c>
      <c r="C1807" t="s">
        <v>857</v>
      </c>
      <c r="D1807" t="s">
        <v>2309</v>
      </c>
    </row>
    <row r="1808" spans="1:4" x14ac:dyDescent="0.25">
      <c r="A1808" t="s">
        <v>40</v>
      </c>
      <c r="B1808" t="s">
        <v>845</v>
      </c>
      <c r="C1808" t="s">
        <v>859</v>
      </c>
      <c r="D1808" t="s">
        <v>2310</v>
      </c>
    </row>
    <row r="1809" spans="1:4" x14ac:dyDescent="0.25">
      <c r="A1809" t="s">
        <v>40</v>
      </c>
      <c r="B1809" t="s">
        <v>842</v>
      </c>
      <c r="C1809" t="s">
        <v>859</v>
      </c>
      <c r="D1809" t="s">
        <v>2311</v>
      </c>
    </row>
    <row r="1810" spans="1:4" x14ac:dyDescent="0.25">
      <c r="A1810" t="s">
        <v>40</v>
      </c>
      <c r="B1810" t="s">
        <v>845</v>
      </c>
      <c r="C1810" t="s">
        <v>857</v>
      </c>
      <c r="D1810" t="s">
        <v>2312</v>
      </c>
    </row>
    <row r="1811" spans="1:4" x14ac:dyDescent="0.25">
      <c r="A1811" t="s">
        <v>40</v>
      </c>
      <c r="B1811" t="s">
        <v>842</v>
      </c>
      <c r="C1811" t="s">
        <v>857</v>
      </c>
      <c r="D1811" t="s">
        <v>2313</v>
      </c>
    </row>
    <row r="1812" spans="1:4" x14ac:dyDescent="0.25">
      <c r="A1812" t="s">
        <v>40</v>
      </c>
      <c r="B1812" t="s">
        <v>842</v>
      </c>
      <c r="C1812" t="s">
        <v>859</v>
      </c>
      <c r="D1812" t="s">
        <v>2314</v>
      </c>
    </row>
    <row r="1813" spans="1:4" x14ac:dyDescent="0.25">
      <c r="A1813" t="s">
        <v>40</v>
      </c>
      <c r="B1813" t="s">
        <v>845</v>
      </c>
      <c r="C1813" t="s">
        <v>859</v>
      </c>
      <c r="D1813" t="s">
        <v>2315</v>
      </c>
    </row>
    <row r="1814" spans="1:4" x14ac:dyDescent="0.25">
      <c r="A1814" t="s">
        <v>40</v>
      </c>
      <c r="B1814" t="s">
        <v>842</v>
      </c>
      <c r="C1814" t="s">
        <v>857</v>
      </c>
      <c r="D1814" t="s">
        <v>2316</v>
      </c>
    </row>
    <row r="1815" spans="1:4" x14ac:dyDescent="0.25">
      <c r="A1815" t="s">
        <v>40</v>
      </c>
      <c r="B1815" t="s">
        <v>842</v>
      </c>
      <c r="C1815" t="s">
        <v>859</v>
      </c>
      <c r="D1815" t="s">
        <v>2317</v>
      </c>
    </row>
    <row r="1816" spans="1:4" x14ac:dyDescent="0.25">
      <c r="A1816" t="s">
        <v>40</v>
      </c>
      <c r="B1816" t="s">
        <v>845</v>
      </c>
      <c r="C1816" t="s">
        <v>857</v>
      </c>
      <c r="D1816" t="s">
        <v>2318</v>
      </c>
    </row>
    <row r="1817" spans="1:4" x14ac:dyDescent="0.25">
      <c r="A1817" t="s">
        <v>40</v>
      </c>
      <c r="B1817" t="s">
        <v>842</v>
      </c>
      <c r="C1817" t="s">
        <v>857</v>
      </c>
      <c r="D1817" t="s">
        <v>2319</v>
      </c>
    </row>
    <row r="1818" spans="1:4" x14ac:dyDescent="0.25">
      <c r="A1818" t="s">
        <v>40</v>
      </c>
      <c r="B1818" t="s">
        <v>842</v>
      </c>
      <c r="C1818" t="s">
        <v>859</v>
      </c>
      <c r="D1818" t="s">
        <v>2320</v>
      </c>
    </row>
    <row r="1819" spans="1:4" x14ac:dyDescent="0.25">
      <c r="A1819" t="s">
        <v>40</v>
      </c>
      <c r="B1819" t="s">
        <v>845</v>
      </c>
      <c r="C1819" t="s">
        <v>859</v>
      </c>
      <c r="D1819" t="s">
        <v>2321</v>
      </c>
    </row>
    <row r="1820" spans="1:4" x14ac:dyDescent="0.25">
      <c r="A1820" t="s">
        <v>40</v>
      </c>
      <c r="B1820" t="s">
        <v>842</v>
      </c>
      <c r="C1820" t="s">
        <v>857</v>
      </c>
      <c r="D1820" t="s">
        <v>2322</v>
      </c>
    </row>
    <row r="1821" spans="1:4" x14ac:dyDescent="0.25">
      <c r="A1821" t="s">
        <v>40</v>
      </c>
      <c r="B1821" t="s">
        <v>845</v>
      </c>
      <c r="C1821" t="s">
        <v>857</v>
      </c>
      <c r="D1821" t="s">
        <v>2323</v>
      </c>
    </row>
    <row r="1822" spans="1:4" x14ac:dyDescent="0.25">
      <c r="A1822" t="s">
        <v>40</v>
      </c>
      <c r="B1822" t="s">
        <v>842</v>
      </c>
      <c r="C1822" t="s">
        <v>859</v>
      </c>
      <c r="D1822" t="s">
        <v>2324</v>
      </c>
    </row>
    <row r="1823" spans="1:4" x14ac:dyDescent="0.25">
      <c r="A1823" t="s">
        <v>40</v>
      </c>
      <c r="B1823" t="s">
        <v>842</v>
      </c>
      <c r="C1823" t="s">
        <v>857</v>
      </c>
      <c r="D1823" t="s">
        <v>2325</v>
      </c>
    </row>
    <row r="1824" spans="1:4" x14ac:dyDescent="0.25">
      <c r="A1824" t="s">
        <v>40</v>
      </c>
      <c r="B1824" t="s">
        <v>842</v>
      </c>
      <c r="C1824" t="s">
        <v>859</v>
      </c>
      <c r="D1824" t="s">
        <v>2326</v>
      </c>
    </row>
    <row r="1825" spans="1:4" x14ac:dyDescent="0.25">
      <c r="A1825" t="s">
        <v>40</v>
      </c>
      <c r="B1825" t="s">
        <v>845</v>
      </c>
      <c r="C1825" t="s">
        <v>859</v>
      </c>
      <c r="D1825" t="s">
        <v>2327</v>
      </c>
    </row>
    <row r="1826" spans="1:4" x14ac:dyDescent="0.25">
      <c r="A1826" t="s">
        <v>40</v>
      </c>
      <c r="B1826" t="s">
        <v>845</v>
      </c>
      <c r="C1826" t="s">
        <v>857</v>
      </c>
      <c r="D1826" t="s">
        <v>2328</v>
      </c>
    </row>
    <row r="1827" spans="1:4" x14ac:dyDescent="0.25">
      <c r="A1827" t="s">
        <v>40</v>
      </c>
      <c r="B1827" t="s">
        <v>842</v>
      </c>
      <c r="C1827" t="s">
        <v>857</v>
      </c>
      <c r="D1827" t="s">
        <v>2329</v>
      </c>
    </row>
    <row r="1828" spans="1:4" x14ac:dyDescent="0.25">
      <c r="A1828" t="s">
        <v>40</v>
      </c>
      <c r="B1828" t="s">
        <v>842</v>
      </c>
      <c r="C1828" t="s">
        <v>859</v>
      </c>
      <c r="D1828" t="s">
        <v>2330</v>
      </c>
    </row>
    <row r="1829" spans="1:4" x14ac:dyDescent="0.25">
      <c r="A1829" t="s">
        <v>40</v>
      </c>
      <c r="B1829" t="s">
        <v>842</v>
      </c>
      <c r="C1829" t="s">
        <v>857</v>
      </c>
      <c r="D1829" t="s">
        <v>2331</v>
      </c>
    </row>
    <row r="1830" spans="1:4" x14ac:dyDescent="0.25">
      <c r="A1830" t="s">
        <v>40</v>
      </c>
      <c r="B1830" t="s">
        <v>842</v>
      </c>
      <c r="C1830" t="s">
        <v>859</v>
      </c>
      <c r="D1830" t="s">
        <v>2332</v>
      </c>
    </row>
    <row r="1831" spans="1:4" x14ac:dyDescent="0.25">
      <c r="A1831" t="s">
        <v>40</v>
      </c>
      <c r="B1831" t="s">
        <v>845</v>
      </c>
      <c r="C1831" t="s">
        <v>859</v>
      </c>
      <c r="D1831" t="s">
        <v>2333</v>
      </c>
    </row>
    <row r="1832" spans="1:4" x14ac:dyDescent="0.25">
      <c r="A1832" t="s">
        <v>40</v>
      </c>
      <c r="B1832" t="s">
        <v>845</v>
      </c>
      <c r="C1832" t="s">
        <v>857</v>
      </c>
      <c r="D1832" t="s">
        <v>2334</v>
      </c>
    </row>
    <row r="1833" spans="1:4" x14ac:dyDescent="0.25">
      <c r="A1833" t="s">
        <v>40</v>
      </c>
      <c r="B1833" t="s">
        <v>842</v>
      </c>
      <c r="C1833" t="s">
        <v>857</v>
      </c>
      <c r="D1833" t="s">
        <v>2335</v>
      </c>
    </row>
    <row r="1834" spans="1:4" x14ac:dyDescent="0.25">
      <c r="A1834" t="s">
        <v>40</v>
      </c>
      <c r="B1834" t="s">
        <v>842</v>
      </c>
      <c r="C1834" t="s">
        <v>859</v>
      </c>
      <c r="D1834" t="s">
        <v>2336</v>
      </c>
    </row>
    <row r="1835" spans="1:4" x14ac:dyDescent="0.25">
      <c r="A1835" t="s">
        <v>40</v>
      </c>
      <c r="B1835" t="s">
        <v>842</v>
      </c>
      <c r="C1835" t="s">
        <v>857</v>
      </c>
      <c r="D1835" t="s">
        <v>2337</v>
      </c>
    </row>
    <row r="1836" spans="1:4" x14ac:dyDescent="0.25">
      <c r="A1836" t="s">
        <v>40</v>
      </c>
      <c r="B1836" t="s">
        <v>845</v>
      </c>
      <c r="C1836" t="s">
        <v>859</v>
      </c>
      <c r="D1836" t="s">
        <v>2338</v>
      </c>
    </row>
    <row r="1837" spans="1:4" x14ac:dyDescent="0.25">
      <c r="A1837" t="s">
        <v>40</v>
      </c>
      <c r="B1837" t="s">
        <v>842</v>
      </c>
      <c r="C1837" t="s">
        <v>859</v>
      </c>
      <c r="D1837" t="s">
        <v>2339</v>
      </c>
    </row>
    <row r="1838" spans="1:4" x14ac:dyDescent="0.25">
      <c r="A1838" t="s">
        <v>40</v>
      </c>
      <c r="B1838" t="s">
        <v>845</v>
      </c>
      <c r="C1838" t="s">
        <v>857</v>
      </c>
      <c r="D1838" t="s">
        <v>2340</v>
      </c>
    </row>
    <row r="1839" spans="1:4" x14ac:dyDescent="0.25">
      <c r="A1839" t="s">
        <v>40</v>
      </c>
      <c r="B1839" t="s">
        <v>842</v>
      </c>
      <c r="C1839" t="s">
        <v>857</v>
      </c>
      <c r="D1839" t="s">
        <v>2341</v>
      </c>
    </row>
    <row r="1840" spans="1:4" x14ac:dyDescent="0.25">
      <c r="A1840" t="s">
        <v>40</v>
      </c>
      <c r="B1840" t="s">
        <v>842</v>
      </c>
      <c r="C1840" t="s">
        <v>859</v>
      </c>
      <c r="D1840" t="s">
        <v>2342</v>
      </c>
    </row>
    <row r="1841" spans="1:4" x14ac:dyDescent="0.25">
      <c r="A1841" t="s">
        <v>40</v>
      </c>
      <c r="B1841" t="s">
        <v>845</v>
      </c>
      <c r="C1841" t="s">
        <v>859</v>
      </c>
      <c r="D1841" t="s">
        <v>2343</v>
      </c>
    </row>
    <row r="1842" spans="1:4" x14ac:dyDescent="0.25">
      <c r="A1842" t="s">
        <v>40</v>
      </c>
      <c r="B1842" t="s">
        <v>842</v>
      </c>
      <c r="C1842" t="s">
        <v>857</v>
      </c>
      <c r="D1842" t="s">
        <v>2344</v>
      </c>
    </row>
    <row r="1843" spans="1:4" x14ac:dyDescent="0.25">
      <c r="A1843" t="s">
        <v>40</v>
      </c>
      <c r="B1843" t="s">
        <v>845</v>
      </c>
      <c r="C1843" t="s">
        <v>857</v>
      </c>
      <c r="D1843" t="s">
        <v>2345</v>
      </c>
    </row>
    <row r="1844" spans="1:4" x14ac:dyDescent="0.25">
      <c r="A1844" t="s">
        <v>40</v>
      </c>
      <c r="B1844" t="s">
        <v>842</v>
      </c>
      <c r="C1844" t="s">
        <v>859</v>
      </c>
      <c r="D1844" t="s">
        <v>2346</v>
      </c>
    </row>
    <row r="1845" spans="1:4" x14ac:dyDescent="0.25">
      <c r="A1845" t="s">
        <v>40</v>
      </c>
      <c r="B1845" t="s">
        <v>842</v>
      </c>
      <c r="C1845" t="s">
        <v>857</v>
      </c>
      <c r="D1845" t="s">
        <v>2347</v>
      </c>
    </row>
    <row r="1846" spans="1:4" x14ac:dyDescent="0.25">
      <c r="A1846" t="s">
        <v>40</v>
      </c>
      <c r="B1846" t="s">
        <v>842</v>
      </c>
      <c r="C1846" t="s">
        <v>859</v>
      </c>
      <c r="D1846" t="s">
        <v>2348</v>
      </c>
    </row>
    <row r="1847" spans="1:4" x14ac:dyDescent="0.25">
      <c r="A1847" t="s">
        <v>40</v>
      </c>
      <c r="B1847" t="s">
        <v>845</v>
      </c>
      <c r="C1847" t="s">
        <v>859</v>
      </c>
      <c r="D1847" t="s">
        <v>2349</v>
      </c>
    </row>
    <row r="1848" spans="1:4" x14ac:dyDescent="0.25">
      <c r="A1848" t="s">
        <v>40</v>
      </c>
      <c r="B1848" t="s">
        <v>845</v>
      </c>
      <c r="C1848" t="s">
        <v>857</v>
      </c>
      <c r="D1848" t="s">
        <v>2350</v>
      </c>
    </row>
    <row r="1849" spans="1:4" x14ac:dyDescent="0.25">
      <c r="A1849" t="s">
        <v>40</v>
      </c>
      <c r="B1849" t="s">
        <v>842</v>
      </c>
      <c r="C1849" t="s">
        <v>857</v>
      </c>
      <c r="D1849" t="s">
        <v>2351</v>
      </c>
    </row>
    <row r="1850" spans="1:4" x14ac:dyDescent="0.25">
      <c r="A1850" t="s">
        <v>40</v>
      </c>
      <c r="B1850" t="s">
        <v>842</v>
      </c>
      <c r="C1850" t="s">
        <v>859</v>
      </c>
      <c r="D1850" t="s">
        <v>2352</v>
      </c>
    </row>
    <row r="1851" spans="1:4" x14ac:dyDescent="0.25">
      <c r="A1851" t="s">
        <v>40</v>
      </c>
      <c r="B1851" t="s">
        <v>842</v>
      </c>
      <c r="C1851" t="s">
        <v>857</v>
      </c>
      <c r="D1851" t="s">
        <v>2353</v>
      </c>
    </row>
    <row r="1852" spans="1:4" x14ac:dyDescent="0.25">
      <c r="A1852" t="s">
        <v>40</v>
      </c>
      <c r="B1852" t="s">
        <v>842</v>
      </c>
      <c r="C1852" t="s">
        <v>859</v>
      </c>
      <c r="D1852" t="s">
        <v>2354</v>
      </c>
    </row>
    <row r="1853" spans="1:4" x14ac:dyDescent="0.25">
      <c r="A1853" t="s">
        <v>40</v>
      </c>
      <c r="B1853" t="s">
        <v>845</v>
      </c>
      <c r="C1853" t="s">
        <v>857</v>
      </c>
      <c r="D1853" t="s">
        <v>2355</v>
      </c>
    </row>
    <row r="1854" spans="1:4" x14ac:dyDescent="0.25">
      <c r="A1854" t="s">
        <v>40</v>
      </c>
      <c r="B1854" t="s">
        <v>845</v>
      </c>
      <c r="C1854" t="s">
        <v>859</v>
      </c>
      <c r="D1854" t="s">
        <v>2356</v>
      </c>
    </row>
    <row r="1855" spans="1:4" x14ac:dyDescent="0.25">
      <c r="A1855" t="s">
        <v>40</v>
      </c>
      <c r="B1855" t="s">
        <v>842</v>
      </c>
      <c r="C1855" t="s">
        <v>857</v>
      </c>
      <c r="D1855" t="s">
        <v>2357</v>
      </c>
    </row>
    <row r="1856" spans="1:4" x14ac:dyDescent="0.25">
      <c r="A1856" t="s">
        <v>40</v>
      </c>
      <c r="B1856" t="s">
        <v>842</v>
      </c>
      <c r="C1856" t="s">
        <v>859</v>
      </c>
      <c r="D1856" t="s">
        <v>2358</v>
      </c>
    </row>
    <row r="1857" spans="1:4" x14ac:dyDescent="0.25">
      <c r="A1857" t="s">
        <v>40</v>
      </c>
      <c r="B1857" t="s">
        <v>842</v>
      </c>
      <c r="C1857" t="s">
        <v>857</v>
      </c>
      <c r="D1857" t="s">
        <v>2359</v>
      </c>
    </row>
    <row r="1858" spans="1:4" x14ac:dyDescent="0.25">
      <c r="A1858" t="s">
        <v>40</v>
      </c>
      <c r="B1858" t="s">
        <v>842</v>
      </c>
      <c r="C1858" t="s">
        <v>859</v>
      </c>
      <c r="D1858" t="s">
        <v>2360</v>
      </c>
    </row>
    <row r="1859" spans="1:4" x14ac:dyDescent="0.25">
      <c r="A1859" t="s">
        <v>40</v>
      </c>
      <c r="B1859" t="s">
        <v>845</v>
      </c>
      <c r="C1859" t="s">
        <v>857</v>
      </c>
      <c r="D1859" t="s">
        <v>2361</v>
      </c>
    </row>
    <row r="1860" spans="1:4" x14ac:dyDescent="0.25">
      <c r="A1860" t="s">
        <v>40</v>
      </c>
      <c r="B1860" t="s">
        <v>845</v>
      </c>
      <c r="C1860" t="s">
        <v>859</v>
      </c>
      <c r="D1860" t="s">
        <v>2362</v>
      </c>
    </row>
    <row r="1861" spans="1:4" x14ac:dyDescent="0.25">
      <c r="A1861" t="s">
        <v>40</v>
      </c>
      <c r="B1861" t="s">
        <v>842</v>
      </c>
      <c r="C1861" t="s">
        <v>857</v>
      </c>
      <c r="D1861" t="s">
        <v>2363</v>
      </c>
    </row>
    <row r="1862" spans="1:4" x14ac:dyDescent="0.25">
      <c r="A1862" t="s">
        <v>40</v>
      </c>
      <c r="B1862" t="s">
        <v>842</v>
      </c>
      <c r="C1862" t="s">
        <v>859</v>
      </c>
      <c r="D1862" t="s">
        <v>2364</v>
      </c>
    </row>
    <row r="1863" spans="1:4" x14ac:dyDescent="0.25">
      <c r="A1863" t="s">
        <v>40</v>
      </c>
      <c r="B1863" t="s">
        <v>842</v>
      </c>
      <c r="C1863" t="s">
        <v>857</v>
      </c>
      <c r="D1863" t="s">
        <v>2365</v>
      </c>
    </row>
    <row r="1864" spans="1:4" x14ac:dyDescent="0.25">
      <c r="A1864" t="s">
        <v>40</v>
      </c>
      <c r="B1864" t="s">
        <v>845</v>
      </c>
      <c r="C1864" t="s">
        <v>857</v>
      </c>
      <c r="D1864" t="s">
        <v>2366</v>
      </c>
    </row>
    <row r="1865" spans="1:4" x14ac:dyDescent="0.25">
      <c r="A1865" t="s">
        <v>40</v>
      </c>
      <c r="B1865" t="s">
        <v>842</v>
      </c>
      <c r="C1865" t="s">
        <v>859</v>
      </c>
      <c r="D1865" t="s">
        <v>2367</v>
      </c>
    </row>
    <row r="1866" spans="1:4" x14ac:dyDescent="0.25">
      <c r="A1866" t="s">
        <v>40</v>
      </c>
      <c r="B1866" t="s">
        <v>845</v>
      </c>
      <c r="C1866" t="s">
        <v>859</v>
      </c>
      <c r="D1866" t="s">
        <v>2368</v>
      </c>
    </row>
    <row r="1867" spans="1:4" x14ac:dyDescent="0.25">
      <c r="A1867" t="s">
        <v>40</v>
      </c>
      <c r="B1867" t="s">
        <v>842</v>
      </c>
      <c r="C1867" t="s">
        <v>857</v>
      </c>
      <c r="D1867" t="s">
        <v>2369</v>
      </c>
    </row>
    <row r="1868" spans="1:4" x14ac:dyDescent="0.25">
      <c r="A1868" t="s">
        <v>40</v>
      </c>
      <c r="B1868" t="s">
        <v>842</v>
      </c>
      <c r="C1868" t="s">
        <v>859</v>
      </c>
      <c r="D1868" t="s">
        <v>2370</v>
      </c>
    </row>
    <row r="1869" spans="1:4" x14ac:dyDescent="0.25">
      <c r="A1869" t="s">
        <v>40</v>
      </c>
      <c r="B1869" t="s">
        <v>845</v>
      </c>
      <c r="C1869" t="s">
        <v>857</v>
      </c>
      <c r="D1869" t="s">
        <v>2371</v>
      </c>
    </row>
    <row r="1870" spans="1:4" x14ac:dyDescent="0.25">
      <c r="A1870" t="s">
        <v>40</v>
      </c>
      <c r="B1870" t="s">
        <v>842</v>
      </c>
      <c r="C1870" t="s">
        <v>859</v>
      </c>
      <c r="D1870" t="s">
        <v>2372</v>
      </c>
    </row>
    <row r="1871" spans="1:4" x14ac:dyDescent="0.25">
      <c r="A1871" t="s">
        <v>40</v>
      </c>
      <c r="B1871" t="s">
        <v>842</v>
      </c>
      <c r="C1871" t="s">
        <v>857</v>
      </c>
      <c r="D1871" t="s">
        <v>2373</v>
      </c>
    </row>
    <row r="1872" spans="1:4" x14ac:dyDescent="0.25">
      <c r="A1872" t="s">
        <v>40</v>
      </c>
      <c r="B1872" t="s">
        <v>845</v>
      </c>
      <c r="C1872" t="s">
        <v>859</v>
      </c>
      <c r="D1872" t="s">
        <v>2374</v>
      </c>
    </row>
    <row r="1873" spans="1:4" x14ac:dyDescent="0.25">
      <c r="A1873" t="s">
        <v>40</v>
      </c>
      <c r="B1873" t="s">
        <v>842</v>
      </c>
      <c r="C1873" t="s">
        <v>859</v>
      </c>
      <c r="D1873" t="s">
        <v>2375</v>
      </c>
    </row>
    <row r="1874" spans="1:4" x14ac:dyDescent="0.25">
      <c r="A1874" t="s">
        <v>40</v>
      </c>
      <c r="B1874" t="s">
        <v>842</v>
      </c>
      <c r="C1874" t="s">
        <v>857</v>
      </c>
      <c r="D1874" t="s">
        <v>2376</v>
      </c>
    </row>
    <row r="1875" spans="1:4" x14ac:dyDescent="0.25">
      <c r="A1875" t="s">
        <v>40</v>
      </c>
      <c r="B1875" t="s">
        <v>842</v>
      </c>
      <c r="C1875" t="s">
        <v>859</v>
      </c>
      <c r="D1875" t="s">
        <v>2377</v>
      </c>
    </row>
    <row r="1876" spans="1:4" x14ac:dyDescent="0.25">
      <c r="A1876" t="s">
        <v>40</v>
      </c>
      <c r="B1876" t="s">
        <v>845</v>
      </c>
      <c r="C1876" t="s">
        <v>857</v>
      </c>
      <c r="D1876" t="s">
        <v>2378</v>
      </c>
    </row>
    <row r="1877" spans="1:4" x14ac:dyDescent="0.25">
      <c r="A1877" t="s">
        <v>40</v>
      </c>
      <c r="B1877" t="s">
        <v>845</v>
      </c>
      <c r="C1877" t="s">
        <v>859</v>
      </c>
      <c r="D1877" t="s">
        <v>2379</v>
      </c>
    </row>
    <row r="1878" spans="1:4" x14ac:dyDescent="0.25">
      <c r="A1878" t="s">
        <v>40</v>
      </c>
      <c r="B1878" t="s">
        <v>842</v>
      </c>
      <c r="C1878" t="s">
        <v>857</v>
      </c>
      <c r="D1878" t="s">
        <v>2380</v>
      </c>
    </row>
    <row r="1879" spans="1:4" x14ac:dyDescent="0.25">
      <c r="A1879" t="s">
        <v>40</v>
      </c>
      <c r="B1879" t="s">
        <v>842</v>
      </c>
      <c r="C1879" t="s">
        <v>859</v>
      </c>
      <c r="D1879" t="s">
        <v>2381</v>
      </c>
    </row>
    <row r="1880" spans="1:4" x14ac:dyDescent="0.25">
      <c r="A1880" t="s">
        <v>40</v>
      </c>
      <c r="B1880" t="s">
        <v>842</v>
      </c>
      <c r="C1880" t="s">
        <v>857</v>
      </c>
      <c r="D1880" t="s">
        <v>2382</v>
      </c>
    </row>
    <row r="1881" spans="1:4" x14ac:dyDescent="0.25">
      <c r="A1881" t="s">
        <v>40</v>
      </c>
      <c r="B1881" t="s">
        <v>845</v>
      </c>
      <c r="C1881" t="s">
        <v>857</v>
      </c>
      <c r="D1881" t="s">
        <v>2383</v>
      </c>
    </row>
    <row r="1882" spans="1:4" x14ac:dyDescent="0.25">
      <c r="A1882" t="s">
        <v>40</v>
      </c>
      <c r="B1882" t="s">
        <v>842</v>
      </c>
      <c r="C1882" t="s">
        <v>859</v>
      </c>
      <c r="D1882" t="s">
        <v>2384</v>
      </c>
    </row>
    <row r="1883" spans="1:4" x14ac:dyDescent="0.25">
      <c r="A1883" t="s">
        <v>40</v>
      </c>
      <c r="B1883" t="s">
        <v>845</v>
      </c>
      <c r="C1883" t="s">
        <v>859</v>
      </c>
      <c r="D1883" t="s">
        <v>2385</v>
      </c>
    </row>
    <row r="1884" spans="1:4" x14ac:dyDescent="0.25">
      <c r="A1884" t="s">
        <v>40</v>
      </c>
      <c r="B1884" t="s">
        <v>842</v>
      </c>
      <c r="C1884" t="s">
        <v>857</v>
      </c>
      <c r="D1884" t="s">
        <v>2386</v>
      </c>
    </row>
    <row r="1885" spans="1:4" x14ac:dyDescent="0.25">
      <c r="A1885" t="s">
        <v>40</v>
      </c>
      <c r="B1885" t="s">
        <v>842</v>
      </c>
      <c r="C1885" t="s">
        <v>859</v>
      </c>
      <c r="D1885" t="s">
        <v>2387</v>
      </c>
    </row>
    <row r="1886" spans="1:4" x14ac:dyDescent="0.25">
      <c r="A1886" t="s">
        <v>40</v>
      </c>
      <c r="B1886" t="s">
        <v>842</v>
      </c>
      <c r="C1886" t="s">
        <v>857</v>
      </c>
      <c r="D1886" t="s">
        <v>2388</v>
      </c>
    </row>
    <row r="1887" spans="1:4" x14ac:dyDescent="0.25">
      <c r="A1887" t="s">
        <v>40</v>
      </c>
      <c r="B1887" t="s">
        <v>845</v>
      </c>
      <c r="C1887" t="s">
        <v>857</v>
      </c>
      <c r="D1887" t="s">
        <v>2389</v>
      </c>
    </row>
    <row r="1888" spans="1:4" x14ac:dyDescent="0.25">
      <c r="A1888" t="s">
        <v>40</v>
      </c>
      <c r="B1888" t="s">
        <v>842</v>
      </c>
      <c r="C1888" t="s">
        <v>859</v>
      </c>
      <c r="D1888" t="s">
        <v>2390</v>
      </c>
    </row>
    <row r="1889" spans="1:4" x14ac:dyDescent="0.25">
      <c r="A1889" t="s">
        <v>40</v>
      </c>
      <c r="B1889" t="s">
        <v>842</v>
      </c>
      <c r="C1889" t="s">
        <v>857</v>
      </c>
      <c r="D1889" t="s">
        <v>2391</v>
      </c>
    </row>
    <row r="1890" spans="1:4" x14ac:dyDescent="0.25">
      <c r="A1890" t="s">
        <v>40</v>
      </c>
      <c r="B1890" t="s">
        <v>845</v>
      </c>
      <c r="C1890" t="s">
        <v>859</v>
      </c>
      <c r="D1890" t="s">
        <v>2392</v>
      </c>
    </row>
    <row r="1891" spans="1:4" x14ac:dyDescent="0.25">
      <c r="A1891" t="s">
        <v>40</v>
      </c>
      <c r="B1891" t="s">
        <v>842</v>
      </c>
      <c r="C1891" t="s">
        <v>857</v>
      </c>
      <c r="D1891" t="s">
        <v>2393</v>
      </c>
    </row>
    <row r="1892" spans="1:4" x14ac:dyDescent="0.25">
      <c r="A1892" t="s">
        <v>40</v>
      </c>
      <c r="B1892" t="s">
        <v>842</v>
      </c>
      <c r="C1892" t="s">
        <v>859</v>
      </c>
      <c r="D1892" t="s">
        <v>2394</v>
      </c>
    </row>
    <row r="1893" spans="1:4" x14ac:dyDescent="0.25">
      <c r="A1893" t="s">
        <v>40</v>
      </c>
      <c r="B1893" t="s">
        <v>842</v>
      </c>
      <c r="C1893" t="s">
        <v>857</v>
      </c>
      <c r="D1893" t="s">
        <v>2395</v>
      </c>
    </row>
    <row r="1894" spans="1:4" x14ac:dyDescent="0.25">
      <c r="A1894" t="s">
        <v>40</v>
      </c>
      <c r="B1894" t="s">
        <v>845</v>
      </c>
      <c r="C1894" t="s">
        <v>857</v>
      </c>
      <c r="D1894" t="s">
        <v>2396</v>
      </c>
    </row>
    <row r="1895" spans="1:4" x14ac:dyDescent="0.25">
      <c r="A1895" t="s">
        <v>40</v>
      </c>
      <c r="B1895" t="s">
        <v>842</v>
      </c>
      <c r="C1895" t="s">
        <v>859</v>
      </c>
      <c r="D1895" t="s">
        <v>2397</v>
      </c>
    </row>
    <row r="1896" spans="1:4" x14ac:dyDescent="0.25">
      <c r="A1896" t="s">
        <v>40</v>
      </c>
      <c r="B1896" t="s">
        <v>842</v>
      </c>
      <c r="C1896" t="s">
        <v>857</v>
      </c>
      <c r="D1896" t="s">
        <v>2398</v>
      </c>
    </row>
    <row r="1897" spans="1:4" x14ac:dyDescent="0.25">
      <c r="A1897" t="s">
        <v>40</v>
      </c>
      <c r="B1897" t="s">
        <v>845</v>
      </c>
      <c r="C1897" t="s">
        <v>859</v>
      </c>
      <c r="D1897" t="s">
        <v>2399</v>
      </c>
    </row>
    <row r="1898" spans="1:4" x14ac:dyDescent="0.25">
      <c r="A1898" t="s">
        <v>40</v>
      </c>
      <c r="B1898" t="s">
        <v>842</v>
      </c>
      <c r="C1898" t="s">
        <v>857</v>
      </c>
      <c r="D1898" t="s">
        <v>2400</v>
      </c>
    </row>
    <row r="1899" spans="1:4" x14ac:dyDescent="0.25">
      <c r="A1899" t="s">
        <v>40</v>
      </c>
      <c r="B1899" t="s">
        <v>842</v>
      </c>
      <c r="C1899" t="s">
        <v>859</v>
      </c>
      <c r="D1899" t="s">
        <v>2401</v>
      </c>
    </row>
    <row r="1900" spans="1:4" x14ac:dyDescent="0.25">
      <c r="A1900" t="s">
        <v>40</v>
      </c>
      <c r="B1900" t="s">
        <v>842</v>
      </c>
      <c r="C1900" t="s">
        <v>857</v>
      </c>
      <c r="D1900" t="s">
        <v>2402</v>
      </c>
    </row>
    <row r="1901" spans="1:4" x14ac:dyDescent="0.25">
      <c r="A1901" t="s">
        <v>40</v>
      </c>
      <c r="B1901" t="s">
        <v>845</v>
      </c>
      <c r="C1901" t="s">
        <v>857</v>
      </c>
      <c r="D1901" t="s">
        <v>2403</v>
      </c>
    </row>
    <row r="1902" spans="1:4" x14ac:dyDescent="0.25">
      <c r="A1902" t="s">
        <v>40</v>
      </c>
      <c r="B1902" t="s">
        <v>842</v>
      </c>
      <c r="C1902" t="s">
        <v>859</v>
      </c>
      <c r="D1902" t="s">
        <v>2404</v>
      </c>
    </row>
    <row r="1903" spans="1:4" x14ac:dyDescent="0.25">
      <c r="A1903" t="s">
        <v>40</v>
      </c>
      <c r="B1903" t="s">
        <v>842</v>
      </c>
      <c r="C1903" t="s">
        <v>857</v>
      </c>
      <c r="D1903" t="s">
        <v>2405</v>
      </c>
    </row>
    <row r="1904" spans="1:4" x14ac:dyDescent="0.25">
      <c r="A1904" t="s">
        <v>40</v>
      </c>
      <c r="B1904" t="s">
        <v>845</v>
      </c>
      <c r="C1904" t="s">
        <v>859</v>
      </c>
      <c r="D1904" t="s">
        <v>2406</v>
      </c>
    </row>
    <row r="1905" spans="1:4" x14ac:dyDescent="0.25">
      <c r="A1905" t="s">
        <v>40</v>
      </c>
      <c r="B1905" t="s">
        <v>842</v>
      </c>
      <c r="C1905" t="s">
        <v>857</v>
      </c>
      <c r="D1905" t="s">
        <v>2407</v>
      </c>
    </row>
    <row r="1906" spans="1:4" x14ac:dyDescent="0.25">
      <c r="A1906" t="s">
        <v>40</v>
      </c>
      <c r="B1906" t="s">
        <v>842</v>
      </c>
      <c r="C1906" t="s">
        <v>859</v>
      </c>
      <c r="D1906" t="s">
        <v>2408</v>
      </c>
    </row>
    <row r="1907" spans="1:4" x14ac:dyDescent="0.25">
      <c r="A1907" t="s">
        <v>40</v>
      </c>
      <c r="B1907" t="s">
        <v>845</v>
      </c>
      <c r="C1907" t="s">
        <v>857</v>
      </c>
      <c r="D1907" t="s">
        <v>2409</v>
      </c>
    </row>
    <row r="1908" spans="1:4" x14ac:dyDescent="0.25">
      <c r="A1908" t="s">
        <v>40</v>
      </c>
      <c r="B1908" t="s">
        <v>842</v>
      </c>
      <c r="C1908" t="s">
        <v>857</v>
      </c>
      <c r="D1908" t="s">
        <v>2410</v>
      </c>
    </row>
    <row r="1909" spans="1:4" x14ac:dyDescent="0.25">
      <c r="A1909" t="s">
        <v>40</v>
      </c>
      <c r="B1909" t="s">
        <v>842</v>
      </c>
      <c r="C1909" t="s">
        <v>859</v>
      </c>
      <c r="D1909" t="s">
        <v>2411</v>
      </c>
    </row>
    <row r="1910" spans="1:4" x14ac:dyDescent="0.25">
      <c r="A1910" t="s">
        <v>40</v>
      </c>
      <c r="B1910" t="s">
        <v>845</v>
      </c>
      <c r="C1910" t="s">
        <v>859</v>
      </c>
      <c r="D1910" t="s">
        <v>2412</v>
      </c>
    </row>
    <row r="1911" spans="1:4" x14ac:dyDescent="0.25">
      <c r="A1911" t="s">
        <v>40</v>
      </c>
      <c r="B1911" t="s">
        <v>842</v>
      </c>
      <c r="C1911" t="s">
        <v>857</v>
      </c>
      <c r="D1911" t="s">
        <v>2413</v>
      </c>
    </row>
    <row r="1912" spans="1:4" x14ac:dyDescent="0.25">
      <c r="A1912" t="s">
        <v>40</v>
      </c>
      <c r="B1912" t="s">
        <v>842</v>
      </c>
      <c r="C1912" t="s">
        <v>859</v>
      </c>
      <c r="D1912" t="s">
        <v>2414</v>
      </c>
    </row>
    <row r="1913" spans="1:4" x14ac:dyDescent="0.25">
      <c r="A1913" t="s">
        <v>40</v>
      </c>
      <c r="B1913" t="s">
        <v>842</v>
      </c>
      <c r="C1913" t="s">
        <v>857</v>
      </c>
      <c r="D1913" t="s">
        <v>2415</v>
      </c>
    </row>
    <row r="1914" spans="1:4" x14ac:dyDescent="0.25">
      <c r="A1914" t="s">
        <v>40</v>
      </c>
      <c r="B1914" t="s">
        <v>845</v>
      </c>
      <c r="C1914" t="s">
        <v>857</v>
      </c>
      <c r="D1914" t="s">
        <v>2416</v>
      </c>
    </row>
    <row r="1915" spans="1:4" x14ac:dyDescent="0.25">
      <c r="A1915" t="s">
        <v>40</v>
      </c>
      <c r="B1915" t="s">
        <v>842</v>
      </c>
      <c r="C1915" t="s">
        <v>857</v>
      </c>
      <c r="D1915" t="s">
        <v>2417</v>
      </c>
    </row>
    <row r="1916" spans="1:4" x14ac:dyDescent="0.25">
      <c r="A1916" t="s">
        <v>40</v>
      </c>
      <c r="B1916" t="s">
        <v>842</v>
      </c>
      <c r="C1916" t="s">
        <v>859</v>
      </c>
      <c r="D1916" t="s">
        <v>2418</v>
      </c>
    </row>
    <row r="1917" spans="1:4" x14ac:dyDescent="0.25">
      <c r="A1917" t="s">
        <v>40</v>
      </c>
      <c r="B1917" t="s">
        <v>845</v>
      </c>
      <c r="C1917" t="s">
        <v>859</v>
      </c>
      <c r="D1917" t="s">
        <v>2419</v>
      </c>
    </row>
    <row r="1918" spans="1:4" x14ac:dyDescent="0.25">
      <c r="A1918" t="s">
        <v>40</v>
      </c>
      <c r="B1918" t="s">
        <v>842</v>
      </c>
      <c r="C1918" t="s">
        <v>857</v>
      </c>
      <c r="D1918" t="s">
        <v>2420</v>
      </c>
    </row>
    <row r="1919" spans="1:4" x14ac:dyDescent="0.25">
      <c r="A1919" t="s">
        <v>40</v>
      </c>
      <c r="B1919" t="s">
        <v>842</v>
      </c>
      <c r="C1919" t="s">
        <v>859</v>
      </c>
      <c r="D1919" t="s">
        <v>2421</v>
      </c>
    </row>
    <row r="1920" spans="1:4" x14ac:dyDescent="0.25">
      <c r="A1920" t="s">
        <v>40</v>
      </c>
      <c r="B1920" t="s">
        <v>842</v>
      </c>
      <c r="C1920" t="s">
        <v>857</v>
      </c>
      <c r="D1920" t="s">
        <v>2422</v>
      </c>
    </row>
    <row r="1921" spans="1:4" x14ac:dyDescent="0.25">
      <c r="A1921" t="s">
        <v>40</v>
      </c>
      <c r="B1921" t="s">
        <v>845</v>
      </c>
      <c r="C1921" t="s">
        <v>857</v>
      </c>
      <c r="D1921" t="s">
        <v>2423</v>
      </c>
    </row>
    <row r="1922" spans="1:4" x14ac:dyDescent="0.25">
      <c r="A1922" t="s">
        <v>40</v>
      </c>
      <c r="B1922" t="s">
        <v>842</v>
      </c>
      <c r="C1922" t="s">
        <v>857</v>
      </c>
      <c r="D1922" t="s">
        <v>2424</v>
      </c>
    </row>
    <row r="1923" spans="1:4" x14ac:dyDescent="0.25">
      <c r="A1923" t="s">
        <v>40</v>
      </c>
      <c r="B1923" t="s">
        <v>845</v>
      </c>
      <c r="C1923" t="s">
        <v>859</v>
      </c>
      <c r="D1923" t="s">
        <v>2425</v>
      </c>
    </row>
    <row r="1924" spans="1:4" x14ac:dyDescent="0.25">
      <c r="A1924" t="s">
        <v>40</v>
      </c>
      <c r="B1924" t="s">
        <v>842</v>
      </c>
      <c r="C1924" t="s">
        <v>857</v>
      </c>
      <c r="D1924" t="s">
        <v>2426</v>
      </c>
    </row>
    <row r="1925" spans="1:4" x14ac:dyDescent="0.25">
      <c r="A1925" t="s">
        <v>40</v>
      </c>
      <c r="B1925" t="s">
        <v>842</v>
      </c>
      <c r="C1925" t="s">
        <v>859</v>
      </c>
      <c r="D1925" t="s">
        <v>2427</v>
      </c>
    </row>
    <row r="1926" spans="1:4" x14ac:dyDescent="0.25">
      <c r="A1926" t="s">
        <v>40</v>
      </c>
      <c r="B1926" t="s">
        <v>842</v>
      </c>
      <c r="C1926" t="s">
        <v>857</v>
      </c>
      <c r="D1926" t="s">
        <v>2428</v>
      </c>
    </row>
    <row r="1927" spans="1:4" x14ac:dyDescent="0.25">
      <c r="A1927" t="s">
        <v>40</v>
      </c>
      <c r="B1927" t="s">
        <v>845</v>
      </c>
      <c r="C1927" t="s">
        <v>857</v>
      </c>
      <c r="D1927" t="s">
        <v>2429</v>
      </c>
    </row>
    <row r="1928" spans="1:4" x14ac:dyDescent="0.25">
      <c r="A1928" t="s">
        <v>40</v>
      </c>
      <c r="B1928" t="s">
        <v>842</v>
      </c>
      <c r="C1928" t="s">
        <v>859</v>
      </c>
      <c r="D1928" t="s">
        <v>2430</v>
      </c>
    </row>
    <row r="1929" spans="1:4" x14ac:dyDescent="0.25">
      <c r="A1929" t="s">
        <v>40</v>
      </c>
      <c r="B1929" t="s">
        <v>842</v>
      </c>
      <c r="C1929" t="s">
        <v>857</v>
      </c>
      <c r="D1929" t="s">
        <v>2431</v>
      </c>
    </row>
    <row r="1930" spans="1:4" x14ac:dyDescent="0.25">
      <c r="A1930" t="s">
        <v>40</v>
      </c>
      <c r="B1930" t="s">
        <v>845</v>
      </c>
      <c r="C1930" t="s">
        <v>859</v>
      </c>
      <c r="D1930" t="s">
        <v>2432</v>
      </c>
    </row>
    <row r="1931" spans="1:4" x14ac:dyDescent="0.25">
      <c r="A1931" t="s">
        <v>40</v>
      </c>
      <c r="B1931" t="s">
        <v>842</v>
      </c>
      <c r="C1931" t="s">
        <v>859</v>
      </c>
      <c r="D1931" t="s">
        <v>2433</v>
      </c>
    </row>
    <row r="1932" spans="1:4" x14ac:dyDescent="0.25">
      <c r="A1932" t="s">
        <v>40</v>
      </c>
      <c r="B1932" t="s">
        <v>842</v>
      </c>
      <c r="C1932" t="s">
        <v>857</v>
      </c>
      <c r="D1932" t="s">
        <v>2434</v>
      </c>
    </row>
    <row r="1933" spans="1:4" x14ac:dyDescent="0.25">
      <c r="A1933" t="s">
        <v>40</v>
      </c>
      <c r="B1933" t="s">
        <v>845</v>
      </c>
      <c r="C1933" t="s">
        <v>857</v>
      </c>
      <c r="D1933" t="s">
        <v>2435</v>
      </c>
    </row>
    <row r="1934" spans="1:4" x14ac:dyDescent="0.25">
      <c r="A1934" t="s">
        <v>40</v>
      </c>
      <c r="B1934" t="s">
        <v>842</v>
      </c>
      <c r="C1934" t="s">
        <v>857</v>
      </c>
      <c r="D1934" t="s">
        <v>2436</v>
      </c>
    </row>
    <row r="1935" spans="1:4" x14ac:dyDescent="0.25">
      <c r="A1935" t="s">
        <v>40</v>
      </c>
      <c r="B1935" t="s">
        <v>842</v>
      </c>
      <c r="C1935" t="s">
        <v>859</v>
      </c>
      <c r="D1935" t="s">
        <v>2437</v>
      </c>
    </row>
    <row r="1936" spans="1:4" x14ac:dyDescent="0.25">
      <c r="A1936" t="s">
        <v>40</v>
      </c>
      <c r="B1936" t="s">
        <v>842</v>
      </c>
      <c r="C1936" t="s">
        <v>857</v>
      </c>
      <c r="D1936" t="s">
        <v>2438</v>
      </c>
    </row>
    <row r="1937" spans="1:4" x14ac:dyDescent="0.25">
      <c r="A1937" t="s">
        <v>40</v>
      </c>
      <c r="B1937" t="s">
        <v>845</v>
      </c>
      <c r="C1937" t="s">
        <v>859</v>
      </c>
      <c r="D1937" t="s">
        <v>2439</v>
      </c>
    </row>
    <row r="1938" spans="1:4" x14ac:dyDescent="0.25">
      <c r="A1938" t="s">
        <v>40</v>
      </c>
      <c r="B1938" t="s">
        <v>842</v>
      </c>
      <c r="C1938" t="s">
        <v>859</v>
      </c>
      <c r="D1938" t="s">
        <v>2440</v>
      </c>
    </row>
    <row r="1939" spans="1:4" x14ac:dyDescent="0.25">
      <c r="A1939" t="s">
        <v>40</v>
      </c>
      <c r="B1939" t="s">
        <v>842</v>
      </c>
      <c r="C1939" t="s">
        <v>857</v>
      </c>
      <c r="D1939" t="s">
        <v>2441</v>
      </c>
    </row>
    <row r="1940" spans="1:4" x14ac:dyDescent="0.25">
      <c r="A1940" t="s">
        <v>40</v>
      </c>
      <c r="B1940" t="s">
        <v>842</v>
      </c>
      <c r="C1940" t="s">
        <v>857</v>
      </c>
      <c r="D1940" t="s">
        <v>2442</v>
      </c>
    </row>
    <row r="1941" spans="1:4" x14ac:dyDescent="0.25">
      <c r="A1941" t="s">
        <v>40</v>
      </c>
      <c r="B1941" t="s">
        <v>845</v>
      </c>
      <c r="C1941" t="s">
        <v>857</v>
      </c>
      <c r="D1941" t="s">
        <v>2443</v>
      </c>
    </row>
    <row r="1942" spans="1:4" x14ac:dyDescent="0.25">
      <c r="A1942" t="s">
        <v>40</v>
      </c>
      <c r="B1942" t="s">
        <v>842</v>
      </c>
      <c r="C1942" t="s">
        <v>857</v>
      </c>
      <c r="D1942" t="s">
        <v>2444</v>
      </c>
    </row>
    <row r="1943" spans="1:4" x14ac:dyDescent="0.25">
      <c r="A1943" t="s">
        <v>40</v>
      </c>
      <c r="B1943" t="s">
        <v>842</v>
      </c>
      <c r="C1943" t="s">
        <v>859</v>
      </c>
      <c r="D1943" t="s">
        <v>2445</v>
      </c>
    </row>
    <row r="1944" spans="1:4" x14ac:dyDescent="0.25">
      <c r="A1944" t="s">
        <v>40</v>
      </c>
      <c r="B1944" t="s">
        <v>842</v>
      </c>
      <c r="C1944" t="s">
        <v>857</v>
      </c>
      <c r="D1944" t="s">
        <v>2446</v>
      </c>
    </row>
    <row r="1945" spans="1:4" x14ac:dyDescent="0.25">
      <c r="A1945" t="s">
        <v>40</v>
      </c>
      <c r="B1945" t="s">
        <v>845</v>
      </c>
      <c r="C1945" t="s">
        <v>859</v>
      </c>
      <c r="D1945" t="s">
        <v>2447</v>
      </c>
    </row>
    <row r="1946" spans="1:4" x14ac:dyDescent="0.25">
      <c r="A1946" t="s">
        <v>40</v>
      </c>
      <c r="B1946" t="s">
        <v>842</v>
      </c>
      <c r="C1946" t="s">
        <v>857</v>
      </c>
      <c r="D1946" t="s">
        <v>2448</v>
      </c>
    </row>
    <row r="1947" spans="1:4" x14ac:dyDescent="0.25">
      <c r="A1947" t="s">
        <v>40</v>
      </c>
      <c r="B1947" t="s">
        <v>842</v>
      </c>
      <c r="C1947" t="s">
        <v>859</v>
      </c>
      <c r="D1947" t="s">
        <v>2449</v>
      </c>
    </row>
    <row r="1948" spans="1:4" x14ac:dyDescent="0.25">
      <c r="A1948" t="s">
        <v>40</v>
      </c>
      <c r="B1948" t="s">
        <v>845</v>
      </c>
      <c r="C1948" t="s">
        <v>857</v>
      </c>
      <c r="D1948" t="s">
        <v>2450</v>
      </c>
    </row>
    <row r="1949" spans="1:4" x14ac:dyDescent="0.25">
      <c r="A1949" t="s">
        <v>40</v>
      </c>
      <c r="B1949" t="s">
        <v>842</v>
      </c>
      <c r="C1949" t="s">
        <v>857</v>
      </c>
      <c r="D1949" t="s">
        <v>2451</v>
      </c>
    </row>
    <row r="1950" spans="1:4" x14ac:dyDescent="0.25">
      <c r="A1950" t="s">
        <v>40</v>
      </c>
      <c r="B1950" t="s">
        <v>842</v>
      </c>
      <c r="C1950" t="s">
        <v>859</v>
      </c>
      <c r="D1950" t="s">
        <v>2452</v>
      </c>
    </row>
    <row r="1951" spans="1:4" x14ac:dyDescent="0.25">
      <c r="A1951" t="s">
        <v>40</v>
      </c>
      <c r="B1951" t="s">
        <v>845</v>
      </c>
      <c r="C1951" t="s">
        <v>859</v>
      </c>
      <c r="D1951" t="s">
        <v>2453</v>
      </c>
    </row>
    <row r="1952" spans="1:4" x14ac:dyDescent="0.25">
      <c r="A1952" t="s">
        <v>40</v>
      </c>
      <c r="B1952" t="s">
        <v>842</v>
      </c>
      <c r="C1952" t="s">
        <v>857</v>
      </c>
      <c r="D1952" t="s">
        <v>2454</v>
      </c>
    </row>
    <row r="1953" spans="1:4" x14ac:dyDescent="0.25">
      <c r="A1953" t="s">
        <v>40</v>
      </c>
      <c r="B1953" t="s">
        <v>1338</v>
      </c>
      <c r="C1953" t="s">
        <v>1094</v>
      </c>
      <c r="D1953">
        <v>4.91111034154892E-3</v>
      </c>
    </row>
    <row r="1954" spans="1:4" x14ac:dyDescent="0.25">
      <c r="A1954">
        <v>4.91111034154892E-3</v>
      </c>
    </row>
    <row r="1955" spans="1:4" x14ac:dyDescent="0.25">
      <c r="A1955" t="s">
        <v>40</v>
      </c>
      <c r="B1955" t="s">
        <v>845</v>
      </c>
      <c r="C1955" t="s">
        <v>857</v>
      </c>
      <c r="D1955" t="s">
        <v>2455</v>
      </c>
    </row>
    <row r="1956" spans="1:4" x14ac:dyDescent="0.25">
      <c r="A1956" t="s">
        <v>40</v>
      </c>
      <c r="B1956" t="s">
        <v>842</v>
      </c>
      <c r="C1956" t="s">
        <v>859</v>
      </c>
      <c r="D1956" t="s">
        <v>2456</v>
      </c>
    </row>
    <row r="1957" spans="1:4" x14ac:dyDescent="0.25">
      <c r="A1957" t="s">
        <v>40</v>
      </c>
      <c r="B1957" t="s">
        <v>845</v>
      </c>
      <c r="C1957" t="s">
        <v>859</v>
      </c>
      <c r="D1957" t="s">
        <v>2457</v>
      </c>
    </row>
    <row r="1958" spans="1:4" x14ac:dyDescent="0.25">
      <c r="A1958" t="s">
        <v>40</v>
      </c>
      <c r="B1958" t="s">
        <v>842</v>
      </c>
      <c r="C1958" t="s">
        <v>859</v>
      </c>
      <c r="D1958" t="s">
        <v>2458</v>
      </c>
    </row>
    <row r="1959" spans="1:4" x14ac:dyDescent="0.25">
      <c r="A1959" t="s">
        <v>40</v>
      </c>
      <c r="B1959" t="s">
        <v>845</v>
      </c>
      <c r="C1959" t="s">
        <v>857</v>
      </c>
      <c r="D1959" t="s">
        <v>2459</v>
      </c>
    </row>
    <row r="1960" spans="1:4" x14ac:dyDescent="0.25">
      <c r="A1960" t="s">
        <v>40</v>
      </c>
      <c r="B1960" t="s">
        <v>842</v>
      </c>
      <c r="C1960" t="s">
        <v>859</v>
      </c>
      <c r="D1960" t="s">
        <v>2460</v>
      </c>
    </row>
    <row r="1961" spans="1:4" x14ac:dyDescent="0.25">
      <c r="A1961" t="s">
        <v>40</v>
      </c>
      <c r="B1961" t="s">
        <v>845</v>
      </c>
      <c r="C1961" t="s">
        <v>859</v>
      </c>
      <c r="D1961" t="s">
        <v>2461</v>
      </c>
    </row>
    <row r="1962" spans="1:4" x14ac:dyDescent="0.25">
      <c r="A1962" t="s">
        <v>40</v>
      </c>
      <c r="B1962" t="s">
        <v>842</v>
      </c>
      <c r="C1962" t="s">
        <v>859</v>
      </c>
      <c r="D1962" t="s">
        <v>2462</v>
      </c>
    </row>
    <row r="1963" spans="1:4" x14ac:dyDescent="0.25">
      <c r="A1963" t="s">
        <v>40</v>
      </c>
      <c r="B1963" t="s">
        <v>845</v>
      </c>
      <c r="C1963" t="s">
        <v>857</v>
      </c>
      <c r="D1963" t="s">
        <v>2463</v>
      </c>
    </row>
    <row r="1964" spans="1:4" x14ac:dyDescent="0.25">
      <c r="A1964" t="s">
        <v>40</v>
      </c>
      <c r="B1964" t="s">
        <v>845</v>
      </c>
      <c r="C1964" t="s">
        <v>859</v>
      </c>
      <c r="D1964" t="s">
        <v>2464</v>
      </c>
    </row>
    <row r="1965" spans="1:4" x14ac:dyDescent="0.25">
      <c r="A1965" t="s">
        <v>40</v>
      </c>
      <c r="B1965" t="s">
        <v>842</v>
      </c>
      <c r="C1965" t="s">
        <v>859</v>
      </c>
      <c r="D1965" t="s">
        <v>2465</v>
      </c>
    </row>
    <row r="1966" spans="1:4" x14ac:dyDescent="0.25">
      <c r="A1966" t="s">
        <v>40</v>
      </c>
      <c r="B1966" t="s">
        <v>845</v>
      </c>
      <c r="C1966" t="s">
        <v>857</v>
      </c>
      <c r="D1966" t="s">
        <v>2466</v>
      </c>
    </row>
    <row r="1967" spans="1:4" x14ac:dyDescent="0.25">
      <c r="A1967" t="s">
        <v>40</v>
      </c>
      <c r="B1967" t="s">
        <v>842</v>
      </c>
      <c r="C1967" t="s">
        <v>859</v>
      </c>
      <c r="D1967" t="s">
        <v>2467</v>
      </c>
    </row>
    <row r="1968" spans="1:4" x14ac:dyDescent="0.25">
      <c r="A1968" t="s">
        <v>40</v>
      </c>
      <c r="B1968" t="s">
        <v>845</v>
      </c>
      <c r="C1968" t="s">
        <v>859</v>
      </c>
      <c r="D1968" t="s">
        <v>2468</v>
      </c>
    </row>
    <row r="1969" spans="1:4" x14ac:dyDescent="0.25">
      <c r="A1969" t="s">
        <v>40</v>
      </c>
      <c r="B1969" t="s">
        <v>842</v>
      </c>
      <c r="C1969" t="s">
        <v>859</v>
      </c>
      <c r="D1969" t="s">
        <v>2469</v>
      </c>
    </row>
    <row r="1970" spans="1:4" x14ac:dyDescent="0.25">
      <c r="A1970" t="s">
        <v>40</v>
      </c>
      <c r="B1970" t="s">
        <v>845</v>
      </c>
      <c r="C1970" t="s">
        <v>857</v>
      </c>
      <c r="D1970" t="s">
        <v>2470</v>
      </c>
    </row>
    <row r="1971" spans="1:4" x14ac:dyDescent="0.25">
      <c r="A1971" t="s">
        <v>40</v>
      </c>
      <c r="B1971" t="s">
        <v>842</v>
      </c>
      <c r="C1971" t="s">
        <v>859</v>
      </c>
      <c r="D1971" t="s">
        <v>2471</v>
      </c>
    </row>
    <row r="1972" spans="1:4" x14ac:dyDescent="0.25">
      <c r="A1972" t="s">
        <v>40</v>
      </c>
      <c r="B1972" t="s">
        <v>845</v>
      </c>
      <c r="C1972" t="s">
        <v>859</v>
      </c>
      <c r="D1972" t="s">
        <v>2472</v>
      </c>
    </row>
    <row r="1973" spans="1:4" x14ac:dyDescent="0.25">
      <c r="A1973" t="s">
        <v>40</v>
      </c>
      <c r="B1973" t="s">
        <v>842</v>
      </c>
      <c r="C1973" t="s">
        <v>859</v>
      </c>
      <c r="D1973" t="s">
        <v>2473</v>
      </c>
    </row>
    <row r="1974" spans="1:4" x14ac:dyDescent="0.25">
      <c r="A1974" t="s">
        <v>40</v>
      </c>
      <c r="B1974" t="s">
        <v>845</v>
      </c>
      <c r="C1974" t="s">
        <v>857</v>
      </c>
      <c r="D1974" t="s">
        <v>2474</v>
      </c>
    </row>
    <row r="1975" spans="1:4" x14ac:dyDescent="0.25">
      <c r="A1975" t="s">
        <v>40</v>
      </c>
      <c r="B1975" t="s">
        <v>845</v>
      </c>
      <c r="C1975" t="s">
        <v>859</v>
      </c>
      <c r="D1975" t="s">
        <v>2475</v>
      </c>
    </row>
    <row r="1976" spans="1:4" x14ac:dyDescent="0.25">
      <c r="A1976" t="s">
        <v>40</v>
      </c>
      <c r="B1976" t="s">
        <v>842</v>
      </c>
      <c r="C1976" t="s">
        <v>859</v>
      </c>
      <c r="D1976" t="s">
        <v>2476</v>
      </c>
    </row>
    <row r="1977" spans="1:4" x14ac:dyDescent="0.25">
      <c r="A1977" t="s">
        <v>40</v>
      </c>
      <c r="B1977" t="s">
        <v>1338</v>
      </c>
      <c r="C1977" t="s">
        <v>1121</v>
      </c>
      <c r="D1977">
        <v>8.9722188313801998E-4</v>
      </c>
    </row>
    <row r="1978" spans="1:4" x14ac:dyDescent="0.25">
      <c r="A1978">
        <v>8.9722188313801998E-4</v>
      </c>
    </row>
    <row r="1979" spans="1:4" x14ac:dyDescent="0.25">
      <c r="A1979" t="s">
        <v>40</v>
      </c>
      <c r="B1979" t="s">
        <v>845</v>
      </c>
      <c r="C1979" t="s">
        <v>857</v>
      </c>
      <c r="D1979" t="s">
        <v>2477</v>
      </c>
    </row>
    <row r="1980" spans="1:4" x14ac:dyDescent="0.25">
      <c r="A1980" t="s">
        <v>40</v>
      </c>
      <c r="B1980" t="s">
        <v>845</v>
      </c>
      <c r="C1980" t="s">
        <v>859</v>
      </c>
      <c r="D1980" t="s">
        <v>2478</v>
      </c>
    </row>
    <row r="1981" spans="1:4" x14ac:dyDescent="0.25">
      <c r="A1981" t="s">
        <v>40</v>
      </c>
      <c r="B1981" t="s">
        <v>845</v>
      </c>
      <c r="C1981" t="s">
        <v>857</v>
      </c>
      <c r="D1981" t="s">
        <v>2479</v>
      </c>
    </row>
    <row r="1982" spans="1:4" x14ac:dyDescent="0.25">
      <c r="A1982" t="s">
        <v>40</v>
      </c>
      <c r="B1982" t="s">
        <v>845</v>
      </c>
      <c r="C1982" t="s">
        <v>859</v>
      </c>
      <c r="D1982" t="s">
        <v>2480</v>
      </c>
    </row>
    <row r="1983" spans="1:4" x14ac:dyDescent="0.25">
      <c r="A1983" t="s">
        <v>40</v>
      </c>
      <c r="B1983" t="s">
        <v>845</v>
      </c>
      <c r="C1983" t="s">
        <v>857</v>
      </c>
      <c r="D1983" t="s">
        <v>2481</v>
      </c>
    </row>
    <row r="1984" spans="1:4" x14ac:dyDescent="0.25">
      <c r="A1984" t="s">
        <v>40</v>
      </c>
      <c r="B1984" t="s">
        <v>845</v>
      </c>
      <c r="C1984" t="s">
        <v>859</v>
      </c>
      <c r="D1984" t="s">
        <v>2482</v>
      </c>
    </row>
    <row r="1985" spans="1:4" x14ac:dyDescent="0.25">
      <c r="A1985" t="s">
        <v>40</v>
      </c>
      <c r="B1985" t="s">
        <v>845</v>
      </c>
      <c r="C1985" t="s">
        <v>857</v>
      </c>
      <c r="D1985" t="s">
        <v>2483</v>
      </c>
    </row>
    <row r="1986" spans="1:4" x14ac:dyDescent="0.25">
      <c r="A1986" t="s">
        <v>40</v>
      </c>
      <c r="B1986" t="s">
        <v>845</v>
      </c>
      <c r="C1986" t="s">
        <v>859</v>
      </c>
      <c r="D1986" t="s">
        <v>2484</v>
      </c>
    </row>
    <row r="1987" spans="1:4" x14ac:dyDescent="0.25">
      <c r="A1987" t="s">
        <v>40</v>
      </c>
      <c r="B1987" t="s">
        <v>845</v>
      </c>
      <c r="C1987" t="s">
        <v>857</v>
      </c>
      <c r="D1987" t="s">
        <v>2485</v>
      </c>
    </row>
    <row r="1988" spans="1:4" x14ac:dyDescent="0.25">
      <c r="A1988" t="s">
        <v>40</v>
      </c>
      <c r="B1988" t="s">
        <v>845</v>
      </c>
      <c r="C1988" t="s">
        <v>859</v>
      </c>
      <c r="D1988" t="s">
        <v>2486</v>
      </c>
    </row>
    <row r="1989" spans="1:4" x14ac:dyDescent="0.25">
      <c r="A1989" t="s">
        <v>40</v>
      </c>
      <c r="B1989" t="s">
        <v>845</v>
      </c>
      <c r="C1989" t="s">
        <v>857</v>
      </c>
      <c r="D1989" t="s">
        <v>2487</v>
      </c>
    </row>
    <row r="1990" spans="1:4" x14ac:dyDescent="0.25">
      <c r="A1990" t="s">
        <v>40</v>
      </c>
      <c r="B1990" t="s">
        <v>845</v>
      </c>
      <c r="C1990" t="s">
        <v>859</v>
      </c>
      <c r="D1990" t="s">
        <v>2488</v>
      </c>
    </row>
    <row r="1991" spans="1:4" x14ac:dyDescent="0.25">
      <c r="A1991" t="s">
        <v>40</v>
      </c>
      <c r="B1991" t="s">
        <v>845</v>
      </c>
      <c r="C1991" t="s">
        <v>857</v>
      </c>
      <c r="D1991" t="s">
        <v>2489</v>
      </c>
    </row>
    <row r="1992" spans="1:4" x14ac:dyDescent="0.25">
      <c r="A1992" t="s">
        <v>40</v>
      </c>
      <c r="B1992" t="s">
        <v>845</v>
      </c>
      <c r="C1992" t="s">
        <v>859</v>
      </c>
      <c r="D1992" t="s">
        <v>2490</v>
      </c>
    </row>
    <row r="1993" spans="1:4" x14ac:dyDescent="0.25">
      <c r="A1993" t="s">
        <v>40</v>
      </c>
      <c r="B1993" t="s">
        <v>845</v>
      </c>
      <c r="C1993" t="s">
        <v>857</v>
      </c>
      <c r="D1993" t="s">
        <v>2491</v>
      </c>
    </row>
    <row r="1994" spans="1:4" x14ac:dyDescent="0.25">
      <c r="A1994" t="s">
        <v>40</v>
      </c>
      <c r="B1994" t="s">
        <v>845</v>
      </c>
      <c r="C1994" t="s">
        <v>859</v>
      </c>
      <c r="D1994" t="s">
        <v>2492</v>
      </c>
    </row>
    <row r="1995" spans="1:4" x14ac:dyDescent="0.25">
      <c r="A1995" t="s">
        <v>40</v>
      </c>
      <c r="B1995" t="s">
        <v>845</v>
      </c>
      <c r="C1995" t="s">
        <v>857</v>
      </c>
      <c r="D1995" t="s">
        <v>2493</v>
      </c>
    </row>
    <row r="1996" spans="1:4" x14ac:dyDescent="0.25">
      <c r="A1996" t="s">
        <v>40</v>
      </c>
      <c r="B1996" t="s">
        <v>845</v>
      </c>
      <c r="C1996" t="s">
        <v>859</v>
      </c>
      <c r="D1996" t="s">
        <v>2494</v>
      </c>
    </row>
    <row r="1997" spans="1:4" x14ac:dyDescent="0.25">
      <c r="A1997" t="s">
        <v>40</v>
      </c>
      <c r="B1997" t="s">
        <v>845</v>
      </c>
      <c r="C1997" t="s">
        <v>857</v>
      </c>
      <c r="D1997" t="s">
        <v>2495</v>
      </c>
    </row>
    <row r="1998" spans="1:4" x14ac:dyDescent="0.25">
      <c r="A1998" t="s">
        <v>40</v>
      </c>
      <c r="B1998" t="s">
        <v>845</v>
      </c>
      <c r="C1998" t="s">
        <v>859</v>
      </c>
      <c r="D1998" t="s">
        <v>2496</v>
      </c>
    </row>
    <row r="1999" spans="1:4" x14ac:dyDescent="0.25">
      <c r="A1999" t="s">
        <v>40</v>
      </c>
      <c r="B1999" t="s">
        <v>845</v>
      </c>
      <c r="C1999" t="s">
        <v>857</v>
      </c>
      <c r="D1999" t="s">
        <v>2497</v>
      </c>
    </row>
    <row r="2000" spans="1:4" x14ac:dyDescent="0.25">
      <c r="A2000" t="s">
        <v>40</v>
      </c>
      <c r="B2000" t="s">
        <v>845</v>
      </c>
      <c r="C2000" t="s">
        <v>859</v>
      </c>
      <c r="D2000" t="s">
        <v>2498</v>
      </c>
    </row>
    <row r="2001" spans="1:4" x14ac:dyDescent="0.25">
      <c r="A2001" t="s">
        <v>40</v>
      </c>
      <c r="B2001" t="s">
        <v>845</v>
      </c>
      <c r="C2001" t="s">
        <v>857</v>
      </c>
      <c r="D2001" t="s">
        <v>2499</v>
      </c>
    </row>
    <row r="2002" spans="1:4" x14ac:dyDescent="0.25">
      <c r="A2002" t="s">
        <v>40</v>
      </c>
      <c r="B2002" t="s">
        <v>845</v>
      </c>
      <c r="C2002" t="s">
        <v>859</v>
      </c>
      <c r="D2002" t="s">
        <v>2500</v>
      </c>
    </row>
    <row r="2003" spans="1:4" x14ac:dyDescent="0.25">
      <c r="A2003" t="s">
        <v>40</v>
      </c>
      <c r="B2003" t="s">
        <v>845</v>
      </c>
      <c r="C2003" t="s">
        <v>857</v>
      </c>
      <c r="D2003" t="s">
        <v>2501</v>
      </c>
    </row>
    <row r="2004" spans="1:4" x14ac:dyDescent="0.25">
      <c r="A2004" t="s">
        <v>40</v>
      </c>
      <c r="B2004" t="s">
        <v>845</v>
      </c>
      <c r="C2004" t="s">
        <v>859</v>
      </c>
      <c r="D2004" t="s">
        <v>2502</v>
      </c>
    </row>
    <row r="2005" spans="1:4" x14ac:dyDescent="0.25">
      <c r="A2005" t="s">
        <v>40</v>
      </c>
      <c r="B2005" t="s">
        <v>845</v>
      </c>
      <c r="C2005" t="s">
        <v>857</v>
      </c>
      <c r="D2005" t="s">
        <v>2503</v>
      </c>
    </row>
    <row r="2006" spans="1:4" x14ac:dyDescent="0.25">
      <c r="A2006" t="s">
        <v>40</v>
      </c>
      <c r="B2006" t="s">
        <v>845</v>
      </c>
      <c r="C2006" t="s">
        <v>859</v>
      </c>
      <c r="D2006" t="s">
        <v>2504</v>
      </c>
    </row>
    <row r="2007" spans="1:4" x14ac:dyDescent="0.25">
      <c r="A2007" t="s">
        <v>40</v>
      </c>
      <c r="B2007" t="s">
        <v>845</v>
      </c>
      <c r="C2007" t="s">
        <v>857</v>
      </c>
      <c r="D2007" t="s">
        <v>2505</v>
      </c>
    </row>
    <row r="2008" spans="1:4" x14ac:dyDescent="0.25">
      <c r="A2008" t="s">
        <v>40</v>
      </c>
      <c r="B2008" t="s">
        <v>845</v>
      </c>
      <c r="C2008" t="s">
        <v>859</v>
      </c>
      <c r="D2008" t="s">
        <v>2506</v>
      </c>
    </row>
    <row r="2009" spans="1:4" x14ac:dyDescent="0.25">
      <c r="A2009" t="s">
        <v>40</v>
      </c>
      <c r="B2009" t="s">
        <v>845</v>
      </c>
      <c r="C2009" t="s">
        <v>857</v>
      </c>
      <c r="D2009" t="s">
        <v>2507</v>
      </c>
    </row>
    <row r="2010" spans="1:4" x14ac:dyDescent="0.25">
      <c r="A2010" t="s">
        <v>40</v>
      </c>
      <c r="B2010" t="s">
        <v>845</v>
      </c>
      <c r="C2010" t="s">
        <v>859</v>
      </c>
      <c r="D2010" t="s">
        <v>2508</v>
      </c>
    </row>
    <row r="2011" spans="1:4" x14ac:dyDescent="0.25">
      <c r="A2011" t="s">
        <v>40</v>
      </c>
      <c r="B2011" t="s">
        <v>845</v>
      </c>
      <c r="C2011" t="s">
        <v>857</v>
      </c>
      <c r="D2011" t="s">
        <v>2509</v>
      </c>
    </row>
    <row r="2012" spans="1:4" x14ac:dyDescent="0.25">
      <c r="A2012" t="s">
        <v>40</v>
      </c>
      <c r="B2012" t="s">
        <v>845</v>
      </c>
      <c r="C2012" t="s">
        <v>859</v>
      </c>
      <c r="D2012" t="s">
        <v>2510</v>
      </c>
    </row>
    <row r="2013" spans="1:4" x14ac:dyDescent="0.25">
      <c r="A2013" t="s">
        <v>40</v>
      </c>
      <c r="B2013" t="s">
        <v>845</v>
      </c>
      <c r="C2013" t="s">
        <v>857</v>
      </c>
      <c r="D2013" t="s">
        <v>2511</v>
      </c>
    </row>
    <row r="2014" spans="1:4" x14ac:dyDescent="0.25">
      <c r="A2014" t="s">
        <v>40</v>
      </c>
      <c r="B2014" t="s">
        <v>845</v>
      </c>
      <c r="C2014" t="s">
        <v>859</v>
      </c>
      <c r="D2014" t="s">
        <v>2512</v>
      </c>
    </row>
    <row r="2015" spans="1:4" x14ac:dyDescent="0.25">
      <c r="A2015" t="s">
        <v>40</v>
      </c>
      <c r="B2015" t="s">
        <v>845</v>
      </c>
      <c r="C2015" t="s">
        <v>857</v>
      </c>
      <c r="D2015" t="s">
        <v>2513</v>
      </c>
    </row>
    <row r="2016" spans="1:4" x14ac:dyDescent="0.25">
      <c r="A2016" t="s">
        <v>40</v>
      </c>
      <c r="B2016" t="s">
        <v>845</v>
      </c>
      <c r="C2016" t="s">
        <v>859</v>
      </c>
      <c r="D2016" t="s">
        <v>2514</v>
      </c>
    </row>
    <row r="2017" spans="1:4" x14ac:dyDescent="0.25">
      <c r="A2017" t="s">
        <v>40</v>
      </c>
      <c r="B2017" t="s">
        <v>845</v>
      </c>
      <c r="C2017" t="s">
        <v>857</v>
      </c>
      <c r="D2017" t="s">
        <v>2515</v>
      </c>
    </row>
    <row r="2018" spans="1:4" x14ac:dyDescent="0.25">
      <c r="A2018" t="s">
        <v>40</v>
      </c>
      <c r="B2018" t="s">
        <v>845</v>
      </c>
      <c r="C2018" t="s">
        <v>859</v>
      </c>
      <c r="D2018" t="s">
        <v>2516</v>
      </c>
    </row>
    <row r="2019" spans="1:4" x14ac:dyDescent="0.25">
      <c r="A2019" t="s">
        <v>40</v>
      </c>
      <c r="B2019" t="s">
        <v>845</v>
      </c>
      <c r="C2019" t="s">
        <v>857</v>
      </c>
      <c r="D2019" t="s">
        <v>2517</v>
      </c>
    </row>
    <row r="2020" spans="1:4" x14ac:dyDescent="0.25">
      <c r="A2020" t="s">
        <v>40</v>
      </c>
      <c r="B2020" t="s">
        <v>845</v>
      </c>
      <c r="C2020" t="s">
        <v>859</v>
      </c>
      <c r="D2020" t="s">
        <v>2518</v>
      </c>
    </row>
    <row r="2021" spans="1:4" x14ac:dyDescent="0.25">
      <c r="A2021" t="s">
        <v>40</v>
      </c>
      <c r="B2021" t="s">
        <v>845</v>
      </c>
      <c r="C2021" t="s">
        <v>857</v>
      </c>
      <c r="D2021" t="s">
        <v>2519</v>
      </c>
    </row>
    <row r="2022" spans="1:4" x14ac:dyDescent="0.25">
      <c r="A2022" t="s">
        <v>40</v>
      </c>
      <c r="B2022" t="s">
        <v>845</v>
      </c>
      <c r="C2022" t="s">
        <v>859</v>
      </c>
      <c r="D2022" t="s">
        <v>2520</v>
      </c>
    </row>
    <row r="2023" spans="1:4" x14ac:dyDescent="0.25">
      <c r="A2023" t="s">
        <v>40</v>
      </c>
      <c r="B2023" t="s">
        <v>845</v>
      </c>
      <c r="C2023" t="s">
        <v>857</v>
      </c>
      <c r="D2023" t="s">
        <v>2521</v>
      </c>
    </row>
    <row r="2024" spans="1:4" x14ac:dyDescent="0.25">
      <c r="A2024" t="s">
        <v>40</v>
      </c>
      <c r="B2024" t="s">
        <v>845</v>
      </c>
      <c r="C2024" t="s">
        <v>859</v>
      </c>
      <c r="D2024" t="s">
        <v>2522</v>
      </c>
    </row>
    <row r="2025" spans="1:4" x14ac:dyDescent="0.25">
      <c r="A2025" t="s">
        <v>40</v>
      </c>
      <c r="B2025" t="s">
        <v>845</v>
      </c>
      <c r="C2025" t="s">
        <v>857</v>
      </c>
      <c r="D2025" t="s">
        <v>2523</v>
      </c>
    </row>
    <row r="2026" spans="1:4" x14ac:dyDescent="0.25">
      <c r="A2026" t="s">
        <v>40</v>
      </c>
      <c r="B2026" t="s">
        <v>845</v>
      </c>
      <c r="C2026" t="s">
        <v>859</v>
      </c>
      <c r="D2026" t="s">
        <v>2524</v>
      </c>
    </row>
    <row r="2027" spans="1:4" x14ac:dyDescent="0.25">
      <c r="A2027" t="s">
        <v>40</v>
      </c>
      <c r="B2027" t="s">
        <v>845</v>
      </c>
      <c r="C2027" t="s">
        <v>857</v>
      </c>
      <c r="D2027" t="s">
        <v>2525</v>
      </c>
    </row>
    <row r="2028" spans="1:4" x14ac:dyDescent="0.25">
      <c r="A2028" t="s">
        <v>40</v>
      </c>
      <c r="B2028" t="s">
        <v>845</v>
      </c>
      <c r="C2028" t="s">
        <v>859</v>
      </c>
      <c r="D2028" t="s">
        <v>2526</v>
      </c>
    </row>
    <row r="2029" spans="1:4" x14ac:dyDescent="0.25">
      <c r="A2029" t="s">
        <v>40</v>
      </c>
      <c r="B2029" t="s">
        <v>845</v>
      </c>
      <c r="C2029" t="s">
        <v>857</v>
      </c>
      <c r="D2029" t="s">
        <v>2527</v>
      </c>
    </row>
    <row r="2030" spans="1:4" x14ac:dyDescent="0.25">
      <c r="A2030" t="s">
        <v>40</v>
      </c>
      <c r="B2030" t="s">
        <v>845</v>
      </c>
      <c r="C2030" t="s">
        <v>859</v>
      </c>
      <c r="D2030" t="s">
        <v>2528</v>
      </c>
    </row>
    <row r="2031" spans="1:4" x14ac:dyDescent="0.25">
      <c r="A2031" t="s">
        <v>40</v>
      </c>
      <c r="B2031" t="s">
        <v>845</v>
      </c>
      <c r="C2031" t="s">
        <v>857</v>
      </c>
      <c r="D2031" t="s">
        <v>2529</v>
      </c>
    </row>
    <row r="2032" spans="1:4" x14ac:dyDescent="0.25">
      <c r="A2032" t="s">
        <v>40</v>
      </c>
      <c r="B2032" t="s">
        <v>845</v>
      </c>
      <c r="C2032" t="s">
        <v>859</v>
      </c>
      <c r="D2032" t="s">
        <v>2530</v>
      </c>
    </row>
    <row r="2033" spans="1:4" x14ac:dyDescent="0.25">
      <c r="A2033" t="s">
        <v>40</v>
      </c>
      <c r="B2033" t="s">
        <v>845</v>
      </c>
      <c r="C2033" t="s">
        <v>857</v>
      </c>
      <c r="D2033" t="s">
        <v>2531</v>
      </c>
    </row>
    <row r="2034" spans="1:4" x14ac:dyDescent="0.25">
      <c r="A2034" t="s">
        <v>40</v>
      </c>
      <c r="B2034" t="s">
        <v>845</v>
      </c>
      <c r="C2034" t="s">
        <v>859</v>
      </c>
      <c r="D2034" t="s">
        <v>2532</v>
      </c>
    </row>
    <row r="2035" spans="1:4" x14ac:dyDescent="0.25">
      <c r="A2035" t="s">
        <v>40</v>
      </c>
      <c r="B2035" t="s">
        <v>845</v>
      </c>
      <c r="C2035" t="s">
        <v>857</v>
      </c>
      <c r="D2035" t="s">
        <v>2533</v>
      </c>
    </row>
    <row r="2036" spans="1:4" x14ac:dyDescent="0.25">
      <c r="A2036" t="s">
        <v>40</v>
      </c>
      <c r="B2036" t="s">
        <v>845</v>
      </c>
      <c r="C2036" t="s">
        <v>859</v>
      </c>
      <c r="D2036" t="s">
        <v>2534</v>
      </c>
    </row>
    <row r="2037" spans="1:4" x14ac:dyDescent="0.25">
      <c r="A2037" t="s">
        <v>40</v>
      </c>
      <c r="B2037" t="s">
        <v>845</v>
      </c>
      <c r="C2037" t="s">
        <v>857</v>
      </c>
      <c r="D2037" t="s">
        <v>2535</v>
      </c>
    </row>
    <row r="2038" spans="1:4" x14ac:dyDescent="0.25">
      <c r="A2038" t="s">
        <v>40</v>
      </c>
      <c r="B2038" t="s">
        <v>845</v>
      </c>
      <c r="C2038" t="s">
        <v>859</v>
      </c>
      <c r="D2038" t="s">
        <v>2536</v>
      </c>
    </row>
    <row r="2039" spans="1:4" x14ac:dyDescent="0.25">
      <c r="A2039" t="s">
        <v>40</v>
      </c>
      <c r="B2039" t="s">
        <v>845</v>
      </c>
      <c r="C2039" t="s">
        <v>857</v>
      </c>
      <c r="D2039" t="s">
        <v>2537</v>
      </c>
    </row>
    <row r="2040" spans="1:4" x14ac:dyDescent="0.25">
      <c r="A2040" t="s">
        <v>40</v>
      </c>
      <c r="B2040" t="s">
        <v>845</v>
      </c>
      <c r="C2040" t="s">
        <v>859</v>
      </c>
      <c r="D2040" t="s">
        <v>2538</v>
      </c>
    </row>
    <row r="2041" spans="1:4" x14ac:dyDescent="0.25">
      <c r="A2041" t="s">
        <v>40</v>
      </c>
      <c r="B2041" t="s">
        <v>845</v>
      </c>
      <c r="C2041" t="s">
        <v>857</v>
      </c>
      <c r="D2041" t="s">
        <v>2539</v>
      </c>
    </row>
    <row r="2042" spans="1:4" x14ac:dyDescent="0.25">
      <c r="A2042" t="s">
        <v>40</v>
      </c>
      <c r="B2042" t="s">
        <v>845</v>
      </c>
      <c r="C2042" t="s">
        <v>859</v>
      </c>
      <c r="D2042" t="s">
        <v>2540</v>
      </c>
    </row>
    <row r="2043" spans="1:4" x14ac:dyDescent="0.25">
      <c r="A2043" t="s">
        <v>40</v>
      </c>
      <c r="B2043" t="s">
        <v>845</v>
      </c>
      <c r="C2043" t="s">
        <v>857</v>
      </c>
      <c r="D2043" t="s">
        <v>2541</v>
      </c>
    </row>
    <row r="2044" spans="1:4" x14ac:dyDescent="0.25">
      <c r="A2044" t="s">
        <v>40</v>
      </c>
      <c r="B2044" t="s">
        <v>845</v>
      </c>
      <c r="C2044" t="s">
        <v>859</v>
      </c>
      <c r="D2044" t="s">
        <v>2542</v>
      </c>
    </row>
    <row r="2045" spans="1:4" x14ac:dyDescent="0.25">
      <c r="A2045" t="s">
        <v>40</v>
      </c>
      <c r="B2045" t="s">
        <v>845</v>
      </c>
      <c r="C2045" t="s">
        <v>857</v>
      </c>
      <c r="D2045" t="s">
        <v>2543</v>
      </c>
    </row>
    <row r="2046" spans="1:4" x14ac:dyDescent="0.25">
      <c r="A2046" t="s">
        <v>40</v>
      </c>
      <c r="B2046" t="s">
        <v>845</v>
      </c>
      <c r="C2046" t="s">
        <v>859</v>
      </c>
      <c r="D2046" t="s">
        <v>2544</v>
      </c>
    </row>
    <row r="2047" spans="1:4" x14ac:dyDescent="0.25">
      <c r="A2047" t="s">
        <v>40</v>
      </c>
      <c r="B2047" t="s">
        <v>845</v>
      </c>
      <c r="C2047" t="s">
        <v>857</v>
      </c>
      <c r="D2047" t="s">
        <v>2545</v>
      </c>
    </row>
    <row r="2048" spans="1:4" x14ac:dyDescent="0.25">
      <c r="A2048" t="s">
        <v>40</v>
      </c>
      <c r="B2048" t="s">
        <v>845</v>
      </c>
      <c r="C2048" t="s">
        <v>859</v>
      </c>
      <c r="D2048" t="s">
        <v>2546</v>
      </c>
    </row>
    <row r="2049" spans="1:4" x14ac:dyDescent="0.25">
      <c r="A2049" t="s">
        <v>40</v>
      </c>
      <c r="B2049" t="s">
        <v>845</v>
      </c>
      <c r="C2049" t="s">
        <v>857</v>
      </c>
      <c r="D2049" t="s">
        <v>2547</v>
      </c>
    </row>
    <row r="2050" spans="1:4" x14ac:dyDescent="0.25">
      <c r="A2050" t="s">
        <v>40</v>
      </c>
      <c r="B2050" t="s">
        <v>845</v>
      </c>
      <c r="C2050" t="s">
        <v>859</v>
      </c>
      <c r="D2050" t="s">
        <v>2548</v>
      </c>
    </row>
    <row r="2051" spans="1:4" x14ac:dyDescent="0.25">
      <c r="A2051" t="s">
        <v>40</v>
      </c>
      <c r="B2051" t="s">
        <v>845</v>
      </c>
      <c r="C2051" t="s">
        <v>857</v>
      </c>
      <c r="D2051" t="s">
        <v>2549</v>
      </c>
    </row>
    <row r="2052" spans="1:4" x14ac:dyDescent="0.25">
      <c r="A2052" t="s">
        <v>40</v>
      </c>
      <c r="B2052" t="s">
        <v>845</v>
      </c>
      <c r="C2052" t="s">
        <v>859</v>
      </c>
      <c r="D2052" t="s">
        <v>2550</v>
      </c>
    </row>
    <row r="2053" spans="1:4" x14ac:dyDescent="0.25">
      <c r="A2053" t="s">
        <v>40</v>
      </c>
      <c r="B2053" t="s">
        <v>845</v>
      </c>
      <c r="C2053" t="s">
        <v>857</v>
      </c>
      <c r="D2053" t="s">
        <v>2551</v>
      </c>
    </row>
    <row r="2054" spans="1:4" x14ac:dyDescent="0.25">
      <c r="A2054" t="s">
        <v>40</v>
      </c>
      <c r="B2054" t="s">
        <v>845</v>
      </c>
      <c r="C2054" t="s">
        <v>859</v>
      </c>
      <c r="D2054" t="s">
        <v>2552</v>
      </c>
    </row>
    <row r="2055" spans="1:4" x14ac:dyDescent="0.25">
      <c r="A2055" t="s">
        <v>40</v>
      </c>
      <c r="B2055" t="s">
        <v>845</v>
      </c>
      <c r="C2055" t="s">
        <v>857</v>
      </c>
      <c r="D2055" t="s">
        <v>2553</v>
      </c>
    </row>
    <row r="2056" spans="1:4" x14ac:dyDescent="0.25">
      <c r="A2056" t="s">
        <v>40</v>
      </c>
      <c r="B2056" t="s">
        <v>845</v>
      </c>
      <c r="C2056" t="s">
        <v>859</v>
      </c>
      <c r="D2056" t="s">
        <v>2554</v>
      </c>
    </row>
    <row r="2057" spans="1:4" x14ac:dyDescent="0.25">
      <c r="A2057" t="s">
        <v>40</v>
      </c>
      <c r="B2057" t="s">
        <v>845</v>
      </c>
      <c r="C2057" t="s">
        <v>857</v>
      </c>
      <c r="D2057" t="s">
        <v>2555</v>
      </c>
    </row>
    <row r="2058" spans="1:4" x14ac:dyDescent="0.25">
      <c r="A2058" t="s">
        <v>40</v>
      </c>
      <c r="B2058" t="s">
        <v>845</v>
      </c>
      <c r="C2058" t="s">
        <v>859</v>
      </c>
      <c r="D2058" t="s">
        <v>2556</v>
      </c>
    </row>
    <row r="2059" spans="1:4" x14ac:dyDescent="0.25">
      <c r="A2059" t="s">
        <v>40</v>
      </c>
      <c r="B2059" t="s">
        <v>845</v>
      </c>
      <c r="C2059" t="s">
        <v>857</v>
      </c>
      <c r="D2059" t="s">
        <v>2557</v>
      </c>
    </row>
    <row r="2060" spans="1:4" x14ac:dyDescent="0.25">
      <c r="A2060" t="s">
        <v>40</v>
      </c>
      <c r="B2060" t="s">
        <v>845</v>
      </c>
      <c r="C2060" t="s">
        <v>859</v>
      </c>
      <c r="D2060" t="s">
        <v>2558</v>
      </c>
    </row>
    <row r="2061" spans="1:4" x14ac:dyDescent="0.25">
      <c r="A2061" t="s">
        <v>40</v>
      </c>
      <c r="B2061" t="s">
        <v>845</v>
      </c>
      <c r="C2061" t="s">
        <v>857</v>
      </c>
      <c r="D2061" t="s">
        <v>2559</v>
      </c>
    </row>
    <row r="2062" spans="1:4" x14ac:dyDescent="0.25">
      <c r="A2062" t="s">
        <v>40</v>
      </c>
      <c r="B2062" t="s">
        <v>845</v>
      </c>
      <c r="C2062" t="s">
        <v>859</v>
      </c>
      <c r="D2062" t="s">
        <v>2560</v>
      </c>
    </row>
    <row r="2063" spans="1:4" x14ac:dyDescent="0.25">
      <c r="A2063" t="s">
        <v>40</v>
      </c>
      <c r="B2063" t="s">
        <v>845</v>
      </c>
      <c r="C2063" t="s">
        <v>857</v>
      </c>
      <c r="D2063" t="s">
        <v>2561</v>
      </c>
    </row>
    <row r="2064" spans="1:4" x14ac:dyDescent="0.25">
      <c r="A2064" t="s">
        <v>40</v>
      </c>
      <c r="B2064" t="s">
        <v>845</v>
      </c>
      <c r="C2064" t="s">
        <v>859</v>
      </c>
      <c r="D2064" t="s">
        <v>2562</v>
      </c>
    </row>
    <row r="2065" spans="1:4" x14ac:dyDescent="0.25">
      <c r="A2065" t="s">
        <v>40</v>
      </c>
      <c r="B2065" t="s">
        <v>845</v>
      </c>
      <c r="C2065" t="s">
        <v>857</v>
      </c>
      <c r="D2065" t="s">
        <v>2563</v>
      </c>
    </row>
    <row r="2066" spans="1:4" x14ac:dyDescent="0.25">
      <c r="A2066" t="s">
        <v>40</v>
      </c>
      <c r="B2066" t="s">
        <v>1433</v>
      </c>
      <c r="C2066" t="s">
        <v>1094</v>
      </c>
      <c r="D2066">
        <v>7.8333316246668495E-4</v>
      </c>
    </row>
    <row r="2067" spans="1:4" x14ac:dyDescent="0.25">
      <c r="A2067">
        <v>7.8333316246668495E-4</v>
      </c>
    </row>
    <row r="2068" spans="1:4" x14ac:dyDescent="0.25">
      <c r="A2068" t="s">
        <v>40</v>
      </c>
      <c r="B2068" t="s">
        <v>845</v>
      </c>
      <c r="C2068" t="s">
        <v>859</v>
      </c>
      <c r="D2068" t="s">
        <v>2564</v>
      </c>
    </row>
    <row r="2069" spans="1:4" x14ac:dyDescent="0.25">
      <c r="A2069" t="s">
        <v>40</v>
      </c>
      <c r="B2069" t="s">
        <v>845</v>
      </c>
      <c r="C2069" t="s">
        <v>859</v>
      </c>
      <c r="D2069" t="s">
        <v>2565</v>
      </c>
    </row>
    <row r="2070" spans="1:4" x14ac:dyDescent="0.25">
      <c r="A2070" t="s">
        <v>40</v>
      </c>
      <c r="B2070" t="s">
        <v>845</v>
      </c>
      <c r="C2070" t="s">
        <v>859</v>
      </c>
      <c r="D2070" t="s">
        <v>2566</v>
      </c>
    </row>
    <row r="2071" spans="1:4" x14ac:dyDescent="0.25">
      <c r="A2071" t="s">
        <v>40</v>
      </c>
      <c r="B2071" t="s">
        <v>1433</v>
      </c>
      <c r="C2071" t="s">
        <v>1121</v>
      </c>
      <c r="D2071">
        <v>2.11111108462015E-4</v>
      </c>
    </row>
    <row r="2072" spans="1:4" x14ac:dyDescent="0.25">
      <c r="A2072">
        <v>2.11111108462015E-4</v>
      </c>
    </row>
    <row r="2074" spans="1:4" x14ac:dyDescent="0.25">
      <c r="A2074" t="s">
        <v>204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70FB-A805-4951-ABFB-201ADD33CCF1}">
  <sheetPr codeName="Sheet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8CB5-D492-4804-91A8-7A48F221D229}">
  <sheetPr codeName="Sheet7"/>
  <dimension ref="A1:AP2011"/>
  <sheetViews>
    <sheetView topLeftCell="T13" workbookViewId="0">
      <selection activeCell="AM4" sqref="AM4"/>
    </sheetView>
  </sheetViews>
  <sheetFormatPr defaultRowHeight="15" x14ac:dyDescent="0.25"/>
  <cols>
    <col min="20" max="20" width="23" bestFit="1" customWidth="1"/>
    <col min="23" max="23" width="20.85546875" bestFit="1" customWidth="1"/>
    <col min="34" max="34" width="12" bestFit="1" customWidth="1"/>
  </cols>
  <sheetData>
    <row r="1" spans="1:42" x14ac:dyDescent="0.25">
      <c r="A1" t="s">
        <v>123</v>
      </c>
      <c r="B1" t="s">
        <v>124</v>
      </c>
      <c r="C1" t="s">
        <v>125</v>
      </c>
      <c r="Q1" t="str" cm="1">
        <f t="array" ref="Q1:T90">_xlfn._xlws.SORT(TRIM(_xlfn.TEXTSPLIT(_xlfn._xlws.FILTER(A:D,ISNUMBER(D:D),""),",")))</f>
        <v>model</v>
      </c>
      <c r="R1" t="str">
        <v>ViterbiNet</v>
      </c>
      <c r="S1" t="str">
        <v>12</v>
      </c>
      <c r="T1" t="str">
        <v>0.000277777910232543</v>
      </c>
      <c r="W1" t="str" cm="1">
        <f t="array" ref="W1:Y1">_xlfn.ANCHORARRAY(W2)&amp;"@"&amp;V3&amp;"dB"</f>
        <v>ViterbiNet@12dB</v>
      </c>
      <c r="X1" t="str">
        <v>Sionna@12dB</v>
      </c>
      <c r="Y1" t="str">
        <v>Transformer@12dB</v>
      </c>
      <c r="Z1" t="str" cm="1">
        <f t="array" ref="Z1:AB1">_xlfn.ANCHORARRAY(Z2)&amp;"@"&amp;V4&amp;"dB"</f>
        <v>ViterbiNet@13dB</v>
      </c>
      <c r="AA1" t="str">
        <v>Sionna@13dB</v>
      </c>
      <c r="AB1" t="str">
        <v>Transformer@13dB</v>
      </c>
      <c r="AC1" t="str" cm="1">
        <f t="array" ref="AC1:AE1">_xlfn.ANCHORARRAY(AC2)&amp;"@"&amp;V5&amp;"dB"</f>
        <v>ViterbiNet@14dB</v>
      </c>
      <c r="AD1" t="str">
        <v>Sionna@14dB</v>
      </c>
      <c r="AE1" t="str">
        <v>Transformer@14dB</v>
      </c>
      <c r="AH1" t="str" cm="1">
        <f t="array" ref="AH1:AJ1">_xlfn.ANCHORARRAY(AH2)&amp;"@300CB"</f>
        <v>ViterbiNet@300CB</v>
      </c>
      <c r="AI1" t="str">
        <v>Sionna@300CB</v>
      </c>
      <c r="AJ1" t="str">
        <v>Transformer@300CB</v>
      </c>
      <c r="AL1" t="str" cm="1">
        <f t="array" ref="AL1:AN1">_xlfn.ANCHORARRAY(AL2)&amp;"@3000CB"</f>
        <v>ViterbiNet@3000CB</v>
      </c>
      <c r="AM1" t="str">
        <v>Sionna@3000CB</v>
      </c>
      <c r="AN1" t="str">
        <v>Transformer@3000CB</v>
      </c>
    </row>
    <row r="2" spans="1:42" x14ac:dyDescent="0.25">
      <c r="A2" t="s">
        <v>19</v>
      </c>
      <c r="Q2" t="str">
        <v>model</v>
      </c>
      <c r="R2" t="str">
        <v>ViterbiNet</v>
      </c>
      <c r="S2" t="str">
        <v>14</v>
      </c>
      <c r="T2" t="str">
        <v>0</v>
      </c>
      <c r="W2" t="str" cm="1">
        <f t="array" ref="W2:Y2">TRANSPOSE(_xlfn.UNIQUE(INDEX(_xlfn.ANCHORARRAY(Q1),,2)))</f>
        <v>ViterbiNet</v>
      </c>
      <c r="X2" t="str">
        <v>Sionna</v>
      </c>
      <c r="Y2" t="str">
        <v>Transformer</v>
      </c>
      <c r="Z2" t="str" cm="1">
        <f t="array" ref="Z2:AB2">W2:Y2</f>
        <v>ViterbiNet</v>
      </c>
      <c r="AA2" t="str">
        <v>Sionna</v>
      </c>
      <c r="AB2" t="str">
        <v>Transformer</v>
      </c>
      <c r="AC2" t="str" cm="1">
        <f t="array" ref="AC2:AE2">Z2:AB2</f>
        <v>ViterbiNet</v>
      </c>
      <c r="AD2" t="str">
        <v>Sionna</v>
      </c>
      <c r="AE2" t="str">
        <v>Transformer</v>
      </c>
      <c r="AH2" t="str" cm="1">
        <f t="array" ref="AH2:AJ2">TRANSPOSE(_xlfn.UNIQUE(INDEX(_xlfn.ANCHORARRAY(Q1),,2)))</f>
        <v>ViterbiNet</v>
      </c>
      <c r="AI2" t="str">
        <v>Sionna</v>
      </c>
      <c r="AJ2" t="str">
        <v>Transformer</v>
      </c>
      <c r="AL2" t="str" cm="1">
        <f t="array" ref="AL2:AN2">_xlfn.ANCHORARRAY(AH2)</f>
        <v>ViterbiNet</v>
      </c>
      <c r="AM2" t="str">
        <v>Sionna</v>
      </c>
      <c r="AN2" t="str">
        <v>Transformer</v>
      </c>
    </row>
    <row r="3" spans="1:42" x14ac:dyDescent="0.25">
      <c r="A3" t="s">
        <v>126</v>
      </c>
      <c r="B3" t="s">
        <v>835</v>
      </c>
      <c r="Q3" t="str">
        <v>model</v>
      </c>
      <c r="R3" t="str">
        <v>ViterbiNet</v>
      </c>
      <c r="S3" t="str">
        <v>13</v>
      </c>
      <c r="T3" t="str">
        <v>0.000166666706403096</v>
      </c>
      <c r="V3">
        <f>12</f>
        <v>12</v>
      </c>
      <c r="W3" cm="1">
        <f t="array" ref="W3:W12">VALUE(_xlfn._xlws.FILTER(INDEX(_xlfn.ANCHORARRAY($Q$1),,4),(VALUE(INDEX(_xlfn.ANCHORARRAY($Q$1),,4))&gt;0)*(VALUE(INDEX(_xlfn.ANCHORARRAY($Q$1),,3))=$V3)*(INDEX(_xlfn.ANCHORARRAY($Q$1),,2)=W$2),""))</f>
        <v>2.7777791023254298E-4</v>
      </c>
      <c r="X3" cm="1">
        <f t="array" ref="X3:X12">VALUE(_xlfn._xlws.FILTER(INDEX(_xlfn.ANCHORARRAY($Q$1),,4),(VALUE(INDEX(_xlfn.ANCHORARRAY($Q$1),,4))&gt;0)*(VALUE(INDEX(_xlfn.ANCHORARRAY($Q$1),,3))=$V3)*(INDEX(_xlfn.ANCHORARRAY($Q$1),,2)=X$2),""))</f>
        <v>8.6111068725585899E-4</v>
      </c>
      <c r="Y3" cm="1">
        <f t="array" ref="Y3:Y12">VALUE(_xlfn._xlws.FILTER(INDEX(_xlfn.ANCHORARRAY($Q$1),,4),(VALUE(INDEX(_xlfn.ANCHORARRAY($Q$1),,4))&gt;0)*(VALUE(INDEX(_xlfn.ANCHORARRAY($Q$1),,3))=$V3)*(INDEX(_xlfn.ANCHORARRAY($Q$1),,2)=Y$2),""))</f>
        <v>7.7777783075968403E-4</v>
      </c>
      <c r="Z3" cm="1">
        <f t="array" ref="Z3:Z10">VALUE(_xlfn._xlws.FILTER(INDEX(_xlfn.ANCHORARRAY($Q$1),,4),(VALUE(INDEX(_xlfn.ANCHORARRAY($Q$1),,4))&gt;0)*(VALUE(INDEX(_xlfn.ANCHORARRAY($Q$1),,3))=$V4)*(INDEX(_xlfn.ANCHORARRAY($Q$1),,2)=Z$2),""))</f>
        <v>1.66666706403096E-4</v>
      </c>
      <c r="AA3" cm="1">
        <f t="array" ref="AA3:AA11">VALUE(_xlfn._xlws.FILTER(INDEX(_xlfn.ANCHORARRAY($Q$1),,4),(VALUE(INDEX(_xlfn.ANCHORARRAY($Q$1),,4))&gt;0)*(VALUE(INDEX(_xlfn.ANCHORARRAY($Q$1),,3))=$V4)*(INDEX(_xlfn.ANCHORARRAY($Q$1),,2)=AA$2),""))</f>
        <v>3.3333321412404299E-4</v>
      </c>
      <c r="AB3" cm="1">
        <f t="array" ref="AB3:AB11">VALUE(_xlfn._xlws.FILTER(INDEX(_xlfn.ANCHORARRAY($Q$1),,4),(VALUE(INDEX(_xlfn.ANCHORARRAY($Q$1),,4))&gt;0)*(VALUE(INDEX(_xlfn.ANCHORARRAY($Q$1),,3))=$V4)*(INDEX(_xlfn.ANCHORARRAY($Q$1),,2)=AB$2),""))</f>
        <v>5.2777767181396405E-4</v>
      </c>
      <c r="AC3" cm="1">
        <f t="array" ref="AC3:AC4">VALUE(_xlfn._xlws.FILTER(INDEX(_xlfn.ANCHORARRAY($Q$1),,4),(VALUE(INDEX(_xlfn.ANCHORARRAY($Q$1),,4))&gt;0)*(VALUE(INDEX(_xlfn.ANCHORARRAY($Q$1),,3))=$V5)*(INDEX(_xlfn.ANCHORARRAY($Q$1),,2)=AC$2),""))</f>
        <v>5.5555502573648997E-5</v>
      </c>
      <c r="AD3" cm="1">
        <f t="array" ref="AD3:AD12">VALUE(_xlfn._xlws.FILTER(INDEX(_xlfn.ANCHORARRAY($Q$1),,4),(VALUE(INDEX(_xlfn.ANCHORARRAY($Q$1),,4))&gt;0)*(VALUE(INDEX(_xlfn.ANCHORARRAY($Q$1),,3))=$V5)*(INDEX(_xlfn.ANCHORARRAY($Q$1),,2)=AD$2),""))</f>
        <v>1.3888875643412201E-4</v>
      </c>
      <c r="AE3" cm="1">
        <f t="array" ref="AE3:AE8">VALUE(_xlfn._xlws.FILTER(INDEX(_xlfn.ANCHORARRAY($Q$1),,4),(VALUE(INDEX(_xlfn.ANCHORARRAY($Q$1),,4))&gt;0)*(VALUE(INDEX(_xlfn.ANCHORARRAY($Q$1),,3))=$V5)*(INDEX(_xlfn.ANCHORARRAY($Q$1),,2)=AE$2),""))</f>
        <v>1.9444445768992101E-4</v>
      </c>
      <c r="AG3" cm="1">
        <f t="array" ref="AG3:AG5">V3:V5</f>
        <v>12</v>
      </c>
      <c r="AH3" s="7" cm="1">
        <f t="array" ref="AH3">AVERAGE(VALUE(_xlfn._xlws.FILTER(INDEX(_xlfn.ANCHORARRAY($Q$1),,4),(VALUE(INDEX(_xlfn.ANCHORARRAY($Q$1),,4))&gt;0)*(VALUE(INDEX(_xlfn.ANCHORARRAY($Q$1),,3))=$AG3)*(INDEX(_xlfn.ANCHORARRAY($Q$1),,2)=AH$2),"")))</f>
        <v>4.1388861338297501E-4</v>
      </c>
      <c r="AI3" s="7" cm="1">
        <f t="array" ref="AI3">AVERAGE(VALUE(_xlfn._xlws.FILTER(INDEX(_xlfn.ANCHORARRAY($Q$1),,4),(VALUE(INDEX(_xlfn.ANCHORARRAY($Q$1),,4))&gt;0)*(VALUE(INDEX(_xlfn.ANCHORARRAY($Q$1),,3))=$AG3)*(INDEX(_xlfn.ANCHORARRAY($Q$1),,2)=AI$2),"")))</f>
        <v>8.0555500586827517E-4</v>
      </c>
      <c r="AJ3" s="7" cm="1">
        <f t="array" ref="AJ3">AVERAGE(VALUE(_xlfn._xlws.FILTER(INDEX(_xlfn.ANCHORARRAY($Q$1),,4),(VALUE(INDEX(_xlfn.ANCHORARRAY($Q$1),,4))&gt;0)*(VALUE(INDEX(_xlfn.ANCHORARRAY($Q$1),,3))=$AG3)*(INDEX(_xlfn.ANCHORARRAY($Q$1),,2)=AJ$2),"")))</f>
        <v>8.6111118396123114E-4</v>
      </c>
      <c r="AL3" s="7" cm="1">
        <f t="array" ref="AL3:AN5">'3000cb'!AB3:AD5</f>
        <v>4.5824065804481477E-3</v>
      </c>
      <c r="AM3">
        <v>8.4444428152508164E-4</v>
      </c>
      <c r="AN3">
        <v>1.5277773671679967E-3</v>
      </c>
    </row>
    <row r="4" spans="1:42" x14ac:dyDescent="0.25">
      <c r="A4" t="s">
        <v>126</v>
      </c>
      <c r="B4" t="s">
        <v>836</v>
      </c>
      <c r="Q4" t="str">
        <v>model</v>
      </c>
      <c r="R4" t="str">
        <v>Sionna</v>
      </c>
      <c r="S4" t="str">
        <v>12</v>
      </c>
      <c r="T4" t="str">
        <v>0.000861110687255859</v>
      </c>
      <c r="V4">
        <v>13</v>
      </c>
      <c r="W4">
        <v>4.16666269302368E-4</v>
      </c>
      <c r="X4">
        <v>6.1111072699228895E-4</v>
      </c>
      <c r="Y4">
        <v>6.6666642824808695E-4</v>
      </c>
      <c r="Z4">
        <v>1.6666650772094701E-4</v>
      </c>
      <c r="AA4">
        <v>1.1111100514729799E-4</v>
      </c>
      <c r="AB4">
        <v>3.0555566151936798E-4</v>
      </c>
      <c r="AC4">
        <v>5.5555502573648997E-5</v>
      </c>
      <c r="AD4">
        <v>1.3888875643412201E-4</v>
      </c>
      <c r="AE4">
        <v>2.2222220897674501E-4</v>
      </c>
      <c r="AG4">
        <v>13</v>
      </c>
      <c r="AH4" s="7" cm="1">
        <f t="array" ref="AH4">AVERAGE(VALUE(_xlfn._xlws.FILTER(INDEX(_xlfn.ANCHORARRAY($Q$1),,4),(VALUE(INDEX(_xlfn.ANCHORARRAY($Q$1),,4))&gt;0)*(VALUE(INDEX(_xlfn.ANCHORARRAY($Q$1),,3))=$AG4)*(INDEX(_xlfn.ANCHORARRAY($Q$1),,2)=AH$2),"")))</f>
        <v>1.3541658719380665E-4</v>
      </c>
      <c r="AI4" s="7" cm="1">
        <f t="array" ref="AI4">AVERAGE(VALUE(_xlfn._xlws.FILTER(INDEX(_xlfn.ANCHORARRAY($Q$1),,4),(VALUE(INDEX(_xlfn.ANCHORARRAY($Q$1),,4))&gt;0)*(VALUE(INDEX(_xlfn.ANCHORARRAY($Q$1),,3))=$AG4)*(INDEX(_xlfn.ANCHORARRAY($Q$1),,2)=AI$2),"")))</f>
        <v>2.4999993818777523E-4</v>
      </c>
      <c r="AJ4" s="7" cm="1">
        <f t="array" ref="AJ4">AVERAGE(VALUE(_xlfn._xlws.FILTER(INDEX(_xlfn.ANCHORARRAY($Q$1),,4),(VALUE(INDEX(_xlfn.ANCHORARRAY($Q$1),,4))&gt;0)*(VALUE(INDEX(_xlfn.ANCHORARRAY($Q$1),,3))=$AG4)*(INDEX(_xlfn.ANCHORARRAY($Q$1),,2)=AJ$2),"")))</f>
        <v>3.765432481412529E-4</v>
      </c>
      <c r="AL4">
        <v>3.9259241686926907E-4</v>
      </c>
      <c r="AM4">
        <v>2.05555571450127E-4</v>
      </c>
      <c r="AN4">
        <v>1.0740736921628303E-3</v>
      </c>
    </row>
    <row r="5" spans="1:42" x14ac:dyDescent="0.25">
      <c r="A5" t="s">
        <v>126</v>
      </c>
      <c r="B5" t="s">
        <v>837</v>
      </c>
      <c r="Q5" t="str">
        <v>model</v>
      </c>
      <c r="R5" t="str">
        <v>Sionna</v>
      </c>
      <c r="S5" t="str">
        <v>13</v>
      </c>
      <c r="T5" t="str">
        <v>0.000333333214124043</v>
      </c>
      <c r="V5">
        <v>14</v>
      </c>
      <c r="W5">
        <v>3.0555526415506999E-4</v>
      </c>
      <c r="X5">
        <v>9.1666579246520998E-4</v>
      </c>
      <c r="Y5">
        <v>7.2222212950388495E-4</v>
      </c>
      <c r="Z5">
        <v>1.3888875643412201E-4</v>
      </c>
      <c r="AA5">
        <v>1.66666706403096E-4</v>
      </c>
      <c r="AB5">
        <v>3.6111096541086799E-4</v>
      </c>
      <c r="AD5">
        <v>2.7777751286824499E-4</v>
      </c>
      <c r="AE5">
        <v>1.9444445768992101E-4</v>
      </c>
      <c r="AG5">
        <v>14</v>
      </c>
      <c r="AH5" s="7" cm="1">
        <f t="array" ref="AH5">AVERAGE(VALUE(_xlfn._xlws.FILTER(INDEX(_xlfn.ANCHORARRAY($Q$1),,4),(VALUE(INDEX(_xlfn.ANCHORARRAY($Q$1),,4))&gt;0)*(VALUE(INDEX(_xlfn.ANCHORARRAY($Q$1),,3))=$AG5)*(INDEX(_xlfn.ANCHORARRAY($Q$1),,2)=AH$2),"")))</f>
        <v>5.5555502573648997E-5</v>
      </c>
      <c r="AI5" s="7" cm="1">
        <f t="array" ref="AI5">AVERAGE(VALUE(_xlfn._xlws.FILTER(INDEX(_xlfn.ANCHORARRAY($Q$1),,4),(VALUE(INDEX(_xlfn.ANCHORARRAY($Q$1),,4))&gt;0)*(VALUE(INDEX(_xlfn.ANCHORARRAY($Q$1),,3))=$AG5)*(INDEX(_xlfn.ANCHORARRAY($Q$1),,2)=AI$2),"")))</f>
        <v>2.5833314657211254E-4</v>
      </c>
      <c r="AJ5" s="7" cm="1">
        <f t="array" ref="AJ5">AVERAGE(VALUE(_xlfn._xlws.FILTER(INDEX(_xlfn.ANCHORARRAY($Q$1),,4),(VALUE(INDEX(_xlfn.ANCHORARRAY($Q$1),,4))&gt;0)*(VALUE(INDEX(_xlfn.ANCHORARRAY($Q$1),,3))=$AG5)*(INDEX(_xlfn.ANCHORARRAY($Q$1),,2)=AJ$2),"")))</f>
        <v>1.8055554893281703E-4</v>
      </c>
      <c r="AL5">
        <v>4.7222205003102599E-4</v>
      </c>
      <c r="AM5">
        <v>1.041666368643441E-4</v>
      </c>
      <c r="AN5">
        <v>7.1944419542948343E-4</v>
      </c>
    </row>
    <row r="6" spans="1:42" x14ac:dyDescent="0.25">
      <c r="A6" t="s">
        <v>126</v>
      </c>
      <c r="B6" t="s">
        <v>838</v>
      </c>
      <c r="Q6" t="str">
        <v>model</v>
      </c>
      <c r="R6" t="str">
        <v>Sionna</v>
      </c>
      <c r="S6" t="str">
        <v>14</v>
      </c>
      <c r="T6" t="str">
        <v>0.000138888756434122</v>
      </c>
      <c r="W6">
        <v>3.6111076672871902E-4</v>
      </c>
      <c r="X6">
        <v>9.4444394111633297E-4</v>
      </c>
      <c r="Y6">
        <v>8.6111108462015703E-4</v>
      </c>
      <c r="Z6">
        <v>8.33332538604736E-5</v>
      </c>
      <c r="AA6">
        <v>2.4999996026356998E-4</v>
      </c>
      <c r="AB6">
        <v>4.7222216924031502E-4</v>
      </c>
      <c r="AD6">
        <v>4.44444219271341E-4</v>
      </c>
      <c r="AE6">
        <v>1.11111203829447E-4</v>
      </c>
    </row>
    <row r="7" spans="1:42" x14ac:dyDescent="0.25">
      <c r="A7" t="s">
        <v>126</v>
      </c>
      <c r="B7" t="s">
        <v>839</v>
      </c>
      <c r="Q7" t="str">
        <v>model</v>
      </c>
      <c r="R7" t="str">
        <v>Transformer</v>
      </c>
      <c r="S7" t="str">
        <v>12</v>
      </c>
      <c r="T7" t="str">
        <v>0.000777777830759684</v>
      </c>
      <c r="W7">
        <v>6.1111072699228895E-4</v>
      </c>
      <c r="X7">
        <v>3.8888871669769202E-4</v>
      </c>
      <c r="Y7">
        <v>8.6111108462015703E-4</v>
      </c>
      <c r="Z7">
        <v>2.7777771155039401E-4</v>
      </c>
      <c r="AA7">
        <v>3.6111096541086799E-4</v>
      </c>
      <c r="AB7">
        <v>3.3333361148834201E-4</v>
      </c>
      <c r="AD7">
        <v>4.72221970558166E-4</v>
      </c>
      <c r="AE7">
        <v>1.9444445768992101E-4</v>
      </c>
    </row>
    <row r="8" spans="1:42" x14ac:dyDescent="0.25">
      <c r="A8" t="s">
        <v>126</v>
      </c>
      <c r="B8" t="s">
        <v>840</v>
      </c>
      <c r="Q8" t="str">
        <v>model</v>
      </c>
      <c r="R8" t="str">
        <v>Transformer</v>
      </c>
      <c r="S8" t="str">
        <v>13</v>
      </c>
      <c r="T8" t="str">
        <v>0.000527777671813964</v>
      </c>
      <c r="W8">
        <v>5.2777747313181498E-4</v>
      </c>
      <c r="X8">
        <v>6.1111072699228895E-4</v>
      </c>
      <c r="Y8">
        <v>9.1666658719380596E-4</v>
      </c>
      <c r="Z8">
        <v>1.1111100514729799E-4</v>
      </c>
      <c r="AA8">
        <v>1.3888875643412201E-4</v>
      </c>
      <c r="AB8">
        <v>3.3333341280619298E-4</v>
      </c>
      <c r="AD8">
        <v>2.7777751286824499E-4</v>
      </c>
      <c r="AE8">
        <v>1.6666650772094701E-4</v>
      </c>
      <c r="AH8">
        <f t="shared" ref="AH8:AP8" si="0">AVERAGE(_xlfn.ANCHORARRAY(W3))</f>
        <v>4.1388861338297501E-4</v>
      </c>
      <c r="AI8">
        <f t="shared" si="0"/>
        <v>8.0555500586827517E-4</v>
      </c>
      <c r="AJ8">
        <f t="shared" si="0"/>
        <v>8.6111118396123114E-4</v>
      </c>
      <c r="AK8">
        <f t="shared" si="0"/>
        <v>1.3541658719380665E-4</v>
      </c>
      <c r="AL8">
        <f t="shared" si="0"/>
        <v>2.4999993818777523E-4</v>
      </c>
      <c r="AM8">
        <f t="shared" si="0"/>
        <v>3.765432481412529E-4</v>
      </c>
      <c r="AN8">
        <f t="shared" si="0"/>
        <v>5.5555502573648997E-5</v>
      </c>
      <c r="AO8">
        <f t="shared" si="0"/>
        <v>2.5833314657211254E-4</v>
      </c>
      <c r="AP8">
        <f t="shared" si="0"/>
        <v>1.8055554893281703E-4</v>
      </c>
    </row>
    <row r="9" spans="1:42" x14ac:dyDescent="0.25">
      <c r="A9" t="s">
        <v>126</v>
      </c>
      <c r="B9" t="s">
        <v>2567</v>
      </c>
      <c r="Q9" t="str">
        <v>model</v>
      </c>
      <c r="R9" t="str">
        <v>Transformer</v>
      </c>
      <c r="S9" t="str">
        <v>14</v>
      </c>
      <c r="T9" t="str">
        <v>0.000194444457689921</v>
      </c>
      <c r="W9">
        <v>2.4999976158141999E-4</v>
      </c>
      <c r="X9">
        <v>9.1666579246520998E-4</v>
      </c>
      <c r="Y9">
        <v>7.7777783075968403E-4</v>
      </c>
      <c r="Z9">
        <v>5.5555502573648997E-5</v>
      </c>
      <c r="AA9">
        <v>2.7777791023254298E-4</v>
      </c>
      <c r="AB9">
        <v>3.6111116409301701E-4</v>
      </c>
      <c r="AD9">
        <v>8.33332538604736E-5</v>
      </c>
    </row>
    <row r="10" spans="1:42" x14ac:dyDescent="0.25">
      <c r="A10" t="s">
        <v>126</v>
      </c>
      <c r="B10" t="s">
        <v>2568</v>
      </c>
      <c r="Q10" t="str">
        <v>model</v>
      </c>
      <c r="R10" t="str">
        <v>ViterbiNet</v>
      </c>
      <c r="S10" t="str">
        <v>12</v>
      </c>
      <c r="T10" t="str">
        <v>0.000416666269302368</v>
      </c>
      <c r="W10">
        <v>3.3333301544189402E-4</v>
      </c>
      <c r="X10">
        <v>8.05554986000061E-4</v>
      </c>
      <c r="Y10">
        <v>1.19444509347279E-3</v>
      </c>
      <c r="Z10">
        <v>8.33332538604736E-5</v>
      </c>
      <c r="AA10">
        <v>3.3333321412404299E-4</v>
      </c>
      <c r="AB10">
        <v>1.3888875643412201E-4</v>
      </c>
      <c r="AD10">
        <v>2.2222201029459599E-4</v>
      </c>
    </row>
    <row r="11" spans="1:42" x14ac:dyDescent="0.25">
      <c r="A11" t="s">
        <v>126</v>
      </c>
      <c r="B11" t="s">
        <v>2569</v>
      </c>
      <c r="Q11" t="str">
        <v>model</v>
      </c>
      <c r="R11" t="str">
        <v>ViterbiNet</v>
      </c>
      <c r="S11" t="str">
        <v>13</v>
      </c>
      <c r="T11" t="str">
        <v>0</v>
      </c>
      <c r="W11">
        <v>4.16666269302368E-4</v>
      </c>
      <c r="X11">
        <v>1.02777739365895E-3</v>
      </c>
      <c r="Y11">
        <v>9.7222248713175401E-4</v>
      </c>
      <c r="AA11">
        <v>2.7777771155039401E-4</v>
      </c>
      <c r="AB11">
        <v>5.5555582046508704E-4</v>
      </c>
      <c r="AD11">
        <v>1.6666650772094701E-4</v>
      </c>
    </row>
    <row r="12" spans="1:42" x14ac:dyDescent="0.25">
      <c r="A12" t="s">
        <v>19</v>
      </c>
      <c r="Q12" t="str">
        <v>model</v>
      </c>
      <c r="R12" t="str">
        <v>ViterbiNet</v>
      </c>
      <c r="S12" t="str">
        <v>14</v>
      </c>
      <c r="T12" t="str">
        <v>0</v>
      </c>
      <c r="W12">
        <v>6.3888867696126298E-4</v>
      </c>
      <c r="X12">
        <v>9.7222129503885901E-4</v>
      </c>
      <c r="Y12">
        <v>8.6111128330230698E-4</v>
      </c>
      <c r="AD12">
        <v>3.6111096541086799E-4</v>
      </c>
    </row>
    <row r="13" spans="1:42" x14ac:dyDescent="0.25">
      <c r="A13" t="s">
        <v>19</v>
      </c>
      <c r="Q13" t="str">
        <v>model</v>
      </c>
      <c r="R13" t="str">
        <v>Sionna</v>
      </c>
      <c r="S13" t="str">
        <v>12</v>
      </c>
      <c r="T13" t="str">
        <v>0.000611110726992289</v>
      </c>
    </row>
    <row r="14" spans="1:42" x14ac:dyDescent="0.25">
      <c r="A14" t="s">
        <v>19</v>
      </c>
      <c r="Q14" t="str">
        <v>model</v>
      </c>
      <c r="R14" t="str">
        <v>Sionna</v>
      </c>
      <c r="S14" t="str">
        <v>14</v>
      </c>
      <c r="T14" t="str">
        <v>0.000138888756434122</v>
      </c>
    </row>
    <row r="15" spans="1:42" x14ac:dyDescent="0.25">
      <c r="A15" t="s">
        <v>19</v>
      </c>
      <c r="Q15" t="str">
        <v>model</v>
      </c>
      <c r="R15" t="str">
        <v>Sionna</v>
      </c>
      <c r="S15" t="str">
        <v>13</v>
      </c>
      <c r="T15" t="str">
        <v>0.000111111005147298</v>
      </c>
      <c r="W15">
        <f>MIN(_xlfn.ANCHORARRAY(W3))</f>
        <v>2.4999976158141999E-4</v>
      </c>
      <c r="X15">
        <f t="shared" ref="X15:AE15" si="1">MIN(_xlfn.ANCHORARRAY(X3))</f>
        <v>3.8888871669769202E-4</v>
      </c>
      <c r="Y15">
        <f t="shared" si="1"/>
        <v>6.6666642824808695E-4</v>
      </c>
      <c r="Z15">
        <f t="shared" si="1"/>
        <v>5.5555502573648997E-5</v>
      </c>
      <c r="AA15">
        <f t="shared" si="1"/>
        <v>1.1111100514729799E-4</v>
      </c>
      <c r="AB15">
        <f t="shared" si="1"/>
        <v>1.3888875643412201E-4</v>
      </c>
      <c r="AC15">
        <f t="shared" si="1"/>
        <v>5.5555502573648997E-5</v>
      </c>
      <c r="AD15">
        <f t="shared" si="1"/>
        <v>8.33332538604736E-5</v>
      </c>
      <c r="AE15">
        <f t="shared" si="1"/>
        <v>1.11111203829447E-4</v>
      </c>
    </row>
    <row r="16" spans="1:42" x14ac:dyDescent="0.25">
      <c r="A16" t="s">
        <v>19</v>
      </c>
      <c r="Q16" t="str">
        <v>model</v>
      </c>
      <c r="R16" t="str">
        <v>Transformer</v>
      </c>
      <c r="S16" t="str">
        <v>12</v>
      </c>
      <c r="T16" t="str">
        <v>0.000666666428248087</v>
      </c>
    </row>
    <row r="17" spans="1:20" x14ac:dyDescent="0.25">
      <c r="A17" t="s">
        <v>19</v>
      </c>
      <c r="Q17" t="str">
        <v>model</v>
      </c>
      <c r="R17" t="str">
        <v>Transformer</v>
      </c>
      <c r="S17" t="str">
        <v>13</v>
      </c>
      <c r="T17" t="str">
        <v>0.000305555661519368</v>
      </c>
    </row>
    <row r="18" spans="1:20" x14ac:dyDescent="0.25">
      <c r="A18" t="s">
        <v>19</v>
      </c>
      <c r="Q18" t="str">
        <v>model</v>
      </c>
      <c r="R18" t="str">
        <v>Transformer</v>
      </c>
      <c r="S18" t="str">
        <v>14</v>
      </c>
      <c r="T18" t="str">
        <v>0</v>
      </c>
    </row>
    <row r="19" spans="1:20" x14ac:dyDescent="0.25">
      <c r="A19" t="s">
        <v>19</v>
      </c>
      <c r="Q19" t="str">
        <v>model</v>
      </c>
      <c r="R19" t="str">
        <v>ViterbiNet</v>
      </c>
      <c r="S19" t="str">
        <v>12</v>
      </c>
      <c r="T19" t="str">
        <v>0.00030555526415507</v>
      </c>
    </row>
    <row r="20" spans="1:20" x14ac:dyDescent="0.25">
      <c r="A20" t="s">
        <v>19</v>
      </c>
      <c r="Q20" t="str">
        <v>model</v>
      </c>
      <c r="R20" t="str">
        <v>ViterbiNet</v>
      </c>
      <c r="S20" t="str">
        <v>13</v>
      </c>
      <c r="T20" t="str">
        <v>0</v>
      </c>
    </row>
    <row r="21" spans="1:20" x14ac:dyDescent="0.25">
      <c r="A21" t="s">
        <v>3</v>
      </c>
      <c r="B21" t="s">
        <v>133</v>
      </c>
      <c r="C21">
        <v>7002</v>
      </c>
      <c r="Q21" t="str">
        <v>model</v>
      </c>
      <c r="R21" t="str">
        <v>ViterbiNet</v>
      </c>
      <c r="S21" t="str">
        <v>14</v>
      </c>
      <c r="T21" t="str">
        <v>0</v>
      </c>
    </row>
    <row r="22" spans="1:20" x14ac:dyDescent="0.25">
      <c r="A22" t="s">
        <v>26</v>
      </c>
      <c r="Q22" t="str">
        <v>model</v>
      </c>
      <c r="R22" t="str">
        <v>Sionna</v>
      </c>
      <c r="S22" t="str">
        <v>12</v>
      </c>
      <c r="T22" t="str">
        <v>0.00091666579246521</v>
      </c>
    </row>
    <row r="23" spans="1:20" x14ac:dyDescent="0.25">
      <c r="A23" t="s">
        <v>40</v>
      </c>
      <c r="B23" t="s">
        <v>841</v>
      </c>
      <c r="C23" t="s">
        <v>146</v>
      </c>
      <c r="D23" t="s">
        <v>137</v>
      </c>
      <c r="E23">
        <v>25</v>
      </c>
      <c r="Q23" t="str">
        <v>model</v>
      </c>
      <c r="R23" t="str">
        <v>Sionna</v>
      </c>
      <c r="S23" t="str">
        <v>14</v>
      </c>
      <c r="T23" t="str">
        <v>0.000277777512868245</v>
      </c>
    </row>
    <row r="24" spans="1:20" x14ac:dyDescent="0.25">
      <c r="A24" t="s">
        <v>147</v>
      </c>
      <c r="Q24" t="str">
        <v>model</v>
      </c>
      <c r="R24" t="str">
        <v>Sionna</v>
      </c>
      <c r="S24" t="str">
        <v>13</v>
      </c>
      <c r="T24" t="str">
        <v>0.000166666706403096</v>
      </c>
    </row>
    <row r="25" spans="1:20" x14ac:dyDescent="0.25">
      <c r="A25" t="s">
        <v>123</v>
      </c>
      <c r="B25" t="s">
        <v>148</v>
      </c>
      <c r="Q25" t="str">
        <v>model</v>
      </c>
      <c r="R25" t="str">
        <v>Transformer</v>
      </c>
      <c r="S25" t="str">
        <v>12</v>
      </c>
      <c r="T25" t="str">
        <v>0.000722222129503885</v>
      </c>
    </row>
    <row r="26" spans="1:20" x14ac:dyDescent="0.25">
      <c r="A26" t="s">
        <v>142</v>
      </c>
      <c r="Q26" t="str">
        <v>model</v>
      </c>
      <c r="R26" t="str">
        <v>Transformer</v>
      </c>
      <c r="S26" t="str">
        <v>13</v>
      </c>
      <c r="T26" t="str">
        <v>0</v>
      </c>
    </row>
    <row r="27" spans="1:20" x14ac:dyDescent="0.25">
      <c r="A27" t="s">
        <v>149</v>
      </c>
      <c r="Q27" t="str">
        <v>model</v>
      </c>
      <c r="R27" t="str">
        <v>Transformer</v>
      </c>
      <c r="S27" t="str">
        <v>14</v>
      </c>
      <c r="T27" t="str">
        <v>0</v>
      </c>
    </row>
    <row r="28" spans="1:20" x14ac:dyDescent="0.25">
      <c r="A28" t="s">
        <v>2</v>
      </c>
      <c r="B28" t="s">
        <v>133</v>
      </c>
      <c r="C28">
        <v>7010</v>
      </c>
      <c r="Q28" t="str">
        <v>model</v>
      </c>
      <c r="R28" t="str">
        <v>ViterbiNet</v>
      </c>
      <c r="S28" t="str">
        <v>12</v>
      </c>
      <c r="T28" t="str">
        <v>0.000361110766728719</v>
      </c>
    </row>
    <row r="29" spans="1:20" x14ac:dyDescent="0.25">
      <c r="A29" t="s">
        <v>68</v>
      </c>
      <c r="Q29" t="str">
        <v>model</v>
      </c>
      <c r="R29" t="str">
        <v>ViterbiNet</v>
      </c>
      <c r="S29" t="str">
        <v>13</v>
      </c>
      <c r="T29" t="str">
        <v>0.000166666507720947</v>
      </c>
    </row>
    <row r="30" spans="1:20" x14ac:dyDescent="0.25">
      <c r="A30" t="s">
        <v>40</v>
      </c>
      <c r="B30" t="s">
        <v>842</v>
      </c>
      <c r="C30" t="s">
        <v>146</v>
      </c>
      <c r="D30" t="s">
        <v>137</v>
      </c>
      <c r="E30">
        <v>25</v>
      </c>
      <c r="Q30" t="str">
        <v>model</v>
      </c>
      <c r="R30" t="str">
        <v>ViterbiNet</v>
      </c>
      <c r="S30" t="str">
        <v>14</v>
      </c>
      <c r="T30" t="str">
        <v>0</v>
      </c>
    </row>
    <row r="31" spans="1:20" x14ac:dyDescent="0.25">
      <c r="A31" t="s">
        <v>74</v>
      </c>
      <c r="Q31" t="str">
        <v>model</v>
      </c>
      <c r="R31" t="str">
        <v>Sionna</v>
      </c>
      <c r="S31" t="str">
        <v>12</v>
      </c>
      <c r="T31" t="str">
        <v>0.000944443941116333</v>
      </c>
    </row>
    <row r="32" spans="1:20" x14ac:dyDescent="0.25">
      <c r="A32" t="s">
        <v>123</v>
      </c>
      <c r="B32" t="s">
        <v>843</v>
      </c>
      <c r="Q32" t="str">
        <v>model</v>
      </c>
      <c r="R32" t="str">
        <v>Sionna</v>
      </c>
      <c r="S32" t="str">
        <v>14</v>
      </c>
      <c r="T32" t="str">
        <v>0.000444444219271341</v>
      </c>
    </row>
    <row r="33" spans="1:36" x14ac:dyDescent="0.25">
      <c r="A33" t="s">
        <v>142</v>
      </c>
      <c r="Q33" t="str">
        <v>model</v>
      </c>
      <c r="R33" t="str">
        <v>Sionna</v>
      </c>
      <c r="S33" t="str">
        <v>13</v>
      </c>
      <c r="T33" t="str">
        <v>0.00024999996026357</v>
      </c>
    </row>
    <row r="34" spans="1:36" x14ac:dyDescent="0.25">
      <c r="A34" t="s">
        <v>149</v>
      </c>
      <c r="Q34" t="str">
        <v>model</v>
      </c>
      <c r="R34" t="str">
        <v>Transformer</v>
      </c>
      <c r="S34" t="str">
        <v>12</v>
      </c>
      <c r="T34" t="str">
        <v>0.000861111084620157</v>
      </c>
    </row>
    <row r="35" spans="1:36" x14ac:dyDescent="0.25">
      <c r="A35" t="s">
        <v>212</v>
      </c>
      <c r="B35" t="s">
        <v>133</v>
      </c>
      <c r="C35">
        <v>6960</v>
      </c>
      <c r="Q35" t="str">
        <v>model</v>
      </c>
      <c r="R35" t="str">
        <v>Transformer</v>
      </c>
      <c r="S35" t="str">
        <v>13</v>
      </c>
      <c r="T35" t="str">
        <v>0.000361110965410868</v>
      </c>
    </row>
    <row r="36" spans="1:36" x14ac:dyDescent="0.25">
      <c r="A36" t="s">
        <v>80</v>
      </c>
      <c r="Q36" t="str">
        <v>model</v>
      </c>
      <c r="R36" t="str">
        <v>Transformer</v>
      </c>
      <c r="S36" t="str">
        <v>14</v>
      </c>
      <c r="T36" t="str">
        <v>0.000222222208976745</v>
      </c>
      <c r="AH36" t="str" cm="1">
        <f t="array" ref="AH36:AJ36">_xlfn.ANCHORARRAY(AH2)</f>
        <v>ViterbiNet</v>
      </c>
      <c r="AI36" t="str">
        <v>Sionna</v>
      </c>
      <c r="AJ36" t="str">
        <v>Transformer</v>
      </c>
    </row>
    <row r="37" spans="1:36" x14ac:dyDescent="0.25">
      <c r="A37" t="s">
        <v>212</v>
      </c>
      <c r="B37" t="s">
        <v>133</v>
      </c>
      <c r="C37">
        <v>6960</v>
      </c>
      <c r="Q37" t="str">
        <v>model</v>
      </c>
      <c r="R37" t="str">
        <v>ViterbiNet</v>
      </c>
      <c r="S37" t="str">
        <v>12</v>
      </c>
      <c r="T37" t="str">
        <v>0.000611110726992289</v>
      </c>
      <c r="AG37" cm="1">
        <f t="array" ref="AG37:AG39">_xlfn.ANCHORARRAY(AG3)</f>
        <v>12</v>
      </c>
      <c r="AH37" s="7" cm="1">
        <f t="array" ref="AH37:AJ37">W15:Y15</f>
        <v>2.4999976158141999E-4</v>
      </c>
      <c r="AI37" s="7">
        <v>3.8888871669769202E-4</v>
      </c>
      <c r="AJ37" s="7">
        <v>6.6666642824808695E-4</v>
      </c>
    </row>
    <row r="38" spans="1:36" x14ac:dyDescent="0.25">
      <c r="A38" t="s">
        <v>40</v>
      </c>
      <c r="B38" t="s">
        <v>845</v>
      </c>
      <c r="C38" t="s">
        <v>146</v>
      </c>
      <c r="D38" t="s">
        <v>137</v>
      </c>
      <c r="E38">
        <v>25</v>
      </c>
      <c r="Q38" t="str">
        <v>model</v>
      </c>
      <c r="R38" t="str">
        <v>ViterbiNet</v>
      </c>
      <c r="S38" t="str">
        <v>13</v>
      </c>
      <c r="T38" t="str">
        <v>0.000138888756434122</v>
      </c>
      <c r="AG38">
        <v>13</v>
      </c>
      <c r="AH38" s="7" cm="1">
        <f t="array" ref="AH38:AJ38">Z15:AB15</f>
        <v>5.5555502573648997E-5</v>
      </c>
      <c r="AI38" s="7">
        <v>1.1111100514729799E-4</v>
      </c>
      <c r="AJ38" s="7">
        <v>1.3888875643412201E-4</v>
      </c>
    </row>
    <row r="39" spans="1:36" x14ac:dyDescent="0.25">
      <c r="A39" t="s">
        <v>86</v>
      </c>
      <c r="Q39" t="str">
        <v>model</v>
      </c>
      <c r="R39" t="str">
        <v>ViterbiNet</v>
      </c>
      <c r="S39" t="str">
        <v>14</v>
      </c>
      <c r="T39" t="str">
        <v>0</v>
      </c>
      <c r="AG39">
        <v>14</v>
      </c>
      <c r="AH39" s="7" cm="1">
        <f t="array" ref="AH39:AJ39">AC15:AE15</f>
        <v>5.5555502573648997E-5</v>
      </c>
      <c r="AI39" s="7">
        <v>8.33332538604736E-5</v>
      </c>
      <c r="AJ39" s="7">
        <v>1.11111203829447E-4</v>
      </c>
    </row>
    <row r="40" spans="1:36" x14ac:dyDescent="0.25">
      <c r="A40" t="s">
        <v>80</v>
      </c>
      <c r="Q40" t="str">
        <v>model</v>
      </c>
      <c r="R40" t="str">
        <v>Sionna</v>
      </c>
      <c r="S40" t="str">
        <v>14</v>
      </c>
      <c r="T40" t="str">
        <v>0.000472221970558166</v>
      </c>
    </row>
    <row r="41" spans="1:36" x14ac:dyDescent="0.25">
      <c r="A41" t="s">
        <v>123</v>
      </c>
      <c r="B41" t="s">
        <v>847</v>
      </c>
      <c r="Q41" t="str">
        <v>model</v>
      </c>
      <c r="R41" t="str">
        <v>Sionna</v>
      </c>
      <c r="S41" t="str">
        <v>13</v>
      </c>
      <c r="T41" t="str">
        <v>0.000361110965410868</v>
      </c>
    </row>
    <row r="42" spans="1:36" x14ac:dyDescent="0.25">
      <c r="A42" t="s">
        <v>142</v>
      </c>
      <c r="Q42" t="str">
        <v>model</v>
      </c>
      <c r="R42" t="str">
        <v>Sionna</v>
      </c>
      <c r="S42" t="str">
        <v>12</v>
      </c>
      <c r="T42" t="str">
        <v>0.000388888716697692</v>
      </c>
    </row>
    <row r="43" spans="1:36" x14ac:dyDescent="0.25">
      <c r="A43" t="s">
        <v>149</v>
      </c>
      <c r="Q43" t="str">
        <v>model</v>
      </c>
      <c r="R43" t="str">
        <v>Transformer</v>
      </c>
      <c r="S43" t="str">
        <v>12</v>
      </c>
      <c r="T43" t="str">
        <v>0.000861111084620157</v>
      </c>
    </row>
    <row r="44" spans="1:36" x14ac:dyDescent="0.25">
      <c r="A44" t="s">
        <v>40</v>
      </c>
      <c r="B44" t="s">
        <v>845</v>
      </c>
      <c r="C44" t="s">
        <v>136</v>
      </c>
      <c r="D44" t="s">
        <v>137</v>
      </c>
      <c r="E44">
        <v>25</v>
      </c>
      <c r="Q44" t="str">
        <v>model</v>
      </c>
      <c r="R44" t="str">
        <v>Transformer</v>
      </c>
      <c r="S44" t="str">
        <v>13</v>
      </c>
      <c r="T44" t="str">
        <v>0.000472222169240315</v>
      </c>
    </row>
    <row r="45" spans="1:36" x14ac:dyDescent="0.25">
      <c r="A45" t="s">
        <v>84</v>
      </c>
      <c r="Q45" t="str">
        <v>model</v>
      </c>
      <c r="R45" t="str">
        <v>Transformer</v>
      </c>
      <c r="S45" t="str">
        <v>14</v>
      </c>
      <c r="T45" t="str">
        <v>0.000194444457689921</v>
      </c>
    </row>
    <row r="46" spans="1:36" x14ac:dyDescent="0.25">
      <c r="A46" t="s">
        <v>123</v>
      </c>
      <c r="B46" t="s">
        <v>848</v>
      </c>
      <c r="Q46" t="str">
        <v>model</v>
      </c>
      <c r="R46" t="str">
        <v>ViterbiNet</v>
      </c>
      <c r="S46" t="str">
        <v>12</v>
      </c>
      <c r="T46" t="str">
        <v>0.000527777473131815</v>
      </c>
    </row>
    <row r="47" spans="1:36" x14ac:dyDescent="0.25">
      <c r="A47" t="s">
        <v>142</v>
      </c>
      <c r="Q47" t="str">
        <v>model</v>
      </c>
      <c r="R47" t="str">
        <v>ViterbiNet</v>
      </c>
      <c r="S47" t="str">
        <v>13</v>
      </c>
      <c r="T47" t="str">
        <v>8.33332538604736E-05</v>
      </c>
    </row>
    <row r="48" spans="1:36" x14ac:dyDescent="0.25">
      <c r="A48" t="s">
        <v>144</v>
      </c>
      <c r="Q48" t="str">
        <v>model</v>
      </c>
      <c r="R48" t="str">
        <v>ViterbiNet</v>
      </c>
      <c r="S48" t="str">
        <v>14</v>
      </c>
      <c r="T48" t="str">
        <v>0.000055555502573649</v>
      </c>
    </row>
    <row r="49" spans="1:20" x14ac:dyDescent="0.25">
      <c r="A49" t="s">
        <v>2</v>
      </c>
      <c r="B49" t="s">
        <v>133</v>
      </c>
      <c r="C49">
        <v>7010</v>
      </c>
      <c r="Q49" t="str">
        <v>model</v>
      </c>
      <c r="R49" t="str">
        <v>Sionna</v>
      </c>
      <c r="S49" t="str">
        <v>12</v>
      </c>
      <c r="T49" t="str">
        <v>0.000611110726992289</v>
      </c>
    </row>
    <row r="50" spans="1:20" x14ac:dyDescent="0.25">
      <c r="A50" t="s">
        <v>68</v>
      </c>
      <c r="Q50" t="str">
        <v>model</v>
      </c>
      <c r="R50" t="str">
        <v>Sionna</v>
      </c>
      <c r="S50" t="str">
        <v>14</v>
      </c>
      <c r="T50" t="str">
        <v>0.000277777512868245</v>
      </c>
    </row>
    <row r="51" spans="1:20" x14ac:dyDescent="0.25">
      <c r="A51" t="s">
        <v>40</v>
      </c>
      <c r="B51" t="s">
        <v>842</v>
      </c>
      <c r="C51" t="s">
        <v>136</v>
      </c>
      <c r="D51" t="s">
        <v>137</v>
      </c>
      <c r="E51">
        <v>25</v>
      </c>
      <c r="Q51" t="str">
        <v>model</v>
      </c>
      <c r="R51" t="str">
        <v>Sionna</v>
      </c>
      <c r="S51" t="str">
        <v>13</v>
      </c>
      <c r="T51" t="str">
        <v>0.000138888756434122</v>
      </c>
    </row>
    <row r="52" spans="1:20" x14ac:dyDescent="0.25">
      <c r="A52" t="s">
        <v>77</v>
      </c>
      <c r="Q52" t="str">
        <v>model</v>
      </c>
      <c r="R52" t="str">
        <v>Transformer</v>
      </c>
      <c r="S52" t="str">
        <v>12</v>
      </c>
      <c r="T52" t="str">
        <v>0.000916666587193806</v>
      </c>
    </row>
    <row r="53" spans="1:20" x14ac:dyDescent="0.25">
      <c r="A53" t="s">
        <v>123</v>
      </c>
      <c r="B53" t="s">
        <v>844</v>
      </c>
      <c r="Q53" t="str">
        <v>model</v>
      </c>
      <c r="R53" t="str">
        <v>Transformer</v>
      </c>
      <c r="S53" t="str">
        <v>13</v>
      </c>
      <c r="T53" t="str">
        <v>0.000333333611488342</v>
      </c>
    </row>
    <row r="54" spans="1:20" x14ac:dyDescent="0.25">
      <c r="A54" t="s">
        <v>142</v>
      </c>
      <c r="Q54" t="str">
        <v>model</v>
      </c>
      <c r="R54" t="str">
        <v>Transformer</v>
      </c>
      <c r="S54" t="str">
        <v>14</v>
      </c>
      <c r="T54" t="str">
        <v>0</v>
      </c>
    </row>
    <row r="55" spans="1:20" x14ac:dyDescent="0.25">
      <c r="A55" t="s">
        <v>144</v>
      </c>
      <c r="Q55" t="str">
        <v>model</v>
      </c>
      <c r="R55" t="str">
        <v>ViterbiNet</v>
      </c>
      <c r="S55" t="str">
        <v>13</v>
      </c>
      <c r="T55" t="str">
        <v>0.000277777711550394</v>
      </c>
    </row>
    <row r="56" spans="1:20" x14ac:dyDescent="0.25">
      <c r="A56" t="s">
        <v>212</v>
      </c>
      <c r="B56" t="s">
        <v>133</v>
      </c>
      <c r="C56">
        <v>6960</v>
      </c>
      <c r="Q56" t="str">
        <v>model</v>
      </c>
      <c r="R56" t="str">
        <v>ViterbiNet</v>
      </c>
      <c r="S56" t="str">
        <v>12</v>
      </c>
      <c r="T56" t="str">
        <v>0.00024999976158142</v>
      </c>
    </row>
    <row r="57" spans="1:20" x14ac:dyDescent="0.25">
      <c r="A57" t="s">
        <v>80</v>
      </c>
      <c r="Q57" t="str">
        <v>model</v>
      </c>
      <c r="R57" t="str">
        <v>ViterbiNet</v>
      </c>
      <c r="S57" t="str">
        <v>14</v>
      </c>
      <c r="T57" t="str">
        <v>0</v>
      </c>
    </row>
    <row r="58" spans="1:20" x14ac:dyDescent="0.25">
      <c r="A58" t="s">
        <v>40</v>
      </c>
      <c r="B58" t="s">
        <v>845</v>
      </c>
      <c r="C58" t="s">
        <v>139</v>
      </c>
      <c r="D58" t="s">
        <v>137</v>
      </c>
      <c r="E58">
        <v>25</v>
      </c>
      <c r="Q58" t="str">
        <v>model</v>
      </c>
      <c r="R58" t="str">
        <v>Sionna</v>
      </c>
      <c r="S58" t="str">
        <v>12</v>
      </c>
      <c r="T58" t="str">
        <v>0.00091666579246521</v>
      </c>
    </row>
    <row r="59" spans="1:20" x14ac:dyDescent="0.25">
      <c r="A59" t="s">
        <v>82</v>
      </c>
      <c r="Q59" t="str">
        <v>model</v>
      </c>
      <c r="R59" t="str">
        <v>Sionna</v>
      </c>
      <c r="S59" t="str">
        <v>13</v>
      </c>
      <c r="T59" t="str">
        <v>0.000277777910232543</v>
      </c>
    </row>
    <row r="60" spans="1:20" x14ac:dyDescent="0.25">
      <c r="A60" t="s">
        <v>123</v>
      </c>
      <c r="B60" t="s">
        <v>2570</v>
      </c>
      <c r="Q60" t="str">
        <v>model</v>
      </c>
      <c r="R60" t="str">
        <v>Sionna</v>
      </c>
      <c r="S60" t="str">
        <v>14</v>
      </c>
      <c r="T60" t="str">
        <v>8.33332538604736E-05</v>
      </c>
    </row>
    <row r="61" spans="1:20" x14ac:dyDescent="0.25">
      <c r="A61" t="s">
        <v>142</v>
      </c>
      <c r="Q61" t="str">
        <v>model</v>
      </c>
      <c r="R61" t="str">
        <v>Transformer</v>
      </c>
      <c r="S61" t="str">
        <v>12</v>
      </c>
      <c r="T61" t="str">
        <v>0.000777777830759684</v>
      </c>
    </row>
    <row r="62" spans="1:20" x14ac:dyDescent="0.25">
      <c r="A62" t="s">
        <v>145</v>
      </c>
      <c r="Q62" t="str">
        <v>model</v>
      </c>
      <c r="R62" t="str">
        <v>Transformer</v>
      </c>
      <c r="S62" t="str">
        <v>13</v>
      </c>
      <c r="T62" t="str">
        <v>0.000333333412806193</v>
      </c>
    </row>
    <row r="63" spans="1:20" x14ac:dyDescent="0.25">
      <c r="A63" t="s">
        <v>3</v>
      </c>
      <c r="B63" t="s">
        <v>133</v>
      </c>
      <c r="C63">
        <v>7002</v>
      </c>
      <c r="Q63" t="str">
        <v>model</v>
      </c>
      <c r="R63" t="str">
        <v>Transformer</v>
      </c>
      <c r="S63" t="str">
        <v>14</v>
      </c>
      <c r="T63" t="str">
        <v>0.000111111203829447</v>
      </c>
    </row>
    <row r="64" spans="1:20" x14ac:dyDescent="0.25">
      <c r="A64" t="s">
        <v>26</v>
      </c>
      <c r="Q64" t="str">
        <v>model</v>
      </c>
      <c r="R64" t="str">
        <v>ViterbiNet</v>
      </c>
      <c r="S64" t="str">
        <v>13</v>
      </c>
      <c r="T64" t="str">
        <v>0.000111111005147298</v>
      </c>
    </row>
    <row r="65" spans="1:20" x14ac:dyDescent="0.25">
      <c r="A65" t="s">
        <v>40</v>
      </c>
      <c r="B65" t="s">
        <v>841</v>
      </c>
      <c r="C65" t="s">
        <v>136</v>
      </c>
      <c r="D65" t="s">
        <v>137</v>
      </c>
      <c r="E65">
        <v>25</v>
      </c>
      <c r="Q65" t="str">
        <v>model</v>
      </c>
      <c r="R65" t="str">
        <v>ViterbiNet</v>
      </c>
      <c r="S65" t="str">
        <v>12</v>
      </c>
      <c r="T65" t="str">
        <v>0.000333333015441894</v>
      </c>
    </row>
    <row r="66" spans="1:20" x14ac:dyDescent="0.25">
      <c r="A66" t="s">
        <v>35</v>
      </c>
      <c r="Q66" t="str">
        <v>model</v>
      </c>
      <c r="R66" t="str">
        <v>ViterbiNet</v>
      </c>
      <c r="S66" t="str">
        <v>14</v>
      </c>
      <c r="T66" t="str">
        <v>0.000055555502573649</v>
      </c>
    </row>
    <row r="67" spans="1:20" x14ac:dyDescent="0.25">
      <c r="A67" t="s">
        <v>123</v>
      </c>
      <c r="B67" t="s">
        <v>141</v>
      </c>
      <c r="Q67" t="str">
        <v>model</v>
      </c>
      <c r="R67" t="str">
        <v>Sionna</v>
      </c>
      <c r="S67" t="str">
        <v>14</v>
      </c>
      <c r="T67" t="str">
        <v>0.000222222010294596</v>
      </c>
    </row>
    <row r="68" spans="1:20" x14ac:dyDescent="0.25">
      <c r="A68" t="s">
        <v>142</v>
      </c>
      <c r="Q68" t="str">
        <v>model</v>
      </c>
      <c r="R68" t="str">
        <v>Sionna</v>
      </c>
      <c r="S68" t="str">
        <v>12</v>
      </c>
      <c r="T68" t="str">
        <v>0.000805554986000061</v>
      </c>
    </row>
    <row r="69" spans="1:20" x14ac:dyDescent="0.25">
      <c r="A69" t="s">
        <v>144</v>
      </c>
      <c r="Q69" t="str">
        <v>model</v>
      </c>
      <c r="R69" t="str">
        <v>Sionna</v>
      </c>
      <c r="S69" t="str">
        <v>13</v>
      </c>
      <c r="T69" t="str">
        <v>0.000333333214124043</v>
      </c>
    </row>
    <row r="70" spans="1:20" x14ac:dyDescent="0.25">
      <c r="A70" t="s">
        <v>2</v>
      </c>
      <c r="B70" t="s">
        <v>133</v>
      </c>
      <c r="C70">
        <v>7010</v>
      </c>
      <c r="Q70" t="str">
        <v>model</v>
      </c>
      <c r="R70" t="str">
        <v>Transformer</v>
      </c>
      <c r="S70" t="str">
        <v>12</v>
      </c>
      <c r="T70" t="str">
        <v>0.00119444509347279</v>
      </c>
    </row>
    <row r="71" spans="1:20" x14ac:dyDescent="0.25">
      <c r="A71" t="s">
        <v>68</v>
      </c>
      <c r="Q71" t="str">
        <v>model</v>
      </c>
      <c r="R71" t="str">
        <v>Transformer</v>
      </c>
      <c r="S71" t="str">
        <v>13</v>
      </c>
      <c r="T71" t="str">
        <v>0.000361111164093017</v>
      </c>
    </row>
    <row r="72" spans="1:20" x14ac:dyDescent="0.25">
      <c r="A72" t="s">
        <v>40</v>
      </c>
      <c r="B72" t="s">
        <v>842</v>
      </c>
      <c r="C72" t="s">
        <v>139</v>
      </c>
      <c r="D72" t="s">
        <v>137</v>
      </c>
      <c r="E72">
        <v>25</v>
      </c>
      <c r="Q72" t="str">
        <v>model</v>
      </c>
      <c r="R72" t="str">
        <v>Transformer</v>
      </c>
      <c r="S72" t="str">
        <v>14</v>
      </c>
      <c r="T72" t="str">
        <v>0</v>
      </c>
    </row>
    <row r="73" spans="1:20" x14ac:dyDescent="0.25">
      <c r="A73" t="s">
        <v>71</v>
      </c>
      <c r="Q73" t="str">
        <v>model</v>
      </c>
      <c r="R73" t="str">
        <v>ViterbiNet</v>
      </c>
      <c r="S73" t="str">
        <v>14</v>
      </c>
      <c r="T73" t="str">
        <v>0</v>
      </c>
    </row>
    <row r="74" spans="1:20" x14ac:dyDescent="0.25">
      <c r="A74" t="s">
        <v>123</v>
      </c>
      <c r="B74" t="s">
        <v>2571</v>
      </c>
      <c r="Q74" t="str">
        <v>model</v>
      </c>
      <c r="R74" t="str">
        <v>ViterbiNet</v>
      </c>
      <c r="S74" t="str">
        <v>13</v>
      </c>
      <c r="T74" t="str">
        <v>0.000055555502573649</v>
      </c>
    </row>
    <row r="75" spans="1:20" x14ac:dyDescent="0.25">
      <c r="A75" t="s">
        <v>142</v>
      </c>
      <c r="Q75" t="str">
        <v>model</v>
      </c>
      <c r="R75" t="str">
        <v>ViterbiNet</v>
      </c>
      <c r="S75" t="str">
        <v>12</v>
      </c>
      <c r="T75" t="str">
        <v>0.000416666269302368</v>
      </c>
    </row>
    <row r="76" spans="1:20" x14ac:dyDescent="0.25">
      <c r="A76" t="s">
        <v>145</v>
      </c>
      <c r="Q76" t="str">
        <v>model</v>
      </c>
      <c r="R76" t="str">
        <v>Sionna</v>
      </c>
      <c r="S76" t="str">
        <v>12</v>
      </c>
      <c r="T76" t="str">
        <v>0.00102777739365895</v>
      </c>
    </row>
    <row r="77" spans="1:20" x14ac:dyDescent="0.25">
      <c r="A77" t="s">
        <v>3</v>
      </c>
      <c r="B77" t="s">
        <v>133</v>
      </c>
      <c r="C77">
        <v>7002</v>
      </c>
      <c r="Q77" t="str">
        <v>model</v>
      </c>
      <c r="R77" t="str">
        <v>Sionna</v>
      </c>
      <c r="S77" t="str">
        <v>14</v>
      </c>
      <c r="T77" t="str">
        <v>0.000166666507720947</v>
      </c>
    </row>
    <row r="78" spans="1:20" x14ac:dyDescent="0.25">
      <c r="A78" t="s">
        <v>26</v>
      </c>
      <c r="Q78" t="str">
        <v>model</v>
      </c>
      <c r="R78" t="str">
        <v>Sionna</v>
      </c>
      <c r="S78" t="str">
        <v>13</v>
      </c>
      <c r="T78" t="str">
        <v>0.000277777711550394</v>
      </c>
    </row>
    <row r="79" spans="1:20" x14ac:dyDescent="0.25">
      <c r="A79" t="s">
        <v>40</v>
      </c>
      <c r="B79" t="s">
        <v>841</v>
      </c>
      <c r="C79" t="s">
        <v>139</v>
      </c>
      <c r="D79" t="s">
        <v>137</v>
      </c>
      <c r="E79">
        <v>25</v>
      </c>
      <c r="Q79" t="str">
        <v>model</v>
      </c>
      <c r="R79" t="str">
        <v>Transformer</v>
      </c>
      <c r="S79" t="str">
        <v>12</v>
      </c>
      <c r="T79" t="str">
        <v>0.000972222487131754</v>
      </c>
    </row>
    <row r="80" spans="1:20" x14ac:dyDescent="0.25">
      <c r="A80" t="s">
        <v>140</v>
      </c>
      <c r="Q80" t="str">
        <v>model</v>
      </c>
      <c r="R80" t="str">
        <v>Transformer</v>
      </c>
      <c r="S80" t="str">
        <v>14</v>
      </c>
      <c r="T80" t="str">
        <v>0.000194444457689921</v>
      </c>
    </row>
    <row r="81" spans="1:20" x14ac:dyDescent="0.25">
      <c r="A81" t="s">
        <v>123</v>
      </c>
      <c r="B81" t="s">
        <v>143</v>
      </c>
      <c r="Q81" t="str">
        <v>model</v>
      </c>
      <c r="R81" t="str">
        <v>Transformer</v>
      </c>
      <c r="S81" t="str">
        <v>13</v>
      </c>
      <c r="T81" t="str">
        <v>0.000138888756434122</v>
      </c>
    </row>
    <row r="82" spans="1:20" x14ac:dyDescent="0.25">
      <c r="A82" t="s">
        <v>142</v>
      </c>
      <c r="Q82" t="str">
        <v>model</v>
      </c>
      <c r="R82" t="str">
        <v>ViterbiNet</v>
      </c>
      <c r="S82" t="str">
        <v>12</v>
      </c>
      <c r="T82" t="str">
        <v>0.000638888676961263</v>
      </c>
    </row>
    <row r="83" spans="1:20" x14ac:dyDescent="0.25">
      <c r="A83" t="s">
        <v>145</v>
      </c>
      <c r="Q83" t="str">
        <v>model</v>
      </c>
      <c r="R83" t="str">
        <v>ViterbiNet</v>
      </c>
      <c r="S83" t="str">
        <v>14</v>
      </c>
      <c r="T83" t="str">
        <v>0</v>
      </c>
    </row>
    <row r="84" spans="1:20" x14ac:dyDescent="0.25">
      <c r="A84" t="s">
        <v>40</v>
      </c>
      <c r="B84" t="s">
        <v>841</v>
      </c>
      <c r="C84" t="s">
        <v>2572</v>
      </c>
      <c r="Q84" t="str">
        <v>model</v>
      </c>
      <c r="R84" t="str">
        <v>ViterbiNet</v>
      </c>
      <c r="S84" t="str">
        <v>13</v>
      </c>
      <c r="T84" t="str">
        <v>8.33332538604736E-05</v>
      </c>
    </row>
    <row r="85" spans="1:20" x14ac:dyDescent="0.25">
      <c r="A85" t="s">
        <v>40</v>
      </c>
      <c r="B85" t="s">
        <v>841</v>
      </c>
      <c r="C85" t="s">
        <v>2573</v>
      </c>
      <c r="Q85" t="str">
        <v>model</v>
      </c>
      <c r="R85" t="str">
        <v>Sionna</v>
      </c>
      <c r="S85" t="str">
        <v>12</v>
      </c>
      <c r="T85" t="str">
        <v>0.000972221295038859</v>
      </c>
    </row>
    <row r="86" spans="1:20" x14ac:dyDescent="0.25">
      <c r="A86" t="s">
        <v>40</v>
      </c>
      <c r="B86" t="s">
        <v>845</v>
      </c>
      <c r="C86" t="s">
        <v>2574</v>
      </c>
      <c r="Q86" t="str">
        <v>model</v>
      </c>
      <c r="R86" t="str">
        <v>Sionna</v>
      </c>
      <c r="S86" t="str">
        <v>14</v>
      </c>
      <c r="T86" t="str">
        <v>0.000361110965410868</v>
      </c>
    </row>
    <row r="87" spans="1:20" x14ac:dyDescent="0.25">
      <c r="A87" t="s">
        <v>40</v>
      </c>
      <c r="B87" t="s">
        <v>842</v>
      </c>
      <c r="C87" t="s">
        <v>2575</v>
      </c>
      <c r="D87" t="s">
        <v>841</v>
      </c>
      <c r="E87" t="s">
        <v>2576</v>
      </c>
      <c r="Q87" t="str">
        <v>model</v>
      </c>
      <c r="R87" t="str">
        <v>Sionna</v>
      </c>
      <c r="S87" t="str">
        <v>13</v>
      </c>
      <c r="T87" t="str">
        <v>0</v>
      </c>
    </row>
    <row r="88" spans="1:20" x14ac:dyDescent="0.25">
      <c r="Q88" t="str">
        <v>model</v>
      </c>
      <c r="R88" t="str">
        <v>Transformer</v>
      </c>
      <c r="S88" t="str">
        <v>12</v>
      </c>
      <c r="T88" t="str">
        <v>0.000861111283302307</v>
      </c>
    </row>
    <row r="89" spans="1:20" x14ac:dyDescent="0.25">
      <c r="A89" t="s">
        <v>40</v>
      </c>
      <c r="B89" t="s">
        <v>842</v>
      </c>
      <c r="C89" t="s">
        <v>2577</v>
      </c>
      <c r="Q89" t="str">
        <v>model</v>
      </c>
      <c r="R89" t="str">
        <v>Transformer</v>
      </c>
      <c r="S89" t="str">
        <v>14</v>
      </c>
      <c r="T89" t="str">
        <v>0.000166666507720947</v>
      </c>
    </row>
    <row r="90" spans="1:20" x14ac:dyDescent="0.25">
      <c r="A90" t="s">
        <v>40</v>
      </c>
      <c r="B90" t="s">
        <v>845</v>
      </c>
      <c r="C90" t="s">
        <v>2578</v>
      </c>
      <c r="Q90" t="str">
        <v>model</v>
      </c>
      <c r="R90" t="str">
        <v>Transformer</v>
      </c>
      <c r="S90" t="str">
        <v>13</v>
      </c>
      <c r="T90" t="str">
        <v>0.000555555820465087</v>
      </c>
    </row>
    <row r="91" spans="1:20" x14ac:dyDescent="0.25">
      <c r="A91" t="s">
        <v>40</v>
      </c>
      <c r="B91" t="s">
        <v>845</v>
      </c>
      <c r="C91" t="s">
        <v>2579</v>
      </c>
    </row>
    <row r="92" spans="1:20" x14ac:dyDescent="0.25">
      <c r="A92" t="s">
        <v>40</v>
      </c>
      <c r="B92" t="s">
        <v>842</v>
      </c>
      <c r="C92" t="s">
        <v>2580</v>
      </c>
    </row>
    <row r="93" spans="1:20" x14ac:dyDescent="0.25">
      <c r="A93" t="s">
        <v>40</v>
      </c>
      <c r="B93" t="s">
        <v>841</v>
      </c>
      <c r="C93" t="s">
        <v>2581</v>
      </c>
    </row>
    <row r="94" spans="1:20" x14ac:dyDescent="0.25">
      <c r="A94" t="s">
        <v>101</v>
      </c>
    </row>
    <row r="95" spans="1:20" x14ac:dyDescent="0.25">
      <c r="A95" t="s">
        <v>40</v>
      </c>
      <c r="B95" t="s">
        <v>841</v>
      </c>
      <c r="C95" t="s">
        <v>2582</v>
      </c>
    </row>
    <row r="96" spans="1:20" x14ac:dyDescent="0.25">
      <c r="A96" t="s">
        <v>40</v>
      </c>
      <c r="B96" t="s">
        <v>841</v>
      </c>
      <c r="C96" t="s">
        <v>2583</v>
      </c>
    </row>
    <row r="97" spans="1:4" x14ac:dyDescent="0.25">
      <c r="A97" t="s">
        <v>101</v>
      </c>
    </row>
    <row r="98" spans="1:4" x14ac:dyDescent="0.25">
      <c r="A98" t="s">
        <v>40</v>
      </c>
      <c r="B98" t="s">
        <v>841</v>
      </c>
      <c r="C98" t="s">
        <v>2584</v>
      </c>
    </row>
    <row r="99" spans="1:4" x14ac:dyDescent="0.25">
      <c r="A99" t="s">
        <v>40</v>
      </c>
      <c r="B99" t="s">
        <v>841</v>
      </c>
      <c r="C99" t="s">
        <v>2585</v>
      </c>
    </row>
    <row r="100" spans="1:4" x14ac:dyDescent="0.25">
      <c r="A100" t="s">
        <v>101</v>
      </c>
    </row>
    <row r="101" spans="1:4" x14ac:dyDescent="0.25">
      <c r="A101" t="s">
        <v>40</v>
      </c>
      <c r="B101" t="s">
        <v>841</v>
      </c>
      <c r="C101" t="s">
        <v>2586</v>
      </c>
    </row>
    <row r="102" spans="1:4" x14ac:dyDescent="0.25">
      <c r="A102" t="s">
        <v>40</v>
      </c>
      <c r="B102" t="s">
        <v>841</v>
      </c>
      <c r="C102" t="s">
        <v>2587</v>
      </c>
      <c r="D102" t="s">
        <v>2588</v>
      </c>
    </row>
    <row r="103" spans="1:4" x14ac:dyDescent="0.25">
      <c r="A103" t="s">
        <v>40</v>
      </c>
      <c r="B103" t="s">
        <v>841</v>
      </c>
      <c r="C103" t="s">
        <v>857</v>
      </c>
      <c r="D103" t="s">
        <v>2588</v>
      </c>
    </row>
    <row r="104" spans="1:4" x14ac:dyDescent="0.25">
      <c r="A104" t="s">
        <v>40</v>
      </c>
      <c r="B104" t="s">
        <v>841</v>
      </c>
      <c r="C104" t="s">
        <v>859</v>
      </c>
      <c r="D104" t="s">
        <v>2588</v>
      </c>
    </row>
    <row r="105" spans="1:4" x14ac:dyDescent="0.25">
      <c r="A105" t="s">
        <v>40</v>
      </c>
      <c r="B105" t="s">
        <v>841</v>
      </c>
      <c r="C105" t="s">
        <v>2587</v>
      </c>
      <c r="D105" t="s">
        <v>2589</v>
      </c>
    </row>
    <row r="106" spans="1:4" x14ac:dyDescent="0.25">
      <c r="A106" t="s">
        <v>40</v>
      </c>
      <c r="B106" t="s">
        <v>841</v>
      </c>
      <c r="C106" t="s">
        <v>857</v>
      </c>
      <c r="D106" t="s">
        <v>2590</v>
      </c>
    </row>
    <row r="107" spans="1:4" x14ac:dyDescent="0.25">
      <c r="A107" t="s">
        <v>40</v>
      </c>
      <c r="B107" t="s">
        <v>841</v>
      </c>
      <c r="C107" t="s">
        <v>859</v>
      </c>
      <c r="D107" t="s">
        <v>2590</v>
      </c>
    </row>
    <row r="108" spans="1:4" x14ac:dyDescent="0.25">
      <c r="A108" t="s">
        <v>40</v>
      </c>
      <c r="B108" t="s">
        <v>842</v>
      </c>
      <c r="C108" t="s">
        <v>2591</v>
      </c>
    </row>
    <row r="109" spans="1:4" x14ac:dyDescent="0.25">
      <c r="A109" t="s">
        <v>101</v>
      </c>
    </row>
    <row r="110" spans="1:4" x14ac:dyDescent="0.25">
      <c r="A110" t="s">
        <v>40</v>
      </c>
      <c r="B110" t="s">
        <v>842</v>
      </c>
      <c r="C110" t="s">
        <v>2592</v>
      </c>
    </row>
    <row r="111" spans="1:4" x14ac:dyDescent="0.25">
      <c r="A111" t="s">
        <v>101</v>
      </c>
    </row>
    <row r="112" spans="1:4" x14ac:dyDescent="0.25">
      <c r="A112" t="s">
        <v>40</v>
      </c>
      <c r="B112" t="s">
        <v>842</v>
      </c>
      <c r="C112" t="s">
        <v>2586</v>
      </c>
    </row>
    <row r="113" spans="1:4" x14ac:dyDescent="0.25">
      <c r="A113" t="s">
        <v>40</v>
      </c>
      <c r="B113" t="s">
        <v>842</v>
      </c>
      <c r="C113" t="s">
        <v>2584</v>
      </c>
    </row>
    <row r="114" spans="1:4" x14ac:dyDescent="0.25">
      <c r="A114" t="s">
        <v>40</v>
      </c>
      <c r="B114" t="s">
        <v>841</v>
      </c>
      <c r="C114" t="s">
        <v>2587</v>
      </c>
      <c r="D114" t="s">
        <v>2593</v>
      </c>
    </row>
    <row r="115" spans="1:4" x14ac:dyDescent="0.25">
      <c r="A115" t="s">
        <v>40</v>
      </c>
      <c r="B115" t="s">
        <v>841</v>
      </c>
      <c r="C115" t="s">
        <v>857</v>
      </c>
      <c r="D115" t="s">
        <v>2594</v>
      </c>
    </row>
    <row r="116" spans="1:4" x14ac:dyDescent="0.25">
      <c r="A116" t="s">
        <v>40</v>
      </c>
      <c r="B116" t="s">
        <v>841</v>
      </c>
      <c r="C116" t="s">
        <v>859</v>
      </c>
      <c r="D116" t="s">
        <v>2594</v>
      </c>
    </row>
    <row r="117" spans="1:4" x14ac:dyDescent="0.25">
      <c r="A117" t="s">
        <v>40</v>
      </c>
      <c r="B117" t="s">
        <v>842</v>
      </c>
      <c r="C117" t="s">
        <v>2595</v>
      </c>
    </row>
    <row r="118" spans="1:4" x14ac:dyDescent="0.25">
      <c r="A118" t="s">
        <v>101</v>
      </c>
    </row>
    <row r="119" spans="1:4" x14ac:dyDescent="0.25">
      <c r="A119" t="s">
        <v>40</v>
      </c>
      <c r="B119" t="s">
        <v>842</v>
      </c>
      <c r="C119" t="s">
        <v>2582</v>
      </c>
    </row>
    <row r="120" spans="1:4" x14ac:dyDescent="0.25">
      <c r="A120" t="s">
        <v>40</v>
      </c>
      <c r="B120" t="s">
        <v>841</v>
      </c>
      <c r="C120" t="s">
        <v>2587</v>
      </c>
      <c r="D120" t="s">
        <v>2596</v>
      </c>
    </row>
    <row r="121" spans="1:4" x14ac:dyDescent="0.25">
      <c r="A121" t="s">
        <v>40</v>
      </c>
      <c r="B121" t="s">
        <v>841</v>
      </c>
      <c r="C121" t="s">
        <v>857</v>
      </c>
      <c r="D121" t="s">
        <v>2597</v>
      </c>
    </row>
    <row r="122" spans="1:4" x14ac:dyDescent="0.25">
      <c r="A122" t="s">
        <v>40</v>
      </c>
      <c r="B122" t="s">
        <v>841</v>
      </c>
      <c r="C122" t="s">
        <v>859</v>
      </c>
      <c r="D122" t="s">
        <v>2597</v>
      </c>
    </row>
    <row r="123" spans="1:4" x14ac:dyDescent="0.25">
      <c r="A123" t="s">
        <v>40</v>
      </c>
      <c r="B123" t="s">
        <v>841</v>
      </c>
      <c r="C123" t="s">
        <v>2587</v>
      </c>
      <c r="D123" t="s">
        <v>2598</v>
      </c>
    </row>
    <row r="124" spans="1:4" x14ac:dyDescent="0.25">
      <c r="A124" t="s">
        <v>40</v>
      </c>
      <c r="B124" t="s">
        <v>841</v>
      </c>
      <c r="C124" t="s">
        <v>857</v>
      </c>
      <c r="D124" t="s">
        <v>2599</v>
      </c>
    </row>
    <row r="125" spans="1:4" x14ac:dyDescent="0.25">
      <c r="A125" t="s">
        <v>40</v>
      </c>
      <c r="B125" t="s">
        <v>841</v>
      </c>
      <c r="C125" t="s">
        <v>859</v>
      </c>
      <c r="D125" t="s">
        <v>2599</v>
      </c>
    </row>
    <row r="126" spans="1:4" x14ac:dyDescent="0.25">
      <c r="A126" t="s">
        <v>40</v>
      </c>
      <c r="B126" t="s">
        <v>842</v>
      </c>
      <c r="C126" t="s">
        <v>859</v>
      </c>
      <c r="D126" t="s">
        <v>2588</v>
      </c>
    </row>
    <row r="127" spans="1:4" x14ac:dyDescent="0.25">
      <c r="A127" t="s">
        <v>40</v>
      </c>
      <c r="B127" t="s">
        <v>842</v>
      </c>
      <c r="C127" t="s">
        <v>857</v>
      </c>
      <c r="D127" t="s">
        <v>2588</v>
      </c>
    </row>
    <row r="128" spans="1:4" x14ac:dyDescent="0.25">
      <c r="A128" t="s">
        <v>40</v>
      </c>
      <c r="B128" t="s">
        <v>841</v>
      </c>
      <c r="C128" t="s">
        <v>857</v>
      </c>
      <c r="D128" t="s">
        <v>2600</v>
      </c>
    </row>
    <row r="129" spans="1:4" x14ac:dyDescent="0.25">
      <c r="A129" t="s">
        <v>40</v>
      </c>
      <c r="B129" t="s">
        <v>841</v>
      </c>
      <c r="C129" t="s">
        <v>2587</v>
      </c>
      <c r="D129" t="s">
        <v>2601</v>
      </c>
    </row>
    <row r="130" spans="1:4" x14ac:dyDescent="0.25">
      <c r="A130" t="s">
        <v>40</v>
      </c>
      <c r="B130" t="s">
        <v>841</v>
      </c>
      <c r="C130" t="s">
        <v>859</v>
      </c>
      <c r="D130" t="s">
        <v>2602</v>
      </c>
    </row>
    <row r="131" spans="1:4" x14ac:dyDescent="0.25">
      <c r="A131" t="s">
        <v>40</v>
      </c>
      <c r="B131" t="s">
        <v>842</v>
      </c>
      <c r="C131" t="s">
        <v>2587</v>
      </c>
      <c r="D131" t="s">
        <v>2588</v>
      </c>
    </row>
    <row r="132" spans="1:4" x14ac:dyDescent="0.25">
      <c r="A132" t="s">
        <v>40</v>
      </c>
      <c r="B132" t="s">
        <v>841</v>
      </c>
      <c r="C132" t="s">
        <v>857</v>
      </c>
      <c r="D132" t="s">
        <v>2603</v>
      </c>
    </row>
    <row r="133" spans="1:4" x14ac:dyDescent="0.25">
      <c r="A133" t="s">
        <v>40</v>
      </c>
      <c r="B133" t="s">
        <v>841</v>
      </c>
      <c r="C133" t="s">
        <v>2587</v>
      </c>
      <c r="D133" t="s">
        <v>2604</v>
      </c>
    </row>
    <row r="134" spans="1:4" x14ac:dyDescent="0.25">
      <c r="A134" t="s">
        <v>40</v>
      </c>
      <c r="B134" t="s">
        <v>841</v>
      </c>
      <c r="C134" t="s">
        <v>859</v>
      </c>
      <c r="D134" t="s">
        <v>2605</v>
      </c>
    </row>
    <row r="135" spans="1:4" x14ac:dyDescent="0.25">
      <c r="A135" t="s">
        <v>40</v>
      </c>
      <c r="B135" t="s">
        <v>841</v>
      </c>
      <c r="C135" t="s">
        <v>857</v>
      </c>
      <c r="D135" t="s">
        <v>2606</v>
      </c>
    </row>
    <row r="136" spans="1:4" x14ac:dyDescent="0.25">
      <c r="A136" t="s">
        <v>40</v>
      </c>
      <c r="B136" t="s">
        <v>841</v>
      </c>
      <c r="C136" t="s">
        <v>2587</v>
      </c>
      <c r="D136" t="s">
        <v>2607</v>
      </c>
    </row>
    <row r="137" spans="1:4" x14ac:dyDescent="0.25">
      <c r="A137" t="s">
        <v>40</v>
      </c>
      <c r="B137" t="s">
        <v>841</v>
      </c>
      <c r="C137" t="s">
        <v>859</v>
      </c>
      <c r="D137" t="s">
        <v>2608</v>
      </c>
    </row>
    <row r="138" spans="1:4" x14ac:dyDescent="0.25">
      <c r="A138" t="s">
        <v>40</v>
      </c>
      <c r="B138" t="s">
        <v>842</v>
      </c>
      <c r="C138" t="s">
        <v>859</v>
      </c>
      <c r="D138" t="s">
        <v>2589</v>
      </c>
    </row>
    <row r="139" spans="1:4" x14ac:dyDescent="0.25">
      <c r="A139" t="s">
        <v>40</v>
      </c>
      <c r="B139" t="s">
        <v>842</v>
      </c>
      <c r="C139" t="s">
        <v>857</v>
      </c>
      <c r="D139" t="s">
        <v>2590</v>
      </c>
    </row>
    <row r="140" spans="1:4" x14ac:dyDescent="0.25">
      <c r="A140" t="s">
        <v>40</v>
      </c>
      <c r="B140" t="s">
        <v>845</v>
      </c>
      <c r="C140" t="s">
        <v>2609</v>
      </c>
    </row>
    <row r="141" spans="1:4" x14ac:dyDescent="0.25">
      <c r="A141" t="s">
        <v>101</v>
      </c>
    </row>
    <row r="142" spans="1:4" x14ac:dyDescent="0.25">
      <c r="A142" t="s">
        <v>40</v>
      </c>
      <c r="B142" t="s">
        <v>845</v>
      </c>
      <c r="C142" t="s">
        <v>2582</v>
      </c>
    </row>
    <row r="143" spans="1:4" x14ac:dyDescent="0.25">
      <c r="A143" t="s">
        <v>40</v>
      </c>
      <c r="B143" t="s">
        <v>845</v>
      </c>
      <c r="C143" t="s">
        <v>2610</v>
      </c>
    </row>
    <row r="144" spans="1:4" x14ac:dyDescent="0.25">
      <c r="A144" t="s">
        <v>101</v>
      </c>
    </row>
    <row r="145" spans="1:4" x14ac:dyDescent="0.25">
      <c r="A145" t="s">
        <v>40</v>
      </c>
      <c r="B145" t="s">
        <v>845</v>
      </c>
      <c r="C145" t="s">
        <v>2584</v>
      </c>
    </row>
    <row r="146" spans="1:4" x14ac:dyDescent="0.25">
      <c r="A146" t="s">
        <v>40</v>
      </c>
      <c r="B146" t="s">
        <v>845</v>
      </c>
      <c r="C146" t="s">
        <v>2611</v>
      </c>
    </row>
    <row r="147" spans="1:4" x14ac:dyDescent="0.25">
      <c r="A147" t="s">
        <v>101</v>
      </c>
    </row>
    <row r="148" spans="1:4" x14ac:dyDescent="0.25">
      <c r="A148" t="s">
        <v>40</v>
      </c>
      <c r="B148" t="s">
        <v>845</v>
      </c>
      <c r="C148" t="s">
        <v>2586</v>
      </c>
    </row>
    <row r="149" spans="1:4" x14ac:dyDescent="0.25">
      <c r="A149" t="s">
        <v>40</v>
      </c>
      <c r="B149" t="s">
        <v>841</v>
      </c>
      <c r="C149" t="s">
        <v>857</v>
      </c>
      <c r="D149" t="s">
        <v>2612</v>
      </c>
    </row>
    <row r="150" spans="1:4" x14ac:dyDescent="0.25">
      <c r="A150" t="s">
        <v>40</v>
      </c>
      <c r="B150" t="s">
        <v>841</v>
      </c>
      <c r="C150" t="s">
        <v>2587</v>
      </c>
      <c r="D150" t="s">
        <v>2613</v>
      </c>
    </row>
    <row r="151" spans="1:4" x14ac:dyDescent="0.25">
      <c r="A151" t="s">
        <v>40</v>
      </c>
      <c r="B151" t="s">
        <v>841</v>
      </c>
      <c r="C151" t="s">
        <v>859</v>
      </c>
      <c r="D151" t="s">
        <v>2614</v>
      </c>
    </row>
    <row r="152" spans="1:4" x14ac:dyDescent="0.25">
      <c r="A152" t="s">
        <v>40</v>
      </c>
      <c r="B152" t="s">
        <v>841</v>
      </c>
      <c r="C152" t="s">
        <v>857</v>
      </c>
      <c r="D152" t="s">
        <v>2615</v>
      </c>
    </row>
    <row r="153" spans="1:4" x14ac:dyDescent="0.25">
      <c r="A153" t="s">
        <v>40</v>
      </c>
      <c r="B153" t="s">
        <v>1093</v>
      </c>
      <c r="C153" t="s">
        <v>1094</v>
      </c>
      <c r="D153">
        <v>2.7777791023254298E-4</v>
      </c>
    </row>
    <row r="154" spans="1:4" x14ac:dyDescent="0.25">
      <c r="A154">
        <v>2.7777791023254298E-4</v>
      </c>
    </row>
    <row r="155" spans="1:4" x14ac:dyDescent="0.25">
      <c r="A155" t="s">
        <v>40</v>
      </c>
      <c r="B155" t="s">
        <v>841</v>
      </c>
      <c r="C155" t="s">
        <v>2587</v>
      </c>
      <c r="D155" t="s">
        <v>2616</v>
      </c>
    </row>
    <row r="156" spans="1:4" x14ac:dyDescent="0.25">
      <c r="A156" t="s">
        <v>40</v>
      </c>
      <c r="B156" t="s">
        <v>1093</v>
      </c>
      <c r="C156" t="s">
        <v>2617</v>
      </c>
      <c r="D156">
        <v>0</v>
      </c>
    </row>
    <row r="157" spans="1:4" x14ac:dyDescent="0.25">
      <c r="A157">
        <v>0</v>
      </c>
    </row>
    <row r="158" spans="1:4" x14ac:dyDescent="0.25">
      <c r="A158" t="s">
        <v>40</v>
      </c>
      <c r="B158" t="s">
        <v>842</v>
      </c>
      <c r="C158" t="s">
        <v>2587</v>
      </c>
      <c r="D158" t="s">
        <v>2589</v>
      </c>
    </row>
    <row r="159" spans="1:4" x14ac:dyDescent="0.25">
      <c r="A159" t="s">
        <v>40</v>
      </c>
      <c r="B159" t="s">
        <v>841</v>
      </c>
      <c r="C159" t="s">
        <v>859</v>
      </c>
      <c r="D159" t="s">
        <v>2618</v>
      </c>
    </row>
    <row r="160" spans="1:4" x14ac:dyDescent="0.25">
      <c r="A160" t="s">
        <v>40</v>
      </c>
      <c r="B160" t="s">
        <v>1093</v>
      </c>
      <c r="C160" t="s">
        <v>1121</v>
      </c>
      <c r="D160">
        <v>1.66666706403096E-4</v>
      </c>
    </row>
    <row r="161" spans="1:4" x14ac:dyDescent="0.25">
      <c r="A161">
        <v>1.66666706403096E-4</v>
      </c>
    </row>
    <row r="162" spans="1:4" x14ac:dyDescent="0.25">
      <c r="A162" t="s">
        <v>40</v>
      </c>
      <c r="B162" t="s">
        <v>842</v>
      </c>
      <c r="C162" t="s">
        <v>857</v>
      </c>
      <c r="D162" t="s">
        <v>2619</v>
      </c>
    </row>
    <row r="163" spans="1:4" x14ac:dyDescent="0.25">
      <c r="A163" t="s">
        <v>40</v>
      </c>
      <c r="B163" t="s">
        <v>842</v>
      </c>
      <c r="C163" t="s">
        <v>859</v>
      </c>
      <c r="D163" t="s">
        <v>2593</v>
      </c>
    </row>
    <row r="164" spans="1:4" x14ac:dyDescent="0.25">
      <c r="A164" t="s">
        <v>40</v>
      </c>
      <c r="B164" t="s">
        <v>842</v>
      </c>
      <c r="C164" t="s">
        <v>2587</v>
      </c>
      <c r="D164" t="s">
        <v>2593</v>
      </c>
    </row>
    <row r="165" spans="1:4" x14ac:dyDescent="0.25">
      <c r="A165" t="s">
        <v>40</v>
      </c>
      <c r="B165" t="s">
        <v>842</v>
      </c>
      <c r="C165" t="s">
        <v>857</v>
      </c>
      <c r="D165" t="s">
        <v>2620</v>
      </c>
    </row>
    <row r="166" spans="1:4" x14ac:dyDescent="0.25">
      <c r="A166" t="s">
        <v>40</v>
      </c>
      <c r="B166" t="s">
        <v>842</v>
      </c>
      <c r="C166" t="s">
        <v>859</v>
      </c>
      <c r="D166" t="s">
        <v>2596</v>
      </c>
    </row>
    <row r="167" spans="1:4" x14ac:dyDescent="0.25">
      <c r="A167" t="s">
        <v>40</v>
      </c>
      <c r="B167" t="s">
        <v>845</v>
      </c>
      <c r="C167" t="s">
        <v>2587</v>
      </c>
      <c r="D167" t="s">
        <v>2588</v>
      </c>
    </row>
    <row r="168" spans="1:4" x14ac:dyDescent="0.25">
      <c r="A168" t="s">
        <v>40</v>
      </c>
      <c r="B168" t="s">
        <v>845</v>
      </c>
      <c r="C168" t="s">
        <v>857</v>
      </c>
      <c r="D168" t="s">
        <v>2588</v>
      </c>
    </row>
    <row r="169" spans="1:4" x14ac:dyDescent="0.25">
      <c r="A169" t="s">
        <v>40</v>
      </c>
      <c r="B169" t="s">
        <v>845</v>
      </c>
      <c r="C169" t="s">
        <v>859</v>
      </c>
      <c r="D169" t="s">
        <v>2588</v>
      </c>
    </row>
    <row r="170" spans="1:4" x14ac:dyDescent="0.25">
      <c r="A170" t="s">
        <v>40</v>
      </c>
      <c r="B170" t="s">
        <v>842</v>
      </c>
      <c r="C170" t="s">
        <v>2587</v>
      </c>
      <c r="D170" t="s">
        <v>2596</v>
      </c>
    </row>
    <row r="171" spans="1:4" x14ac:dyDescent="0.25">
      <c r="A171" t="s">
        <v>40</v>
      </c>
      <c r="B171" t="s">
        <v>842</v>
      </c>
      <c r="C171" t="s">
        <v>857</v>
      </c>
      <c r="D171" t="s">
        <v>2621</v>
      </c>
    </row>
    <row r="172" spans="1:4" x14ac:dyDescent="0.25">
      <c r="A172" t="s">
        <v>40</v>
      </c>
      <c r="B172" t="s">
        <v>842</v>
      </c>
      <c r="C172" t="s">
        <v>859</v>
      </c>
      <c r="D172" t="s">
        <v>2598</v>
      </c>
    </row>
    <row r="173" spans="1:4" x14ac:dyDescent="0.25">
      <c r="A173" t="s">
        <v>40</v>
      </c>
      <c r="B173" t="s">
        <v>842</v>
      </c>
      <c r="C173" t="s">
        <v>2587</v>
      </c>
      <c r="D173" t="s">
        <v>2598</v>
      </c>
    </row>
    <row r="174" spans="1:4" x14ac:dyDescent="0.25">
      <c r="A174" t="s">
        <v>40</v>
      </c>
      <c r="B174" t="s">
        <v>842</v>
      </c>
      <c r="C174" t="s">
        <v>857</v>
      </c>
      <c r="D174" t="s">
        <v>2622</v>
      </c>
    </row>
    <row r="175" spans="1:4" x14ac:dyDescent="0.25">
      <c r="A175" t="s">
        <v>40</v>
      </c>
      <c r="B175" t="s">
        <v>842</v>
      </c>
      <c r="C175" t="s">
        <v>859</v>
      </c>
      <c r="D175" t="s">
        <v>2623</v>
      </c>
    </row>
    <row r="176" spans="1:4" x14ac:dyDescent="0.25">
      <c r="A176" t="s">
        <v>40</v>
      </c>
      <c r="B176" t="s">
        <v>845</v>
      </c>
      <c r="C176" t="s">
        <v>857</v>
      </c>
      <c r="D176" t="s">
        <v>2624</v>
      </c>
    </row>
    <row r="177" spans="1:4" x14ac:dyDescent="0.25">
      <c r="A177" t="s">
        <v>40</v>
      </c>
      <c r="B177" t="s">
        <v>845</v>
      </c>
      <c r="C177" t="s">
        <v>859</v>
      </c>
      <c r="D177" t="s">
        <v>2625</v>
      </c>
    </row>
    <row r="178" spans="1:4" x14ac:dyDescent="0.25">
      <c r="A178" t="s">
        <v>40</v>
      </c>
      <c r="B178" t="s">
        <v>845</v>
      </c>
      <c r="C178" t="s">
        <v>2587</v>
      </c>
      <c r="D178" t="s">
        <v>2589</v>
      </c>
    </row>
    <row r="179" spans="1:4" x14ac:dyDescent="0.25">
      <c r="A179" t="s">
        <v>40</v>
      </c>
      <c r="B179" t="s">
        <v>842</v>
      </c>
      <c r="C179" t="s">
        <v>2587</v>
      </c>
      <c r="D179" t="s">
        <v>2623</v>
      </c>
    </row>
    <row r="180" spans="1:4" x14ac:dyDescent="0.25">
      <c r="A180" t="s">
        <v>40</v>
      </c>
      <c r="B180" t="s">
        <v>842</v>
      </c>
      <c r="C180" t="s">
        <v>857</v>
      </c>
      <c r="D180" t="s">
        <v>2626</v>
      </c>
    </row>
    <row r="181" spans="1:4" x14ac:dyDescent="0.25">
      <c r="A181" t="s">
        <v>40</v>
      </c>
      <c r="B181" t="s">
        <v>842</v>
      </c>
      <c r="C181" t="s">
        <v>859</v>
      </c>
      <c r="D181" t="s">
        <v>2627</v>
      </c>
    </row>
    <row r="182" spans="1:4" x14ac:dyDescent="0.25">
      <c r="A182" t="s">
        <v>40</v>
      </c>
      <c r="B182" t="s">
        <v>842</v>
      </c>
      <c r="C182" t="s">
        <v>857</v>
      </c>
      <c r="D182" t="s">
        <v>2628</v>
      </c>
    </row>
    <row r="183" spans="1:4" x14ac:dyDescent="0.25">
      <c r="A183" t="s">
        <v>40</v>
      </c>
      <c r="B183" t="s">
        <v>842</v>
      </c>
      <c r="C183" t="s">
        <v>859</v>
      </c>
      <c r="D183" t="s">
        <v>2629</v>
      </c>
    </row>
    <row r="184" spans="1:4" x14ac:dyDescent="0.25">
      <c r="A184" t="s">
        <v>40</v>
      </c>
      <c r="B184" t="s">
        <v>842</v>
      </c>
      <c r="C184" t="s">
        <v>2587</v>
      </c>
      <c r="D184" t="s">
        <v>2627</v>
      </c>
    </row>
    <row r="185" spans="1:4" x14ac:dyDescent="0.25">
      <c r="A185" t="s">
        <v>40</v>
      </c>
      <c r="B185" t="s">
        <v>845</v>
      </c>
      <c r="C185" t="s">
        <v>857</v>
      </c>
      <c r="D185" t="s">
        <v>2630</v>
      </c>
    </row>
    <row r="186" spans="1:4" x14ac:dyDescent="0.25">
      <c r="A186" t="s">
        <v>40</v>
      </c>
      <c r="B186" t="s">
        <v>845</v>
      </c>
      <c r="C186" t="s">
        <v>859</v>
      </c>
      <c r="D186" t="s">
        <v>2631</v>
      </c>
    </row>
    <row r="187" spans="1:4" x14ac:dyDescent="0.25">
      <c r="A187" t="s">
        <v>40</v>
      </c>
      <c r="B187" t="s">
        <v>845</v>
      </c>
      <c r="C187" t="s">
        <v>2587</v>
      </c>
      <c r="D187" t="s">
        <v>2593</v>
      </c>
    </row>
    <row r="188" spans="1:4" x14ac:dyDescent="0.25">
      <c r="A188" t="s">
        <v>40</v>
      </c>
      <c r="B188" t="s">
        <v>842</v>
      </c>
      <c r="C188" t="s">
        <v>857</v>
      </c>
      <c r="D188" t="s">
        <v>2632</v>
      </c>
    </row>
    <row r="189" spans="1:4" x14ac:dyDescent="0.25">
      <c r="A189" t="s">
        <v>40</v>
      </c>
      <c r="B189" t="s">
        <v>842</v>
      </c>
      <c r="C189" t="s">
        <v>859</v>
      </c>
      <c r="D189" t="s">
        <v>2633</v>
      </c>
    </row>
    <row r="190" spans="1:4" x14ac:dyDescent="0.25">
      <c r="A190" t="s">
        <v>40</v>
      </c>
      <c r="B190" t="s">
        <v>842</v>
      </c>
      <c r="C190" t="s">
        <v>2587</v>
      </c>
      <c r="D190" t="s">
        <v>2629</v>
      </c>
    </row>
    <row r="191" spans="1:4" x14ac:dyDescent="0.25">
      <c r="A191" t="s">
        <v>40</v>
      </c>
      <c r="B191" t="s">
        <v>842</v>
      </c>
      <c r="C191" t="s">
        <v>857</v>
      </c>
      <c r="D191" t="s">
        <v>2634</v>
      </c>
    </row>
    <row r="192" spans="1:4" x14ac:dyDescent="0.25">
      <c r="A192" t="s">
        <v>40</v>
      </c>
      <c r="B192" t="s">
        <v>1338</v>
      </c>
      <c r="C192" t="s">
        <v>1094</v>
      </c>
      <c r="D192">
        <v>8.6111068725585899E-4</v>
      </c>
    </row>
    <row r="193" spans="1:4" x14ac:dyDescent="0.25">
      <c r="A193">
        <v>8.6111068725585899E-4</v>
      </c>
    </row>
    <row r="194" spans="1:4" x14ac:dyDescent="0.25">
      <c r="A194" t="s">
        <v>40</v>
      </c>
      <c r="B194" t="s">
        <v>842</v>
      </c>
      <c r="C194" t="s">
        <v>859</v>
      </c>
      <c r="D194" t="s">
        <v>2635</v>
      </c>
    </row>
    <row r="195" spans="1:4" x14ac:dyDescent="0.25">
      <c r="A195" t="s">
        <v>40</v>
      </c>
      <c r="B195" t="s">
        <v>1338</v>
      </c>
      <c r="C195" t="s">
        <v>1121</v>
      </c>
      <c r="D195">
        <v>3.3333321412404299E-4</v>
      </c>
    </row>
    <row r="196" spans="1:4" x14ac:dyDescent="0.25">
      <c r="A196">
        <v>3.3333321412404299E-4</v>
      </c>
    </row>
    <row r="197" spans="1:4" x14ac:dyDescent="0.25">
      <c r="A197" t="s">
        <v>40</v>
      </c>
      <c r="B197" t="s">
        <v>842</v>
      </c>
      <c r="C197" t="s">
        <v>2587</v>
      </c>
      <c r="D197" t="s">
        <v>2633</v>
      </c>
    </row>
    <row r="198" spans="1:4" x14ac:dyDescent="0.25">
      <c r="A198" t="s">
        <v>40</v>
      </c>
      <c r="B198" t="s">
        <v>845</v>
      </c>
      <c r="C198" t="s">
        <v>857</v>
      </c>
      <c r="D198" t="s">
        <v>2636</v>
      </c>
    </row>
    <row r="199" spans="1:4" x14ac:dyDescent="0.25">
      <c r="A199" t="s">
        <v>40</v>
      </c>
      <c r="B199" t="s">
        <v>845</v>
      </c>
      <c r="C199" t="s">
        <v>859</v>
      </c>
      <c r="D199" t="s">
        <v>2637</v>
      </c>
    </row>
    <row r="200" spans="1:4" x14ac:dyDescent="0.25">
      <c r="A200" t="s">
        <v>40</v>
      </c>
      <c r="B200" t="s">
        <v>845</v>
      </c>
      <c r="C200" t="s">
        <v>2587</v>
      </c>
      <c r="D200" t="s">
        <v>2596</v>
      </c>
    </row>
    <row r="201" spans="1:4" x14ac:dyDescent="0.25">
      <c r="A201" t="s">
        <v>40</v>
      </c>
      <c r="B201" t="s">
        <v>842</v>
      </c>
      <c r="C201" t="s">
        <v>2587</v>
      </c>
      <c r="D201" t="s">
        <v>2638</v>
      </c>
    </row>
    <row r="202" spans="1:4" x14ac:dyDescent="0.25">
      <c r="A202" t="s">
        <v>40</v>
      </c>
      <c r="B202" t="s">
        <v>1338</v>
      </c>
      <c r="C202" t="s">
        <v>2617</v>
      </c>
      <c r="D202">
        <v>1.3888875643412201E-4</v>
      </c>
    </row>
    <row r="203" spans="1:4" x14ac:dyDescent="0.25">
      <c r="A203">
        <v>1.3888875643412201E-4</v>
      </c>
    </row>
    <row r="204" spans="1:4" x14ac:dyDescent="0.25">
      <c r="A204" t="s">
        <v>40</v>
      </c>
      <c r="B204" t="s">
        <v>845</v>
      </c>
      <c r="C204" t="s">
        <v>857</v>
      </c>
      <c r="D204" t="s">
        <v>2639</v>
      </c>
    </row>
    <row r="205" spans="1:4" x14ac:dyDescent="0.25">
      <c r="A205" t="s">
        <v>40</v>
      </c>
      <c r="B205" t="s">
        <v>845</v>
      </c>
      <c r="C205" t="s">
        <v>859</v>
      </c>
      <c r="D205" t="s">
        <v>2640</v>
      </c>
    </row>
    <row r="206" spans="1:4" x14ac:dyDescent="0.25">
      <c r="A206" t="s">
        <v>40</v>
      </c>
      <c r="B206" t="s">
        <v>845</v>
      </c>
      <c r="C206" t="s">
        <v>2587</v>
      </c>
      <c r="D206" t="s">
        <v>2598</v>
      </c>
    </row>
    <row r="207" spans="1:4" x14ac:dyDescent="0.25">
      <c r="A207" t="s">
        <v>40</v>
      </c>
      <c r="B207" t="s">
        <v>845</v>
      </c>
      <c r="C207" t="s">
        <v>857</v>
      </c>
      <c r="D207" t="s">
        <v>2641</v>
      </c>
    </row>
    <row r="208" spans="1:4" x14ac:dyDescent="0.25">
      <c r="A208" t="s">
        <v>40</v>
      </c>
      <c r="B208" t="s">
        <v>845</v>
      </c>
      <c r="C208" t="s">
        <v>2587</v>
      </c>
      <c r="D208" t="s">
        <v>2623</v>
      </c>
    </row>
    <row r="209" spans="1:4" x14ac:dyDescent="0.25">
      <c r="A209" t="s">
        <v>40</v>
      </c>
      <c r="B209" t="s">
        <v>845</v>
      </c>
      <c r="C209" t="s">
        <v>859</v>
      </c>
      <c r="D209" t="s">
        <v>2642</v>
      </c>
    </row>
    <row r="210" spans="1:4" x14ac:dyDescent="0.25">
      <c r="A210" t="s">
        <v>40</v>
      </c>
      <c r="B210" t="s">
        <v>845</v>
      </c>
      <c r="C210" t="s">
        <v>857</v>
      </c>
      <c r="D210" t="s">
        <v>2643</v>
      </c>
    </row>
    <row r="211" spans="1:4" x14ac:dyDescent="0.25">
      <c r="A211" t="s">
        <v>40</v>
      </c>
      <c r="B211" t="s">
        <v>845</v>
      </c>
      <c r="C211" t="s">
        <v>2587</v>
      </c>
      <c r="D211" t="s">
        <v>2627</v>
      </c>
    </row>
    <row r="212" spans="1:4" x14ac:dyDescent="0.25">
      <c r="A212" t="s">
        <v>40</v>
      </c>
      <c r="B212" t="s">
        <v>845</v>
      </c>
      <c r="C212" t="s">
        <v>859</v>
      </c>
      <c r="D212" t="s">
        <v>2644</v>
      </c>
    </row>
    <row r="213" spans="1:4" x14ac:dyDescent="0.25">
      <c r="A213" t="s">
        <v>40</v>
      </c>
      <c r="B213" t="s">
        <v>845</v>
      </c>
      <c r="C213" t="s">
        <v>857</v>
      </c>
      <c r="D213" t="s">
        <v>2645</v>
      </c>
    </row>
    <row r="214" spans="1:4" x14ac:dyDescent="0.25">
      <c r="A214" t="s">
        <v>40</v>
      </c>
      <c r="B214" t="s">
        <v>845</v>
      </c>
      <c r="C214" t="s">
        <v>2587</v>
      </c>
      <c r="D214" t="s">
        <v>2629</v>
      </c>
    </row>
    <row r="215" spans="1:4" x14ac:dyDescent="0.25">
      <c r="A215" t="s">
        <v>40</v>
      </c>
      <c r="B215" t="s">
        <v>845</v>
      </c>
      <c r="C215" t="s">
        <v>859</v>
      </c>
      <c r="D215" t="s">
        <v>2646</v>
      </c>
    </row>
    <row r="216" spans="1:4" x14ac:dyDescent="0.25">
      <c r="A216" t="s">
        <v>40</v>
      </c>
      <c r="B216" t="s">
        <v>845</v>
      </c>
      <c r="C216" t="s">
        <v>857</v>
      </c>
      <c r="D216" t="s">
        <v>2647</v>
      </c>
    </row>
    <row r="217" spans="1:4" x14ac:dyDescent="0.25">
      <c r="A217" t="s">
        <v>40</v>
      </c>
      <c r="B217" t="s">
        <v>845</v>
      </c>
      <c r="C217" t="s">
        <v>2587</v>
      </c>
      <c r="D217" t="s">
        <v>2648</v>
      </c>
    </row>
    <row r="218" spans="1:4" x14ac:dyDescent="0.25">
      <c r="A218" t="s">
        <v>40</v>
      </c>
      <c r="B218" t="s">
        <v>845</v>
      </c>
      <c r="C218" t="s">
        <v>859</v>
      </c>
      <c r="D218" t="s">
        <v>2649</v>
      </c>
    </row>
    <row r="219" spans="1:4" x14ac:dyDescent="0.25">
      <c r="A219" t="s">
        <v>40</v>
      </c>
      <c r="B219" t="s">
        <v>845</v>
      </c>
      <c r="C219" t="s">
        <v>857</v>
      </c>
      <c r="D219" t="s">
        <v>2650</v>
      </c>
    </row>
    <row r="220" spans="1:4" x14ac:dyDescent="0.25">
      <c r="A220" t="s">
        <v>40</v>
      </c>
      <c r="B220" t="s">
        <v>1433</v>
      </c>
      <c r="C220" t="s">
        <v>1094</v>
      </c>
      <c r="D220">
        <v>7.7777783075968403E-4</v>
      </c>
    </row>
    <row r="221" spans="1:4" x14ac:dyDescent="0.25">
      <c r="A221">
        <v>7.7777783075968403E-4</v>
      </c>
    </row>
    <row r="222" spans="1:4" x14ac:dyDescent="0.25">
      <c r="A222" t="s">
        <v>40</v>
      </c>
      <c r="B222" t="s">
        <v>845</v>
      </c>
      <c r="C222" t="s">
        <v>859</v>
      </c>
      <c r="D222" t="s">
        <v>2651</v>
      </c>
    </row>
    <row r="223" spans="1:4" x14ac:dyDescent="0.25">
      <c r="A223" t="s">
        <v>40</v>
      </c>
      <c r="B223" t="s">
        <v>1433</v>
      </c>
      <c r="C223" t="s">
        <v>1121</v>
      </c>
      <c r="D223">
        <v>5.2777767181396405E-4</v>
      </c>
    </row>
    <row r="224" spans="1:4" x14ac:dyDescent="0.25">
      <c r="A224">
        <v>5.2777767181396405E-4</v>
      </c>
    </row>
    <row r="225" spans="1:4" x14ac:dyDescent="0.25">
      <c r="A225" t="s">
        <v>40</v>
      </c>
      <c r="B225" t="s">
        <v>845</v>
      </c>
      <c r="C225" t="s">
        <v>2587</v>
      </c>
      <c r="D225" t="s">
        <v>2652</v>
      </c>
    </row>
    <row r="226" spans="1:4" x14ac:dyDescent="0.25">
      <c r="A226" t="s">
        <v>40</v>
      </c>
      <c r="B226" t="s">
        <v>1433</v>
      </c>
      <c r="C226" t="s">
        <v>2617</v>
      </c>
      <c r="D226">
        <v>1.9444445768992101E-4</v>
      </c>
    </row>
    <row r="227" spans="1:4" x14ac:dyDescent="0.25">
      <c r="A227">
        <v>1.9444445768992101E-4</v>
      </c>
    </row>
    <row r="228" spans="1:4" x14ac:dyDescent="0.25">
      <c r="A228" t="s">
        <v>126</v>
      </c>
      <c r="B228" t="s">
        <v>849</v>
      </c>
    </row>
    <row r="229" spans="1:4" x14ac:dyDescent="0.25">
      <c r="A229" t="s">
        <v>126</v>
      </c>
      <c r="B229" t="s">
        <v>850</v>
      </c>
    </row>
    <row r="230" spans="1:4" x14ac:dyDescent="0.25">
      <c r="A230" t="s">
        <v>126</v>
      </c>
      <c r="B230" t="s">
        <v>851</v>
      </c>
    </row>
    <row r="231" spans="1:4" x14ac:dyDescent="0.25">
      <c r="A231" t="s">
        <v>126</v>
      </c>
      <c r="B231" t="s">
        <v>852</v>
      </c>
    </row>
    <row r="232" spans="1:4" x14ac:dyDescent="0.25">
      <c r="A232" t="s">
        <v>126</v>
      </c>
      <c r="B232" t="s">
        <v>853</v>
      </c>
    </row>
    <row r="233" spans="1:4" x14ac:dyDescent="0.25">
      <c r="A233" t="s">
        <v>126</v>
      </c>
      <c r="B233" t="s">
        <v>854</v>
      </c>
    </row>
    <row r="234" spans="1:4" x14ac:dyDescent="0.25">
      <c r="A234" t="s">
        <v>126</v>
      </c>
      <c r="B234" t="s">
        <v>2653</v>
      </c>
    </row>
    <row r="235" spans="1:4" x14ac:dyDescent="0.25">
      <c r="A235" t="s">
        <v>126</v>
      </c>
      <c r="B235" t="s">
        <v>2654</v>
      </c>
    </row>
    <row r="236" spans="1:4" x14ac:dyDescent="0.25">
      <c r="A236" t="s">
        <v>126</v>
      </c>
      <c r="B236" t="s">
        <v>2655</v>
      </c>
    </row>
    <row r="237" spans="1:4" x14ac:dyDescent="0.25">
      <c r="A237" t="s">
        <v>19</v>
      </c>
    </row>
    <row r="238" spans="1:4" x14ac:dyDescent="0.25">
      <c r="A238" t="s">
        <v>19</v>
      </c>
    </row>
    <row r="239" spans="1:4" x14ac:dyDescent="0.25">
      <c r="A239" t="s">
        <v>19</v>
      </c>
    </row>
    <row r="240" spans="1:4" x14ac:dyDescent="0.25">
      <c r="A240" t="s">
        <v>19</v>
      </c>
    </row>
    <row r="241" spans="1:5" x14ac:dyDescent="0.25">
      <c r="A241" t="s">
        <v>19</v>
      </c>
    </row>
    <row r="242" spans="1:5" x14ac:dyDescent="0.25">
      <c r="A242" t="s">
        <v>19</v>
      </c>
    </row>
    <row r="243" spans="1:5" x14ac:dyDescent="0.25">
      <c r="A243" t="s">
        <v>19</v>
      </c>
    </row>
    <row r="244" spans="1:5" x14ac:dyDescent="0.25">
      <c r="A244" t="s">
        <v>19</v>
      </c>
    </row>
    <row r="245" spans="1:5" x14ac:dyDescent="0.25">
      <c r="A245" t="s">
        <v>19</v>
      </c>
    </row>
    <row r="246" spans="1:5" x14ac:dyDescent="0.25">
      <c r="A246" t="s">
        <v>2</v>
      </c>
      <c r="B246" t="s">
        <v>133</v>
      </c>
      <c r="C246">
        <v>7010</v>
      </c>
    </row>
    <row r="247" spans="1:5" x14ac:dyDescent="0.25">
      <c r="A247" t="s">
        <v>68</v>
      </c>
    </row>
    <row r="248" spans="1:5" x14ac:dyDescent="0.25">
      <c r="A248" t="s">
        <v>40</v>
      </c>
      <c r="B248" t="s">
        <v>842</v>
      </c>
      <c r="C248" t="s">
        <v>146</v>
      </c>
      <c r="D248" t="s">
        <v>137</v>
      </c>
      <c r="E248">
        <v>25</v>
      </c>
    </row>
    <row r="249" spans="1:5" x14ac:dyDescent="0.25">
      <c r="A249" t="s">
        <v>74</v>
      </c>
    </row>
    <row r="250" spans="1:5" x14ac:dyDescent="0.25">
      <c r="A250" t="s">
        <v>123</v>
      </c>
      <c r="B250" t="s">
        <v>843</v>
      </c>
    </row>
    <row r="251" spans="1:5" x14ac:dyDescent="0.25">
      <c r="A251" t="s">
        <v>142</v>
      </c>
    </row>
    <row r="252" spans="1:5" x14ac:dyDescent="0.25">
      <c r="A252" t="s">
        <v>149</v>
      </c>
    </row>
    <row r="253" spans="1:5" x14ac:dyDescent="0.25">
      <c r="A253" t="s">
        <v>3</v>
      </c>
      <c r="B253" t="s">
        <v>133</v>
      </c>
      <c r="C253">
        <v>7002</v>
      </c>
    </row>
    <row r="254" spans="1:5" x14ac:dyDescent="0.25">
      <c r="A254" t="s">
        <v>26</v>
      </c>
    </row>
    <row r="255" spans="1:5" x14ac:dyDescent="0.25">
      <c r="A255" t="s">
        <v>40</v>
      </c>
      <c r="B255" t="s">
        <v>841</v>
      </c>
      <c r="C255" t="s">
        <v>136</v>
      </c>
      <c r="D255" t="s">
        <v>137</v>
      </c>
      <c r="E255">
        <v>25</v>
      </c>
    </row>
    <row r="256" spans="1:5" x14ac:dyDescent="0.25">
      <c r="A256" t="s">
        <v>35</v>
      </c>
    </row>
    <row r="257" spans="1:5" x14ac:dyDescent="0.25">
      <c r="A257" t="s">
        <v>123</v>
      </c>
      <c r="B257" t="s">
        <v>141</v>
      </c>
    </row>
    <row r="258" spans="1:5" x14ac:dyDescent="0.25">
      <c r="A258" t="s">
        <v>142</v>
      </c>
    </row>
    <row r="259" spans="1:5" x14ac:dyDescent="0.25">
      <c r="A259" t="s">
        <v>144</v>
      </c>
    </row>
    <row r="260" spans="1:5" x14ac:dyDescent="0.25">
      <c r="A260" t="s">
        <v>40</v>
      </c>
      <c r="B260" t="s">
        <v>842</v>
      </c>
      <c r="C260" t="s">
        <v>2584</v>
      </c>
    </row>
    <row r="261" spans="1:5" x14ac:dyDescent="0.25">
      <c r="A261" t="s">
        <v>40</v>
      </c>
      <c r="B261" t="s">
        <v>841</v>
      </c>
      <c r="C261" t="s">
        <v>2586</v>
      </c>
    </row>
    <row r="262" spans="1:5" x14ac:dyDescent="0.25">
      <c r="A262" t="s">
        <v>3</v>
      </c>
      <c r="B262" t="s">
        <v>133</v>
      </c>
      <c r="C262">
        <v>7002</v>
      </c>
    </row>
    <row r="263" spans="1:5" x14ac:dyDescent="0.25">
      <c r="A263" t="s">
        <v>26</v>
      </c>
    </row>
    <row r="264" spans="1:5" x14ac:dyDescent="0.25">
      <c r="A264" t="s">
        <v>40</v>
      </c>
      <c r="B264" t="s">
        <v>841</v>
      </c>
      <c r="C264" t="s">
        <v>146</v>
      </c>
      <c r="D264" t="s">
        <v>137</v>
      </c>
      <c r="E264">
        <v>25</v>
      </c>
    </row>
    <row r="265" spans="1:5" x14ac:dyDescent="0.25">
      <c r="A265" t="s">
        <v>147</v>
      </c>
    </row>
    <row r="266" spans="1:5" x14ac:dyDescent="0.25">
      <c r="A266" t="s">
        <v>123</v>
      </c>
      <c r="B266" t="s">
        <v>148</v>
      </c>
    </row>
    <row r="267" spans="1:5" x14ac:dyDescent="0.25">
      <c r="A267" t="s">
        <v>142</v>
      </c>
    </row>
    <row r="268" spans="1:5" x14ac:dyDescent="0.25">
      <c r="A268" t="s">
        <v>149</v>
      </c>
    </row>
    <row r="269" spans="1:5" x14ac:dyDescent="0.25">
      <c r="A269" t="s">
        <v>40</v>
      </c>
      <c r="B269" t="s">
        <v>841</v>
      </c>
      <c r="C269" t="s">
        <v>2584</v>
      </c>
    </row>
    <row r="270" spans="1:5" x14ac:dyDescent="0.25">
      <c r="A270" t="s">
        <v>212</v>
      </c>
      <c r="B270" t="s">
        <v>133</v>
      </c>
      <c r="C270">
        <v>6960</v>
      </c>
    </row>
    <row r="271" spans="1:5" x14ac:dyDescent="0.25">
      <c r="A271" t="s">
        <v>80</v>
      </c>
    </row>
    <row r="272" spans="1:5" x14ac:dyDescent="0.25">
      <c r="A272" t="s">
        <v>40</v>
      </c>
      <c r="B272" t="s">
        <v>845</v>
      </c>
      <c r="C272" t="s">
        <v>146</v>
      </c>
      <c r="D272" t="s">
        <v>137</v>
      </c>
      <c r="E272">
        <v>25</v>
      </c>
    </row>
    <row r="273" spans="1:5" x14ac:dyDescent="0.25">
      <c r="A273" t="s">
        <v>86</v>
      </c>
    </row>
    <row r="274" spans="1:5" x14ac:dyDescent="0.25">
      <c r="A274" t="s">
        <v>123</v>
      </c>
      <c r="B274" t="s">
        <v>847</v>
      </c>
    </row>
    <row r="275" spans="1:5" x14ac:dyDescent="0.25">
      <c r="A275" t="s">
        <v>142</v>
      </c>
    </row>
    <row r="276" spans="1:5" x14ac:dyDescent="0.25">
      <c r="A276" t="s">
        <v>149</v>
      </c>
    </row>
    <row r="277" spans="1:5" x14ac:dyDescent="0.25">
      <c r="A277" t="s">
        <v>40</v>
      </c>
      <c r="B277" t="s">
        <v>845</v>
      </c>
      <c r="C277" t="s">
        <v>2584</v>
      </c>
    </row>
    <row r="278" spans="1:5" x14ac:dyDescent="0.25">
      <c r="A278" t="s">
        <v>2</v>
      </c>
      <c r="B278" t="s">
        <v>133</v>
      </c>
      <c r="C278">
        <v>7010</v>
      </c>
    </row>
    <row r="279" spans="1:5" x14ac:dyDescent="0.25">
      <c r="A279" t="s">
        <v>68</v>
      </c>
    </row>
    <row r="280" spans="1:5" x14ac:dyDescent="0.25">
      <c r="A280" t="s">
        <v>40</v>
      </c>
      <c r="B280" t="s">
        <v>842</v>
      </c>
      <c r="C280" t="s">
        <v>136</v>
      </c>
      <c r="D280" t="s">
        <v>137</v>
      </c>
      <c r="E280">
        <v>25</v>
      </c>
    </row>
    <row r="281" spans="1:5" x14ac:dyDescent="0.25">
      <c r="A281" t="s">
        <v>77</v>
      </c>
    </row>
    <row r="282" spans="1:5" x14ac:dyDescent="0.25">
      <c r="A282" t="s">
        <v>123</v>
      </c>
      <c r="B282" t="s">
        <v>844</v>
      </c>
    </row>
    <row r="283" spans="1:5" x14ac:dyDescent="0.25">
      <c r="A283" t="s">
        <v>142</v>
      </c>
    </row>
    <row r="284" spans="1:5" x14ac:dyDescent="0.25">
      <c r="A284" t="s">
        <v>144</v>
      </c>
    </row>
    <row r="285" spans="1:5" x14ac:dyDescent="0.25">
      <c r="A285" t="s">
        <v>40</v>
      </c>
      <c r="B285" t="s">
        <v>842</v>
      </c>
      <c r="C285" t="s">
        <v>2586</v>
      </c>
    </row>
    <row r="286" spans="1:5" x14ac:dyDescent="0.25">
      <c r="A286" t="s">
        <v>3</v>
      </c>
      <c r="B286" t="s">
        <v>133</v>
      </c>
      <c r="C286">
        <v>7002</v>
      </c>
    </row>
    <row r="287" spans="1:5" x14ac:dyDescent="0.25">
      <c r="A287" t="s">
        <v>26</v>
      </c>
    </row>
    <row r="288" spans="1:5" x14ac:dyDescent="0.25">
      <c r="A288" t="s">
        <v>40</v>
      </c>
      <c r="B288" t="s">
        <v>841</v>
      </c>
      <c r="C288" t="s">
        <v>139</v>
      </c>
      <c r="D288" t="s">
        <v>137</v>
      </c>
      <c r="E288">
        <v>25</v>
      </c>
    </row>
    <row r="289" spans="1:5" x14ac:dyDescent="0.25">
      <c r="A289" t="s">
        <v>140</v>
      </c>
    </row>
    <row r="290" spans="1:5" x14ac:dyDescent="0.25">
      <c r="A290" t="s">
        <v>123</v>
      </c>
      <c r="B290" t="s">
        <v>143</v>
      </c>
    </row>
    <row r="291" spans="1:5" x14ac:dyDescent="0.25">
      <c r="A291" t="s">
        <v>142</v>
      </c>
    </row>
    <row r="292" spans="1:5" x14ac:dyDescent="0.25">
      <c r="A292" t="s">
        <v>145</v>
      </c>
    </row>
    <row r="293" spans="1:5" x14ac:dyDescent="0.25">
      <c r="A293" t="s">
        <v>40</v>
      </c>
      <c r="B293" t="s">
        <v>841</v>
      </c>
      <c r="C293" t="s">
        <v>2582</v>
      </c>
    </row>
    <row r="294" spans="1:5" x14ac:dyDescent="0.25">
      <c r="A294" t="s">
        <v>212</v>
      </c>
      <c r="B294" t="s">
        <v>133</v>
      </c>
      <c r="C294">
        <v>6960</v>
      </c>
    </row>
    <row r="295" spans="1:5" x14ac:dyDescent="0.25">
      <c r="A295" t="s">
        <v>80</v>
      </c>
    </row>
    <row r="296" spans="1:5" x14ac:dyDescent="0.25">
      <c r="A296" t="s">
        <v>40</v>
      </c>
      <c r="B296" t="s">
        <v>845</v>
      </c>
      <c r="C296" t="s">
        <v>136</v>
      </c>
      <c r="D296" t="s">
        <v>137</v>
      </c>
      <c r="E296">
        <v>25</v>
      </c>
    </row>
    <row r="297" spans="1:5" x14ac:dyDescent="0.25">
      <c r="A297" t="s">
        <v>84</v>
      </c>
    </row>
    <row r="298" spans="1:5" x14ac:dyDescent="0.25">
      <c r="A298" t="s">
        <v>123</v>
      </c>
      <c r="B298" t="s">
        <v>848</v>
      </c>
    </row>
    <row r="299" spans="1:5" x14ac:dyDescent="0.25">
      <c r="A299" t="s">
        <v>142</v>
      </c>
    </row>
    <row r="300" spans="1:5" x14ac:dyDescent="0.25">
      <c r="A300" t="s">
        <v>144</v>
      </c>
    </row>
    <row r="301" spans="1:5" x14ac:dyDescent="0.25">
      <c r="A301" t="s">
        <v>212</v>
      </c>
      <c r="B301" t="s">
        <v>133</v>
      </c>
      <c r="C301">
        <v>6960</v>
      </c>
    </row>
    <row r="302" spans="1:5" x14ac:dyDescent="0.25">
      <c r="A302" t="s">
        <v>80</v>
      </c>
    </row>
    <row r="303" spans="1:5" x14ac:dyDescent="0.25">
      <c r="A303" t="s">
        <v>40</v>
      </c>
      <c r="B303" t="s">
        <v>845</v>
      </c>
      <c r="C303" t="s">
        <v>139</v>
      </c>
      <c r="D303" t="s">
        <v>137</v>
      </c>
      <c r="E303">
        <v>25</v>
      </c>
    </row>
    <row r="304" spans="1:5" x14ac:dyDescent="0.25">
      <c r="A304" t="s">
        <v>82</v>
      </c>
    </row>
    <row r="305" spans="1:5" x14ac:dyDescent="0.25">
      <c r="A305" t="s">
        <v>123</v>
      </c>
      <c r="B305" t="s">
        <v>2570</v>
      </c>
    </row>
    <row r="306" spans="1:5" x14ac:dyDescent="0.25">
      <c r="A306" t="s">
        <v>142</v>
      </c>
    </row>
    <row r="307" spans="1:5" x14ac:dyDescent="0.25">
      <c r="A307" t="s">
        <v>145</v>
      </c>
    </row>
    <row r="308" spans="1:5" x14ac:dyDescent="0.25">
      <c r="A308" t="s">
        <v>40</v>
      </c>
      <c r="B308" t="s">
        <v>845</v>
      </c>
      <c r="C308" t="s">
        <v>2586</v>
      </c>
    </row>
    <row r="309" spans="1:5" x14ac:dyDescent="0.25">
      <c r="A309" t="s">
        <v>40</v>
      </c>
      <c r="B309" t="s">
        <v>845</v>
      </c>
      <c r="C309" t="s">
        <v>2582</v>
      </c>
    </row>
    <row r="310" spans="1:5" x14ac:dyDescent="0.25">
      <c r="A310" t="s">
        <v>2</v>
      </c>
      <c r="B310" t="s">
        <v>133</v>
      </c>
      <c r="C310">
        <v>7010</v>
      </c>
    </row>
    <row r="311" spans="1:5" x14ac:dyDescent="0.25">
      <c r="A311" t="s">
        <v>68</v>
      </c>
    </row>
    <row r="312" spans="1:5" x14ac:dyDescent="0.25">
      <c r="A312" t="s">
        <v>40</v>
      </c>
      <c r="B312" t="s">
        <v>842</v>
      </c>
      <c r="C312" t="s">
        <v>139</v>
      </c>
      <c r="D312" t="s">
        <v>137</v>
      </c>
      <c r="E312">
        <v>25</v>
      </c>
    </row>
    <row r="313" spans="1:5" x14ac:dyDescent="0.25">
      <c r="A313" t="s">
        <v>71</v>
      </c>
    </row>
    <row r="314" spans="1:5" x14ac:dyDescent="0.25">
      <c r="A314" t="s">
        <v>123</v>
      </c>
      <c r="B314" t="s">
        <v>2571</v>
      </c>
    </row>
    <row r="315" spans="1:5" x14ac:dyDescent="0.25">
      <c r="A315" t="s">
        <v>142</v>
      </c>
    </row>
    <row r="316" spans="1:5" x14ac:dyDescent="0.25">
      <c r="A316" t="s">
        <v>145</v>
      </c>
    </row>
    <row r="317" spans="1:5" x14ac:dyDescent="0.25">
      <c r="A317" t="s">
        <v>40</v>
      </c>
      <c r="B317" t="s">
        <v>842</v>
      </c>
      <c r="C317" t="s">
        <v>2582</v>
      </c>
    </row>
    <row r="318" spans="1:5" x14ac:dyDescent="0.25">
      <c r="A318" t="s">
        <v>40</v>
      </c>
      <c r="B318" t="s">
        <v>841</v>
      </c>
      <c r="C318" t="s">
        <v>859</v>
      </c>
      <c r="D318" t="s">
        <v>2588</v>
      </c>
    </row>
    <row r="319" spans="1:5" x14ac:dyDescent="0.25">
      <c r="A319" t="s">
        <v>40</v>
      </c>
      <c r="B319" t="s">
        <v>841</v>
      </c>
      <c r="C319" t="s">
        <v>857</v>
      </c>
      <c r="D319" t="s">
        <v>2588</v>
      </c>
    </row>
    <row r="320" spans="1:5" x14ac:dyDescent="0.25">
      <c r="A320" t="s">
        <v>40</v>
      </c>
      <c r="B320" t="s">
        <v>841</v>
      </c>
      <c r="C320" t="s">
        <v>2587</v>
      </c>
      <c r="D320" t="s">
        <v>2588</v>
      </c>
    </row>
    <row r="321" spans="1:4" x14ac:dyDescent="0.25">
      <c r="A321" t="s">
        <v>40</v>
      </c>
      <c r="B321" t="s">
        <v>841</v>
      </c>
      <c r="C321" t="s">
        <v>857</v>
      </c>
      <c r="D321" t="s">
        <v>2624</v>
      </c>
    </row>
    <row r="322" spans="1:4" x14ac:dyDescent="0.25">
      <c r="A322" t="s">
        <v>40</v>
      </c>
      <c r="B322" t="s">
        <v>841</v>
      </c>
      <c r="C322" t="s">
        <v>859</v>
      </c>
      <c r="D322" t="s">
        <v>2589</v>
      </c>
    </row>
    <row r="323" spans="1:4" x14ac:dyDescent="0.25">
      <c r="A323" t="s">
        <v>40</v>
      </c>
      <c r="B323" t="s">
        <v>841</v>
      </c>
      <c r="C323" t="s">
        <v>2587</v>
      </c>
      <c r="D323" t="s">
        <v>2589</v>
      </c>
    </row>
    <row r="324" spans="1:4" x14ac:dyDescent="0.25">
      <c r="A324" t="s">
        <v>40</v>
      </c>
      <c r="B324" t="s">
        <v>841</v>
      </c>
      <c r="C324" t="s">
        <v>857</v>
      </c>
      <c r="D324" t="s">
        <v>2656</v>
      </c>
    </row>
    <row r="325" spans="1:4" x14ac:dyDescent="0.25">
      <c r="A325" t="s">
        <v>40</v>
      </c>
      <c r="B325" t="s">
        <v>841</v>
      </c>
      <c r="C325" t="s">
        <v>859</v>
      </c>
      <c r="D325" t="s">
        <v>2593</v>
      </c>
    </row>
    <row r="326" spans="1:4" x14ac:dyDescent="0.25">
      <c r="A326" t="s">
        <v>40</v>
      </c>
      <c r="B326" t="s">
        <v>841</v>
      </c>
      <c r="C326" t="s">
        <v>2587</v>
      </c>
      <c r="D326" t="s">
        <v>2593</v>
      </c>
    </row>
    <row r="327" spans="1:4" x14ac:dyDescent="0.25">
      <c r="A327" t="s">
        <v>40</v>
      </c>
      <c r="B327" t="s">
        <v>842</v>
      </c>
      <c r="C327" t="s">
        <v>857</v>
      </c>
      <c r="D327" t="s">
        <v>2657</v>
      </c>
    </row>
    <row r="328" spans="1:4" x14ac:dyDescent="0.25">
      <c r="A328" t="s">
        <v>40</v>
      </c>
      <c r="B328" t="s">
        <v>841</v>
      </c>
      <c r="C328" t="s">
        <v>857</v>
      </c>
      <c r="D328" t="s">
        <v>2658</v>
      </c>
    </row>
    <row r="329" spans="1:4" x14ac:dyDescent="0.25">
      <c r="A329" t="s">
        <v>40</v>
      </c>
      <c r="B329" t="s">
        <v>842</v>
      </c>
      <c r="C329" t="s">
        <v>859</v>
      </c>
      <c r="D329" t="s">
        <v>2588</v>
      </c>
    </row>
    <row r="330" spans="1:4" x14ac:dyDescent="0.25">
      <c r="A330" t="s">
        <v>40</v>
      </c>
      <c r="B330" t="s">
        <v>842</v>
      </c>
      <c r="C330" t="s">
        <v>2587</v>
      </c>
      <c r="D330" t="s">
        <v>2659</v>
      </c>
    </row>
    <row r="331" spans="1:4" x14ac:dyDescent="0.25">
      <c r="A331" t="s">
        <v>40</v>
      </c>
      <c r="B331" t="s">
        <v>841</v>
      </c>
      <c r="C331" t="s">
        <v>859</v>
      </c>
      <c r="D331" t="s">
        <v>2596</v>
      </c>
    </row>
    <row r="332" spans="1:4" x14ac:dyDescent="0.25">
      <c r="A332" t="s">
        <v>40</v>
      </c>
      <c r="B332" t="s">
        <v>841</v>
      </c>
      <c r="C332" t="s">
        <v>2587</v>
      </c>
      <c r="D332" t="s">
        <v>2596</v>
      </c>
    </row>
    <row r="333" spans="1:4" x14ac:dyDescent="0.25">
      <c r="A333" t="s">
        <v>40</v>
      </c>
      <c r="B333" t="s">
        <v>841</v>
      </c>
      <c r="C333" t="s">
        <v>857</v>
      </c>
      <c r="D333" t="s">
        <v>2660</v>
      </c>
    </row>
    <row r="334" spans="1:4" x14ac:dyDescent="0.25">
      <c r="A334" t="s">
        <v>40</v>
      </c>
      <c r="B334" t="s">
        <v>841</v>
      </c>
      <c r="C334" t="s">
        <v>859</v>
      </c>
      <c r="D334" t="s">
        <v>2598</v>
      </c>
    </row>
    <row r="335" spans="1:4" x14ac:dyDescent="0.25">
      <c r="A335" t="s">
        <v>40</v>
      </c>
      <c r="B335" t="s">
        <v>841</v>
      </c>
      <c r="C335" t="s">
        <v>2587</v>
      </c>
      <c r="D335" t="s">
        <v>2598</v>
      </c>
    </row>
    <row r="336" spans="1:4" x14ac:dyDescent="0.25">
      <c r="A336" t="s">
        <v>40</v>
      </c>
      <c r="B336" t="s">
        <v>841</v>
      </c>
      <c r="C336" t="s">
        <v>857</v>
      </c>
      <c r="D336" t="s">
        <v>2661</v>
      </c>
    </row>
    <row r="337" spans="1:4" x14ac:dyDescent="0.25">
      <c r="A337" t="s">
        <v>40</v>
      </c>
      <c r="B337" t="s">
        <v>841</v>
      </c>
      <c r="C337" t="s">
        <v>859</v>
      </c>
      <c r="D337" t="s">
        <v>2601</v>
      </c>
    </row>
    <row r="338" spans="1:4" x14ac:dyDescent="0.25">
      <c r="A338" t="s">
        <v>40</v>
      </c>
      <c r="B338" t="s">
        <v>841</v>
      </c>
      <c r="C338" t="s">
        <v>2587</v>
      </c>
      <c r="D338" t="s">
        <v>2601</v>
      </c>
    </row>
    <row r="339" spans="1:4" x14ac:dyDescent="0.25">
      <c r="A339" t="s">
        <v>40</v>
      </c>
      <c r="B339" t="s">
        <v>841</v>
      </c>
      <c r="C339" t="s">
        <v>857</v>
      </c>
      <c r="D339" t="s">
        <v>2662</v>
      </c>
    </row>
    <row r="340" spans="1:4" x14ac:dyDescent="0.25">
      <c r="A340" t="s">
        <v>40</v>
      </c>
      <c r="B340" t="s">
        <v>841</v>
      </c>
      <c r="C340" t="s">
        <v>859</v>
      </c>
      <c r="D340" t="s">
        <v>2604</v>
      </c>
    </row>
    <row r="341" spans="1:4" x14ac:dyDescent="0.25">
      <c r="A341" t="s">
        <v>40</v>
      </c>
      <c r="B341" t="s">
        <v>841</v>
      </c>
      <c r="C341" t="s">
        <v>2587</v>
      </c>
      <c r="D341" t="s">
        <v>2604</v>
      </c>
    </row>
    <row r="342" spans="1:4" x14ac:dyDescent="0.25">
      <c r="A342" t="s">
        <v>40</v>
      </c>
      <c r="B342" t="s">
        <v>842</v>
      </c>
      <c r="C342" t="s">
        <v>857</v>
      </c>
      <c r="D342" t="s">
        <v>2663</v>
      </c>
    </row>
    <row r="343" spans="1:4" x14ac:dyDescent="0.25">
      <c r="A343" t="s">
        <v>40</v>
      </c>
      <c r="B343" t="s">
        <v>845</v>
      </c>
      <c r="C343" t="s">
        <v>859</v>
      </c>
      <c r="D343" t="s">
        <v>2588</v>
      </c>
    </row>
    <row r="344" spans="1:4" x14ac:dyDescent="0.25">
      <c r="A344" t="s">
        <v>40</v>
      </c>
      <c r="B344" t="s">
        <v>845</v>
      </c>
      <c r="C344" t="s">
        <v>857</v>
      </c>
      <c r="D344" t="s">
        <v>2588</v>
      </c>
    </row>
    <row r="345" spans="1:4" x14ac:dyDescent="0.25">
      <c r="A345" t="s">
        <v>40</v>
      </c>
      <c r="B345" t="s">
        <v>845</v>
      </c>
      <c r="C345" t="s">
        <v>2587</v>
      </c>
      <c r="D345" t="s">
        <v>2588</v>
      </c>
    </row>
    <row r="346" spans="1:4" x14ac:dyDescent="0.25">
      <c r="A346" t="s">
        <v>40</v>
      </c>
      <c r="B346" t="s">
        <v>841</v>
      </c>
      <c r="C346" t="s">
        <v>857</v>
      </c>
      <c r="D346" t="s">
        <v>2664</v>
      </c>
    </row>
    <row r="347" spans="1:4" x14ac:dyDescent="0.25">
      <c r="A347" t="s">
        <v>40</v>
      </c>
      <c r="B347" t="s">
        <v>842</v>
      </c>
      <c r="C347" t="s">
        <v>859</v>
      </c>
      <c r="D347" t="s">
        <v>2589</v>
      </c>
    </row>
    <row r="348" spans="1:4" x14ac:dyDescent="0.25">
      <c r="A348" t="s">
        <v>40</v>
      </c>
      <c r="B348" t="s">
        <v>842</v>
      </c>
      <c r="C348" t="s">
        <v>2587</v>
      </c>
      <c r="D348" t="s">
        <v>2590</v>
      </c>
    </row>
    <row r="349" spans="1:4" x14ac:dyDescent="0.25">
      <c r="A349" t="s">
        <v>40</v>
      </c>
      <c r="B349" t="s">
        <v>841</v>
      </c>
      <c r="C349" t="s">
        <v>859</v>
      </c>
      <c r="D349" t="s">
        <v>2607</v>
      </c>
    </row>
    <row r="350" spans="1:4" x14ac:dyDescent="0.25">
      <c r="A350" t="s">
        <v>40</v>
      </c>
      <c r="B350" t="s">
        <v>841</v>
      </c>
      <c r="C350" t="s">
        <v>2587</v>
      </c>
      <c r="D350" t="s">
        <v>2607</v>
      </c>
    </row>
    <row r="351" spans="1:4" x14ac:dyDescent="0.25">
      <c r="A351" t="s">
        <v>40</v>
      </c>
      <c r="B351" t="s">
        <v>841</v>
      </c>
      <c r="C351" t="s">
        <v>857</v>
      </c>
      <c r="D351" t="s">
        <v>2665</v>
      </c>
    </row>
    <row r="352" spans="1:4" x14ac:dyDescent="0.25">
      <c r="A352" t="s">
        <v>40</v>
      </c>
      <c r="B352" t="s">
        <v>841</v>
      </c>
      <c r="C352" t="s">
        <v>859</v>
      </c>
      <c r="D352" t="s">
        <v>2613</v>
      </c>
    </row>
    <row r="353" spans="1:4" x14ac:dyDescent="0.25">
      <c r="A353" t="s">
        <v>40</v>
      </c>
      <c r="B353" t="s">
        <v>841</v>
      </c>
      <c r="C353" t="s">
        <v>2587</v>
      </c>
      <c r="D353" t="s">
        <v>2613</v>
      </c>
    </row>
    <row r="354" spans="1:4" x14ac:dyDescent="0.25">
      <c r="A354" t="s">
        <v>40</v>
      </c>
      <c r="B354" t="s">
        <v>841</v>
      </c>
      <c r="C354" t="s">
        <v>857</v>
      </c>
      <c r="D354" t="s">
        <v>2666</v>
      </c>
    </row>
    <row r="355" spans="1:4" x14ac:dyDescent="0.25">
      <c r="A355" t="s">
        <v>40</v>
      </c>
      <c r="B355" t="s">
        <v>1093</v>
      </c>
      <c r="C355" t="s">
        <v>1094</v>
      </c>
      <c r="D355">
        <v>4.16666269302368E-4</v>
      </c>
    </row>
    <row r="356" spans="1:4" x14ac:dyDescent="0.25">
      <c r="A356">
        <v>4.16666269302368E-4</v>
      </c>
    </row>
    <row r="357" spans="1:4" x14ac:dyDescent="0.25">
      <c r="A357" t="s">
        <v>40</v>
      </c>
      <c r="B357" t="s">
        <v>841</v>
      </c>
      <c r="C357" t="s">
        <v>859</v>
      </c>
      <c r="D357" t="s">
        <v>2616</v>
      </c>
    </row>
    <row r="358" spans="1:4" x14ac:dyDescent="0.25">
      <c r="A358" t="s">
        <v>40</v>
      </c>
      <c r="B358" t="s">
        <v>1093</v>
      </c>
      <c r="C358" t="s">
        <v>1121</v>
      </c>
      <c r="D358">
        <v>0</v>
      </c>
    </row>
    <row r="359" spans="1:4" x14ac:dyDescent="0.25">
      <c r="A359">
        <v>0</v>
      </c>
    </row>
    <row r="360" spans="1:4" x14ac:dyDescent="0.25">
      <c r="A360" t="s">
        <v>40</v>
      </c>
      <c r="B360" t="s">
        <v>841</v>
      </c>
      <c r="C360" t="s">
        <v>2587</v>
      </c>
      <c r="D360" t="s">
        <v>2616</v>
      </c>
    </row>
    <row r="361" spans="1:4" x14ac:dyDescent="0.25">
      <c r="A361" t="s">
        <v>40</v>
      </c>
      <c r="B361" t="s">
        <v>1093</v>
      </c>
      <c r="C361" t="s">
        <v>2617</v>
      </c>
      <c r="D361">
        <v>0</v>
      </c>
    </row>
    <row r="362" spans="1:4" x14ac:dyDescent="0.25">
      <c r="A362">
        <v>0</v>
      </c>
    </row>
    <row r="363" spans="1:4" x14ac:dyDescent="0.25">
      <c r="A363" t="s">
        <v>40</v>
      </c>
      <c r="B363" t="s">
        <v>842</v>
      </c>
      <c r="C363" t="s">
        <v>857</v>
      </c>
      <c r="D363" t="s">
        <v>2667</v>
      </c>
    </row>
    <row r="364" spans="1:4" x14ac:dyDescent="0.25">
      <c r="A364" t="s">
        <v>40</v>
      </c>
      <c r="B364" t="s">
        <v>842</v>
      </c>
      <c r="C364" t="s">
        <v>2587</v>
      </c>
      <c r="D364" t="s">
        <v>2594</v>
      </c>
    </row>
    <row r="365" spans="1:4" x14ac:dyDescent="0.25">
      <c r="A365" t="s">
        <v>40</v>
      </c>
      <c r="B365" t="s">
        <v>842</v>
      </c>
      <c r="C365" t="s">
        <v>859</v>
      </c>
      <c r="D365" t="s">
        <v>2593</v>
      </c>
    </row>
    <row r="366" spans="1:4" x14ac:dyDescent="0.25">
      <c r="A366" t="s">
        <v>40</v>
      </c>
      <c r="B366" t="s">
        <v>845</v>
      </c>
      <c r="C366" t="s">
        <v>857</v>
      </c>
      <c r="D366" t="s">
        <v>2625</v>
      </c>
    </row>
    <row r="367" spans="1:4" x14ac:dyDescent="0.25">
      <c r="A367" t="s">
        <v>40</v>
      </c>
      <c r="B367" t="s">
        <v>845</v>
      </c>
      <c r="C367" t="s">
        <v>859</v>
      </c>
      <c r="D367" t="s">
        <v>2668</v>
      </c>
    </row>
    <row r="368" spans="1:4" x14ac:dyDescent="0.25">
      <c r="A368" t="s">
        <v>40</v>
      </c>
      <c r="B368" t="s">
        <v>845</v>
      </c>
      <c r="C368" t="s">
        <v>2587</v>
      </c>
      <c r="D368" t="s">
        <v>2589</v>
      </c>
    </row>
    <row r="369" spans="1:4" x14ac:dyDescent="0.25">
      <c r="A369" t="s">
        <v>40</v>
      </c>
      <c r="B369" t="s">
        <v>842</v>
      </c>
      <c r="C369" t="s">
        <v>857</v>
      </c>
      <c r="D369" t="s">
        <v>2669</v>
      </c>
    </row>
    <row r="370" spans="1:4" x14ac:dyDescent="0.25">
      <c r="A370" t="s">
        <v>40</v>
      </c>
      <c r="B370" t="s">
        <v>842</v>
      </c>
      <c r="C370" t="s">
        <v>2587</v>
      </c>
      <c r="D370" t="s">
        <v>2597</v>
      </c>
    </row>
    <row r="371" spans="1:4" x14ac:dyDescent="0.25">
      <c r="A371" t="s">
        <v>40</v>
      </c>
      <c r="B371" t="s">
        <v>842</v>
      </c>
      <c r="C371" t="s">
        <v>859</v>
      </c>
      <c r="D371" t="s">
        <v>2596</v>
      </c>
    </row>
    <row r="372" spans="1:4" x14ac:dyDescent="0.25">
      <c r="A372" t="s">
        <v>40</v>
      </c>
      <c r="B372" t="s">
        <v>842</v>
      </c>
      <c r="C372" t="s">
        <v>857</v>
      </c>
      <c r="D372" t="s">
        <v>2670</v>
      </c>
    </row>
    <row r="373" spans="1:4" x14ac:dyDescent="0.25">
      <c r="A373" t="s">
        <v>40</v>
      </c>
      <c r="B373" t="s">
        <v>842</v>
      </c>
      <c r="C373" t="s">
        <v>859</v>
      </c>
      <c r="D373" t="s">
        <v>2598</v>
      </c>
    </row>
    <row r="374" spans="1:4" x14ac:dyDescent="0.25">
      <c r="A374" t="s">
        <v>40</v>
      </c>
      <c r="B374" t="s">
        <v>842</v>
      </c>
      <c r="C374" t="s">
        <v>2587</v>
      </c>
      <c r="D374" t="s">
        <v>2599</v>
      </c>
    </row>
    <row r="375" spans="1:4" x14ac:dyDescent="0.25">
      <c r="A375" t="s">
        <v>40</v>
      </c>
      <c r="B375" t="s">
        <v>845</v>
      </c>
      <c r="C375" t="s">
        <v>857</v>
      </c>
      <c r="D375" t="s">
        <v>2631</v>
      </c>
    </row>
    <row r="376" spans="1:4" x14ac:dyDescent="0.25">
      <c r="A376" t="s">
        <v>40</v>
      </c>
      <c r="B376" t="s">
        <v>845</v>
      </c>
      <c r="C376" t="s">
        <v>859</v>
      </c>
      <c r="D376" t="s">
        <v>2671</v>
      </c>
    </row>
    <row r="377" spans="1:4" x14ac:dyDescent="0.25">
      <c r="A377" t="s">
        <v>40</v>
      </c>
      <c r="B377" t="s">
        <v>845</v>
      </c>
      <c r="C377" t="s">
        <v>2587</v>
      </c>
      <c r="D377" t="s">
        <v>2593</v>
      </c>
    </row>
    <row r="378" spans="1:4" x14ac:dyDescent="0.25">
      <c r="A378" t="s">
        <v>40</v>
      </c>
      <c r="B378" t="s">
        <v>842</v>
      </c>
      <c r="C378" t="s">
        <v>857</v>
      </c>
      <c r="D378" t="s">
        <v>2622</v>
      </c>
    </row>
    <row r="379" spans="1:4" x14ac:dyDescent="0.25">
      <c r="A379" t="s">
        <v>40</v>
      </c>
      <c r="B379" t="s">
        <v>842</v>
      </c>
      <c r="C379" t="s">
        <v>859</v>
      </c>
      <c r="D379" t="s">
        <v>2601</v>
      </c>
    </row>
    <row r="380" spans="1:4" x14ac:dyDescent="0.25">
      <c r="A380" t="s">
        <v>40</v>
      </c>
      <c r="B380" t="s">
        <v>842</v>
      </c>
      <c r="C380" t="s">
        <v>2587</v>
      </c>
      <c r="D380" t="s">
        <v>2602</v>
      </c>
    </row>
    <row r="381" spans="1:4" x14ac:dyDescent="0.25">
      <c r="A381" t="s">
        <v>40</v>
      </c>
      <c r="B381" t="s">
        <v>842</v>
      </c>
      <c r="C381" t="s">
        <v>857</v>
      </c>
      <c r="D381" t="s">
        <v>2626</v>
      </c>
    </row>
    <row r="382" spans="1:4" x14ac:dyDescent="0.25">
      <c r="A382" t="s">
        <v>40</v>
      </c>
      <c r="B382" t="s">
        <v>842</v>
      </c>
      <c r="C382" t="s">
        <v>859</v>
      </c>
      <c r="D382" t="s">
        <v>2604</v>
      </c>
    </row>
    <row r="383" spans="1:4" x14ac:dyDescent="0.25">
      <c r="A383" t="s">
        <v>40</v>
      </c>
      <c r="B383" t="s">
        <v>842</v>
      </c>
      <c r="C383" t="s">
        <v>2587</v>
      </c>
      <c r="D383" t="s">
        <v>2605</v>
      </c>
    </row>
    <row r="384" spans="1:4" x14ac:dyDescent="0.25">
      <c r="A384" t="s">
        <v>40</v>
      </c>
      <c r="B384" t="s">
        <v>845</v>
      </c>
      <c r="C384" t="s">
        <v>857</v>
      </c>
      <c r="D384" t="s">
        <v>2672</v>
      </c>
    </row>
    <row r="385" spans="1:4" x14ac:dyDescent="0.25">
      <c r="A385" t="s">
        <v>40</v>
      </c>
      <c r="B385" t="s">
        <v>845</v>
      </c>
      <c r="C385" t="s">
        <v>859</v>
      </c>
      <c r="D385" t="s">
        <v>2673</v>
      </c>
    </row>
    <row r="386" spans="1:4" x14ac:dyDescent="0.25">
      <c r="A386" t="s">
        <v>40</v>
      </c>
      <c r="B386" t="s">
        <v>845</v>
      </c>
      <c r="C386" t="s">
        <v>2587</v>
      </c>
      <c r="D386" t="s">
        <v>2596</v>
      </c>
    </row>
    <row r="387" spans="1:4" x14ac:dyDescent="0.25">
      <c r="A387" t="s">
        <v>40</v>
      </c>
      <c r="B387" t="s">
        <v>842</v>
      </c>
      <c r="C387" t="s">
        <v>857</v>
      </c>
      <c r="D387" t="s">
        <v>2628</v>
      </c>
    </row>
    <row r="388" spans="1:4" x14ac:dyDescent="0.25">
      <c r="A388" t="s">
        <v>40</v>
      </c>
      <c r="B388" t="s">
        <v>842</v>
      </c>
      <c r="C388" t="s">
        <v>859</v>
      </c>
      <c r="D388" t="s">
        <v>2607</v>
      </c>
    </row>
    <row r="389" spans="1:4" x14ac:dyDescent="0.25">
      <c r="A389" t="s">
        <v>40</v>
      </c>
      <c r="B389" t="s">
        <v>842</v>
      </c>
      <c r="C389" t="s">
        <v>2587</v>
      </c>
      <c r="D389" t="s">
        <v>2608</v>
      </c>
    </row>
    <row r="390" spans="1:4" x14ac:dyDescent="0.25">
      <c r="A390" t="s">
        <v>40</v>
      </c>
      <c r="B390" t="s">
        <v>842</v>
      </c>
      <c r="C390" t="s">
        <v>857</v>
      </c>
      <c r="D390" t="s">
        <v>2674</v>
      </c>
    </row>
    <row r="391" spans="1:4" x14ac:dyDescent="0.25">
      <c r="A391" t="s">
        <v>40</v>
      </c>
      <c r="B391" t="s">
        <v>842</v>
      </c>
      <c r="C391" t="s">
        <v>859</v>
      </c>
      <c r="D391" t="s">
        <v>2614</v>
      </c>
    </row>
    <row r="392" spans="1:4" x14ac:dyDescent="0.25">
      <c r="A392" t="s">
        <v>40</v>
      </c>
      <c r="B392" t="s">
        <v>842</v>
      </c>
      <c r="C392" t="s">
        <v>2587</v>
      </c>
      <c r="D392" t="s">
        <v>2614</v>
      </c>
    </row>
    <row r="393" spans="1:4" x14ac:dyDescent="0.25">
      <c r="A393" t="s">
        <v>40</v>
      </c>
      <c r="B393" t="s">
        <v>845</v>
      </c>
      <c r="C393" t="s">
        <v>857</v>
      </c>
      <c r="D393" t="s">
        <v>2675</v>
      </c>
    </row>
    <row r="394" spans="1:4" x14ac:dyDescent="0.25">
      <c r="A394" t="s">
        <v>40</v>
      </c>
      <c r="B394" t="s">
        <v>845</v>
      </c>
      <c r="C394" t="s">
        <v>859</v>
      </c>
      <c r="D394" t="s">
        <v>2676</v>
      </c>
    </row>
    <row r="395" spans="1:4" x14ac:dyDescent="0.25">
      <c r="A395" t="s">
        <v>40</v>
      </c>
      <c r="B395" t="s">
        <v>845</v>
      </c>
      <c r="C395" t="s">
        <v>2587</v>
      </c>
      <c r="D395" t="s">
        <v>2598</v>
      </c>
    </row>
    <row r="396" spans="1:4" x14ac:dyDescent="0.25">
      <c r="A396" t="s">
        <v>40</v>
      </c>
      <c r="B396" t="s">
        <v>842</v>
      </c>
      <c r="C396" t="s">
        <v>857</v>
      </c>
      <c r="D396" t="s">
        <v>2677</v>
      </c>
    </row>
    <row r="397" spans="1:4" x14ac:dyDescent="0.25">
      <c r="A397" t="s">
        <v>40</v>
      </c>
      <c r="B397" t="s">
        <v>1338</v>
      </c>
      <c r="C397" t="s">
        <v>1094</v>
      </c>
      <c r="D397">
        <v>6.1111072699228895E-4</v>
      </c>
    </row>
    <row r="398" spans="1:4" x14ac:dyDescent="0.25">
      <c r="A398">
        <v>6.1111072699228895E-4</v>
      </c>
    </row>
    <row r="399" spans="1:4" x14ac:dyDescent="0.25">
      <c r="A399" t="s">
        <v>40</v>
      </c>
      <c r="B399" t="s">
        <v>842</v>
      </c>
      <c r="C399" t="s">
        <v>2587</v>
      </c>
      <c r="D399" t="s">
        <v>2638</v>
      </c>
    </row>
    <row r="400" spans="1:4" x14ac:dyDescent="0.25">
      <c r="A400" t="s">
        <v>40</v>
      </c>
      <c r="B400" t="s">
        <v>1338</v>
      </c>
      <c r="C400" t="s">
        <v>2617</v>
      </c>
      <c r="D400">
        <v>1.3888875643412201E-4</v>
      </c>
    </row>
    <row r="401" spans="1:4" x14ac:dyDescent="0.25">
      <c r="A401">
        <v>1.3888875643412201E-4</v>
      </c>
    </row>
    <row r="402" spans="1:4" x14ac:dyDescent="0.25">
      <c r="A402" t="s">
        <v>40</v>
      </c>
      <c r="B402" t="s">
        <v>842</v>
      </c>
      <c r="C402" t="s">
        <v>859</v>
      </c>
      <c r="D402" t="s">
        <v>2678</v>
      </c>
    </row>
    <row r="403" spans="1:4" x14ac:dyDescent="0.25">
      <c r="A403" t="s">
        <v>40</v>
      </c>
      <c r="B403" t="s">
        <v>1338</v>
      </c>
      <c r="C403" t="s">
        <v>1121</v>
      </c>
      <c r="D403">
        <v>1.1111100514729799E-4</v>
      </c>
    </row>
    <row r="404" spans="1:4" x14ac:dyDescent="0.25">
      <c r="A404">
        <v>1.1111100514729799E-4</v>
      </c>
    </row>
    <row r="405" spans="1:4" x14ac:dyDescent="0.25">
      <c r="A405" t="s">
        <v>40</v>
      </c>
      <c r="B405" t="s">
        <v>845</v>
      </c>
      <c r="C405" t="s">
        <v>857</v>
      </c>
      <c r="D405" t="s">
        <v>2622</v>
      </c>
    </row>
    <row r="406" spans="1:4" x14ac:dyDescent="0.25">
      <c r="A406" t="s">
        <v>40</v>
      </c>
      <c r="B406" t="s">
        <v>845</v>
      </c>
      <c r="C406" t="s">
        <v>859</v>
      </c>
      <c r="D406" t="s">
        <v>2679</v>
      </c>
    </row>
    <row r="407" spans="1:4" x14ac:dyDescent="0.25">
      <c r="A407" t="s">
        <v>40</v>
      </c>
      <c r="B407" t="s">
        <v>845</v>
      </c>
      <c r="C407" t="s">
        <v>2587</v>
      </c>
      <c r="D407" t="s">
        <v>2601</v>
      </c>
    </row>
    <row r="408" spans="1:4" x14ac:dyDescent="0.25">
      <c r="A408" t="s">
        <v>40</v>
      </c>
      <c r="B408" t="s">
        <v>845</v>
      </c>
      <c r="C408" t="s">
        <v>857</v>
      </c>
      <c r="D408" t="s">
        <v>2626</v>
      </c>
    </row>
    <row r="409" spans="1:4" x14ac:dyDescent="0.25">
      <c r="A409" t="s">
        <v>40</v>
      </c>
      <c r="B409" t="s">
        <v>845</v>
      </c>
      <c r="C409" t="s">
        <v>859</v>
      </c>
      <c r="D409" t="s">
        <v>2680</v>
      </c>
    </row>
    <row r="410" spans="1:4" x14ac:dyDescent="0.25">
      <c r="A410" t="s">
        <v>40</v>
      </c>
      <c r="B410" t="s">
        <v>845</v>
      </c>
      <c r="C410" t="s">
        <v>2587</v>
      </c>
      <c r="D410" t="s">
        <v>2604</v>
      </c>
    </row>
    <row r="411" spans="1:4" x14ac:dyDescent="0.25">
      <c r="A411" t="s">
        <v>40</v>
      </c>
      <c r="B411" t="s">
        <v>845</v>
      </c>
      <c r="C411" t="s">
        <v>857</v>
      </c>
      <c r="D411" t="s">
        <v>2628</v>
      </c>
    </row>
    <row r="412" spans="1:4" x14ac:dyDescent="0.25">
      <c r="A412" t="s">
        <v>40</v>
      </c>
      <c r="B412" t="s">
        <v>845</v>
      </c>
      <c r="C412" t="s">
        <v>859</v>
      </c>
      <c r="D412" t="s">
        <v>2681</v>
      </c>
    </row>
    <row r="413" spans="1:4" x14ac:dyDescent="0.25">
      <c r="A413" t="s">
        <v>40</v>
      </c>
      <c r="B413" t="s">
        <v>845</v>
      </c>
      <c r="C413" t="s">
        <v>2587</v>
      </c>
      <c r="D413" t="s">
        <v>2607</v>
      </c>
    </row>
    <row r="414" spans="1:4" x14ac:dyDescent="0.25">
      <c r="A414" t="s">
        <v>40</v>
      </c>
      <c r="B414" t="s">
        <v>845</v>
      </c>
      <c r="C414" t="s">
        <v>857</v>
      </c>
      <c r="D414" t="s">
        <v>2682</v>
      </c>
    </row>
    <row r="415" spans="1:4" x14ac:dyDescent="0.25">
      <c r="A415" t="s">
        <v>40</v>
      </c>
      <c r="B415" t="s">
        <v>845</v>
      </c>
      <c r="C415" t="s">
        <v>859</v>
      </c>
      <c r="D415" t="s">
        <v>2683</v>
      </c>
    </row>
    <row r="416" spans="1:4" x14ac:dyDescent="0.25">
      <c r="A416" t="s">
        <v>40</v>
      </c>
      <c r="B416" t="s">
        <v>845</v>
      </c>
      <c r="C416" t="s">
        <v>2587</v>
      </c>
      <c r="D416" t="s">
        <v>2613</v>
      </c>
    </row>
    <row r="417" spans="1:4" x14ac:dyDescent="0.25">
      <c r="A417" t="s">
        <v>40</v>
      </c>
      <c r="B417" t="s">
        <v>845</v>
      </c>
      <c r="C417" t="s">
        <v>857</v>
      </c>
      <c r="D417" t="s">
        <v>2684</v>
      </c>
    </row>
    <row r="418" spans="1:4" x14ac:dyDescent="0.25">
      <c r="A418" t="s">
        <v>40</v>
      </c>
      <c r="B418" t="s">
        <v>1433</v>
      </c>
      <c r="C418" t="s">
        <v>1094</v>
      </c>
      <c r="D418">
        <v>6.6666642824808695E-4</v>
      </c>
    </row>
    <row r="419" spans="1:4" x14ac:dyDescent="0.25">
      <c r="A419">
        <v>6.6666642824808695E-4</v>
      </c>
    </row>
    <row r="420" spans="1:4" x14ac:dyDescent="0.25">
      <c r="A420" t="s">
        <v>40</v>
      </c>
      <c r="B420" t="s">
        <v>845</v>
      </c>
      <c r="C420" t="s">
        <v>859</v>
      </c>
      <c r="D420" t="s">
        <v>2685</v>
      </c>
    </row>
    <row r="421" spans="1:4" x14ac:dyDescent="0.25">
      <c r="A421" t="s">
        <v>40</v>
      </c>
      <c r="B421" t="s">
        <v>1433</v>
      </c>
      <c r="C421" t="s">
        <v>1121</v>
      </c>
      <c r="D421">
        <v>3.0555566151936798E-4</v>
      </c>
    </row>
    <row r="422" spans="1:4" x14ac:dyDescent="0.25">
      <c r="A422">
        <v>3.0555566151936798E-4</v>
      </c>
    </row>
    <row r="423" spans="1:4" x14ac:dyDescent="0.25">
      <c r="A423" t="s">
        <v>40</v>
      </c>
      <c r="B423" t="s">
        <v>845</v>
      </c>
      <c r="C423" t="s">
        <v>2587</v>
      </c>
      <c r="D423" t="s">
        <v>2616</v>
      </c>
    </row>
    <row r="424" spans="1:4" x14ac:dyDescent="0.25">
      <c r="A424" t="s">
        <v>40</v>
      </c>
      <c r="B424" t="s">
        <v>1433</v>
      </c>
      <c r="C424" t="s">
        <v>2617</v>
      </c>
      <c r="D424">
        <v>0</v>
      </c>
    </row>
    <row r="425" spans="1:4" x14ac:dyDescent="0.25">
      <c r="A425">
        <v>0</v>
      </c>
    </row>
    <row r="426" spans="1:4" x14ac:dyDescent="0.25">
      <c r="A426" t="s">
        <v>126</v>
      </c>
      <c r="B426" t="s">
        <v>1436</v>
      </c>
    </row>
    <row r="427" spans="1:4" x14ac:dyDescent="0.25">
      <c r="A427" t="s">
        <v>126</v>
      </c>
      <c r="B427" t="s">
        <v>1437</v>
      </c>
    </row>
    <row r="428" spans="1:4" x14ac:dyDescent="0.25">
      <c r="A428" t="s">
        <v>126</v>
      </c>
      <c r="B428" t="s">
        <v>1438</v>
      </c>
    </row>
    <row r="429" spans="1:4" x14ac:dyDescent="0.25">
      <c r="A429" t="s">
        <v>126</v>
      </c>
      <c r="B429" t="s">
        <v>1439</v>
      </c>
    </row>
    <row r="430" spans="1:4" x14ac:dyDescent="0.25">
      <c r="A430" t="s">
        <v>126</v>
      </c>
      <c r="B430" t="s">
        <v>1440</v>
      </c>
    </row>
    <row r="431" spans="1:4" x14ac:dyDescent="0.25">
      <c r="A431" t="s">
        <v>126</v>
      </c>
      <c r="B431" t="s">
        <v>1441</v>
      </c>
    </row>
    <row r="432" spans="1:4" x14ac:dyDescent="0.25">
      <c r="A432" t="s">
        <v>126</v>
      </c>
      <c r="B432" t="s">
        <v>2686</v>
      </c>
    </row>
    <row r="433" spans="1:5" x14ac:dyDescent="0.25">
      <c r="A433" t="s">
        <v>126</v>
      </c>
      <c r="B433" t="s">
        <v>2687</v>
      </c>
    </row>
    <row r="434" spans="1:5" x14ac:dyDescent="0.25">
      <c r="A434" t="s">
        <v>126</v>
      </c>
      <c r="B434" t="s">
        <v>2688</v>
      </c>
    </row>
    <row r="435" spans="1:5" x14ac:dyDescent="0.25">
      <c r="A435" t="s">
        <v>19</v>
      </c>
    </row>
    <row r="436" spans="1:5" x14ac:dyDescent="0.25">
      <c r="A436" t="s">
        <v>19</v>
      </c>
    </row>
    <row r="437" spans="1:5" x14ac:dyDescent="0.25">
      <c r="A437" t="s">
        <v>19</v>
      </c>
    </row>
    <row r="438" spans="1:5" x14ac:dyDescent="0.25">
      <c r="A438" t="s">
        <v>19</v>
      </c>
    </row>
    <row r="439" spans="1:5" x14ac:dyDescent="0.25">
      <c r="A439" t="s">
        <v>19</v>
      </c>
    </row>
    <row r="440" spans="1:5" x14ac:dyDescent="0.25">
      <c r="A440" t="s">
        <v>19</v>
      </c>
    </row>
    <row r="441" spans="1:5" x14ac:dyDescent="0.25">
      <c r="A441" t="s">
        <v>19</v>
      </c>
    </row>
    <row r="442" spans="1:5" x14ac:dyDescent="0.25">
      <c r="A442" t="s">
        <v>19</v>
      </c>
    </row>
    <row r="443" spans="1:5" x14ac:dyDescent="0.25">
      <c r="A443" t="s">
        <v>212</v>
      </c>
      <c r="B443" t="s">
        <v>133</v>
      </c>
      <c r="C443">
        <v>6960</v>
      </c>
    </row>
    <row r="444" spans="1:5" x14ac:dyDescent="0.25">
      <c r="A444" t="s">
        <v>80</v>
      </c>
    </row>
    <row r="445" spans="1:5" x14ac:dyDescent="0.25">
      <c r="A445" t="s">
        <v>40</v>
      </c>
      <c r="B445" t="s">
        <v>845</v>
      </c>
      <c r="C445" t="s">
        <v>136</v>
      </c>
      <c r="D445" t="s">
        <v>137</v>
      </c>
      <c r="E445">
        <v>25</v>
      </c>
    </row>
    <row r="446" spans="1:5" x14ac:dyDescent="0.25">
      <c r="A446" t="s">
        <v>84</v>
      </c>
    </row>
    <row r="447" spans="1:5" x14ac:dyDescent="0.25">
      <c r="A447" t="s">
        <v>123</v>
      </c>
      <c r="B447" t="s">
        <v>848</v>
      </c>
    </row>
    <row r="448" spans="1:5" x14ac:dyDescent="0.25">
      <c r="A448" t="s">
        <v>142</v>
      </c>
    </row>
    <row r="449" spans="1:5" x14ac:dyDescent="0.25">
      <c r="A449" t="s">
        <v>144</v>
      </c>
    </row>
    <row r="450" spans="1:5" x14ac:dyDescent="0.25">
      <c r="A450" t="s">
        <v>19</v>
      </c>
    </row>
    <row r="451" spans="1:5" x14ac:dyDescent="0.25">
      <c r="A451" t="s">
        <v>40</v>
      </c>
      <c r="B451" t="s">
        <v>845</v>
      </c>
      <c r="C451" t="s">
        <v>2586</v>
      </c>
    </row>
    <row r="452" spans="1:5" x14ac:dyDescent="0.25">
      <c r="A452" t="s">
        <v>2</v>
      </c>
      <c r="B452" t="s">
        <v>133</v>
      </c>
      <c r="C452">
        <v>7010</v>
      </c>
    </row>
    <row r="453" spans="1:5" x14ac:dyDescent="0.25">
      <c r="A453" t="s">
        <v>68</v>
      </c>
    </row>
    <row r="454" spans="1:5" x14ac:dyDescent="0.25">
      <c r="A454" t="s">
        <v>40</v>
      </c>
      <c r="B454" t="s">
        <v>842</v>
      </c>
      <c r="C454" t="s">
        <v>146</v>
      </c>
      <c r="D454" t="s">
        <v>137</v>
      </c>
      <c r="E454">
        <v>25</v>
      </c>
    </row>
    <row r="455" spans="1:5" x14ac:dyDescent="0.25">
      <c r="A455" t="s">
        <v>74</v>
      </c>
    </row>
    <row r="456" spans="1:5" x14ac:dyDescent="0.25">
      <c r="A456" t="s">
        <v>123</v>
      </c>
      <c r="B456" t="s">
        <v>843</v>
      </c>
    </row>
    <row r="457" spans="1:5" x14ac:dyDescent="0.25">
      <c r="A457" t="s">
        <v>142</v>
      </c>
    </row>
    <row r="458" spans="1:5" x14ac:dyDescent="0.25">
      <c r="A458" t="s">
        <v>149</v>
      </c>
    </row>
    <row r="459" spans="1:5" x14ac:dyDescent="0.25">
      <c r="A459" t="s">
        <v>40</v>
      </c>
      <c r="B459" t="s">
        <v>842</v>
      </c>
      <c r="C459" t="s">
        <v>2584</v>
      </c>
    </row>
    <row r="460" spans="1:5" x14ac:dyDescent="0.25">
      <c r="A460" t="s">
        <v>212</v>
      </c>
      <c r="B460" t="s">
        <v>133</v>
      </c>
      <c r="C460">
        <v>6960</v>
      </c>
    </row>
    <row r="461" spans="1:5" x14ac:dyDescent="0.25">
      <c r="A461" t="s">
        <v>80</v>
      </c>
    </row>
    <row r="462" spans="1:5" x14ac:dyDescent="0.25">
      <c r="A462" t="s">
        <v>40</v>
      </c>
      <c r="B462" t="s">
        <v>845</v>
      </c>
      <c r="C462" t="s">
        <v>146</v>
      </c>
      <c r="D462" t="s">
        <v>137</v>
      </c>
      <c r="E462">
        <v>25</v>
      </c>
    </row>
    <row r="463" spans="1:5" x14ac:dyDescent="0.25">
      <c r="A463" t="s">
        <v>86</v>
      </c>
    </row>
    <row r="464" spans="1:5" x14ac:dyDescent="0.25">
      <c r="A464" t="s">
        <v>123</v>
      </c>
      <c r="B464" t="s">
        <v>847</v>
      </c>
    </row>
    <row r="465" spans="1:5" x14ac:dyDescent="0.25">
      <c r="A465" t="s">
        <v>142</v>
      </c>
    </row>
    <row r="466" spans="1:5" x14ac:dyDescent="0.25">
      <c r="A466" t="s">
        <v>149</v>
      </c>
    </row>
    <row r="467" spans="1:5" x14ac:dyDescent="0.25">
      <c r="A467" t="s">
        <v>212</v>
      </c>
      <c r="B467" t="s">
        <v>133</v>
      </c>
      <c r="C467">
        <v>6960</v>
      </c>
    </row>
    <row r="468" spans="1:5" x14ac:dyDescent="0.25">
      <c r="A468" t="s">
        <v>80</v>
      </c>
    </row>
    <row r="469" spans="1:5" x14ac:dyDescent="0.25">
      <c r="A469" t="s">
        <v>40</v>
      </c>
      <c r="B469" t="s">
        <v>845</v>
      </c>
      <c r="C469" t="s">
        <v>139</v>
      </c>
      <c r="D469" t="s">
        <v>137</v>
      </c>
      <c r="E469">
        <v>25</v>
      </c>
    </row>
    <row r="470" spans="1:5" x14ac:dyDescent="0.25">
      <c r="A470" t="s">
        <v>82</v>
      </c>
    </row>
    <row r="471" spans="1:5" x14ac:dyDescent="0.25">
      <c r="A471" t="s">
        <v>123</v>
      </c>
      <c r="B471" t="s">
        <v>2570</v>
      </c>
    </row>
    <row r="472" spans="1:5" x14ac:dyDescent="0.25">
      <c r="A472" t="s">
        <v>142</v>
      </c>
    </row>
    <row r="473" spans="1:5" x14ac:dyDescent="0.25">
      <c r="A473" t="s">
        <v>145</v>
      </c>
    </row>
    <row r="474" spans="1:5" x14ac:dyDescent="0.25">
      <c r="A474" t="s">
        <v>40</v>
      </c>
      <c r="B474" t="s">
        <v>845</v>
      </c>
      <c r="C474" t="s">
        <v>2584</v>
      </c>
    </row>
    <row r="475" spans="1:5" x14ac:dyDescent="0.25">
      <c r="A475" t="s">
        <v>2</v>
      </c>
      <c r="B475" t="s">
        <v>133</v>
      </c>
      <c r="C475">
        <v>7010</v>
      </c>
    </row>
    <row r="476" spans="1:5" x14ac:dyDescent="0.25">
      <c r="A476" t="s">
        <v>68</v>
      </c>
    </row>
    <row r="477" spans="1:5" x14ac:dyDescent="0.25">
      <c r="A477" t="s">
        <v>40</v>
      </c>
      <c r="B477" t="s">
        <v>842</v>
      </c>
      <c r="C477" t="s">
        <v>136</v>
      </c>
      <c r="D477" t="s">
        <v>137</v>
      </c>
      <c r="E477">
        <v>25</v>
      </c>
    </row>
    <row r="478" spans="1:5" x14ac:dyDescent="0.25">
      <c r="A478" t="s">
        <v>77</v>
      </c>
    </row>
    <row r="479" spans="1:5" x14ac:dyDescent="0.25">
      <c r="A479" t="s">
        <v>123</v>
      </c>
      <c r="B479" t="s">
        <v>844</v>
      </c>
    </row>
    <row r="480" spans="1:5" x14ac:dyDescent="0.25">
      <c r="A480" t="s">
        <v>142</v>
      </c>
    </row>
    <row r="481" spans="1:5" x14ac:dyDescent="0.25">
      <c r="A481" t="s">
        <v>144</v>
      </c>
    </row>
    <row r="482" spans="1:5" x14ac:dyDescent="0.25">
      <c r="A482" t="s">
        <v>3</v>
      </c>
      <c r="B482" t="s">
        <v>133</v>
      </c>
      <c r="C482">
        <v>7002</v>
      </c>
    </row>
    <row r="483" spans="1:5" x14ac:dyDescent="0.25">
      <c r="A483" t="s">
        <v>26</v>
      </c>
    </row>
    <row r="484" spans="1:5" x14ac:dyDescent="0.25">
      <c r="A484" t="s">
        <v>40</v>
      </c>
      <c r="B484" t="s">
        <v>841</v>
      </c>
      <c r="C484" t="s">
        <v>136</v>
      </c>
      <c r="D484" t="s">
        <v>137</v>
      </c>
      <c r="E484">
        <v>25</v>
      </c>
    </row>
    <row r="485" spans="1:5" x14ac:dyDescent="0.25">
      <c r="A485" t="s">
        <v>35</v>
      </c>
    </row>
    <row r="486" spans="1:5" x14ac:dyDescent="0.25">
      <c r="A486" t="s">
        <v>123</v>
      </c>
      <c r="B486" t="s">
        <v>141</v>
      </c>
    </row>
    <row r="487" spans="1:5" x14ac:dyDescent="0.25">
      <c r="A487" t="s">
        <v>142</v>
      </c>
    </row>
    <row r="488" spans="1:5" x14ac:dyDescent="0.25">
      <c r="A488" t="s">
        <v>144</v>
      </c>
    </row>
    <row r="489" spans="1:5" x14ac:dyDescent="0.25">
      <c r="A489" t="s">
        <v>40</v>
      </c>
      <c r="B489" t="s">
        <v>845</v>
      </c>
      <c r="C489" t="s">
        <v>2582</v>
      </c>
    </row>
    <row r="490" spans="1:5" x14ac:dyDescent="0.25">
      <c r="A490" t="s">
        <v>40</v>
      </c>
      <c r="B490" t="s">
        <v>842</v>
      </c>
      <c r="C490" t="s">
        <v>2586</v>
      </c>
    </row>
    <row r="491" spans="1:5" x14ac:dyDescent="0.25">
      <c r="A491" t="s">
        <v>2</v>
      </c>
      <c r="B491" t="s">
        <v>133</v>
      </c>
      <c r="C491">
        <v>7010</v>
      </c>
    </row>
    <row r="492" spans="1:5" x14ac:dyDescent="0.25">
      <c r="A492" t="s">
        <v>68</v>
      </c>
    </row>
    <row r="493" spans="1:5" x14ac:dyDescent="0.25">
      <c r="A493" t="s">
        <v>40</v>
      </c>
      <c r="B493" t="s">
        <v>842</v>
      </c>
      <c r="C493" t="s">
        <v>139</v>
      </c>
      <c r="D493" t="s">
        <v>137</v>
      </c>
      <c r="E493">
        <v>25</v>
      </c>
    </row>
    <row r="494" spans="1:5" x14ac:dyDescent="0.25">
      <c r="A494" t="s">
        <v>71</v>
      </c>
    </row>
    <row r="495" spans="1:5" x14ac:dyDescent="0.25">
      <c r="A495" t="s">
        <v>123</v>
      </c>
      <c r="B495" t="s">
        <v>2571</v>
      </c>
    </row>
    <row r="496" spans="1:5" x14ac:dyDescent="0.25">
      <c r="A496" t="s">
        <v>142</v>
      </c>
    </row>
    <row r="497" spans="1:5" x14ac:dyDescent="0.25">
      <c r="A497" t="s">
        <v>145</v>
      </c>
    </row>
    <row r="498" spans="1:5" x14ac:dyDescent="0.25">
      <c r="A498" t="s">
        <v>40</v>
      </c>
      <c r="B498" t="s">
        <v>841</v>
      </c>
      <c r="C498" t="s">
        <v>2586</v>
      </c>
    </row>
    <row r="499" spans="1:5" x14ac:dyDescent="0.25">
      <c r="A499" t="s">
        <v>40</v>
      </c>
      <c r="B499" t="s">
        <v>842</v>
      </c>
      <c r="C499" t="s">
        <v>2582</v>
      </c>
    </row>
    <row r="500" spans="1:5" x14ac:dyDescent="0.25">
      <c r="A500" t="s">
        <v>3</v>
      </c>
      <c r="B500" t="s">
        <v>133</v>
      </c>
      <c r="C500">
        <v>7002</v>
      </c>
    </row>
    <row r="501" spans="1:5" x14ac:dyDescent="0.25">
      <c r="A501" t="s">
        <v>26</v>
      </c>
    </row>
    <row r="502" spans="1:5" x14ac:dyDescent="0.25">
      <c r="A502" t="s">
        <v>40</v>
      </c>
      <c r="B502" t="s">
        <v>841</v>
      </c>
      <c r="C502" t="s">
        <v>146</v>
      </c>
      <c r="D502" t="s">
        <v>137</v>
      </c>
      <c r="E502">
        <v>25</v>
      </c>
    </row>
    <row r="503" spans="1:5" x14ac:dyDescent="0.25">
      <c r="A503" t="s">
        <v>147</v>
      </c>
    </row>
    <row r="504" spans="1:5" x14ac:dyDescent="0.25">
      <c r="A504" t="s">
        <v>123</v>
      </c>
      <c r="B504" t="s">
        <v>148</v>
      </c>
    </row>
    <row r="505" spans="1:5" x14ac:dyDescent="0.25">
      <c r="A505" t="s">
        <v>142</v>
      </c>
    </row>
    <row r="506" spans="1:5" x14ac:dyDescent="0.25">
      <c r="A506" t="s">
        <v>149</v>
      </c>
    </row>
    <row r="507" spans="1:5" x14ac:dyDescent="0.25">
      <c r="A507" t="s">
        <v>40</v>
      </c>
      <c r="B507" t="s">
        <v>841</v>
      </c>
      <c r="C507" t="s">
        <v>2584</v>
      </c>
    </row>
    <row r="508" spans="1:5" x14ac:dyDescent="0.25">
      <c r="A508" t="s">
        <v>3</v>
      </c>
      <c r="B508" t="s">
        <v>133</v>
      </c>
      <c r="C508">
        <v>7002</v>
      </c>
    </row>
    <row r="509" spans="1:5" x14ac:dyDescent="0.25">
      <c r="A509" t="s">
        <v>26</v>
      </c>
    </row>
    <row r="510" spans="1:5" x14ac:dyDescent="0.25">
      <c r="A510" t="s">
        <v>40</v>
      </c>
      <c r="B510" t="s">
        <v>841</v>
      </c>
      <c r="C510" t="s">
        <v>139</v>
      </c>
      <c r="D510" t="s">
        <v>137</v>
      </c>
      <c r="E510">
        <v>25</v>
      </c>
    </row>
    <row r="511" spans="1:5" x14ac:dyDescent="0.25">
      <c r="A511" t="s">
        <v>140</v>
      </c>
    </row>
    <row r="512" spans="1:5" x14ac:dyDescent="0.25">
      <c r="A512" t="s">
        <v>123</v>
      </c>
      <c r="B512" t="s">
        <v>143</v>
      </c>
    </row>
    <row r="513" spans="1:4" x14ac:dyDescent="0.25">
      <c r="A513" t="s">
        <v>142</v>
      </c>
    </row>
    <row r="514" spans="1:4" x14ac:dyDescent="0.25">
      <c r="A514" t="s">
        <v>145</v>
      </c>
    </row>
    <row r="515" spans="1:4" x14ac:dyDescent="0.25">
      <c r="A515" t="s">
        <v>40</v>
      </c>
      <c r="B515" t="s">
        <v>841</v>
      </c>
      <c r="C515" t="s">
        <v>2582</v>
      </c>
    </row>
    <row r="516" spans="1:4" x14ac:dyDescent="0.25">
      <c r="A516" t="s">
        <v>40</v>
      </c>
      <c r="B516" t="s">
        <v>841</v>
      </c>
      <c r="C516" t="s">
        <v>859</v>
      </c>
      <c r="D516" t="s">
        <v>2588</v>
      </c>
    </row>
    <row r="517" spans="1:4" x14ac:dyDescent="0.25">
      <c r="A517" t="s">
        <v>40</v>
      </c>
      <c r="B517" t="s">
        <v>841</v>
      </c>
      <c r="C517" t="s">
        <v>857</v>
      </c>
      <c r="D517" t="s">
        <v>2588</v>
      </c>
    </row>
    <row r="518" spans="1:4" x14ac:dyDescent="0.25">
      <c r="A518" t="s">
        <v>40</v>
      </c>
      <c r="B518" t="s">
        <v>841</v>
      </c>
      <c r="C518" t="s">
        <v>2587</v>
      </c>
      <c r="D518" t="s">
        <v>2588</v>
      </c>
    </row>
    <row r="519" spans="1:4" x14ac:dyDescent="0.25">
      <c r="A519" t="s">
        <v>40</v>
      </c>
      <c r="B519" t="s">
        <v>841</v>
      </c>
      <c r="C519" t="s">
        <v>859</v>
      </c>
      <c r="D519" t="s">
        <v>2589</v>
      </c>
    </row>
    <row r="520" spans="1:4" x14ac:dyDescent="0.25">
      <c r="A520" t="s">
        <v>40</v>
      </c>
      <c r="B520" t="s">
        <v>841</v>
      </c>
      <c r="C520" t="s">
        <v>857</v>
      </c>
      <c r="D520" t="s">
        <v>2589</v>
      </c>
    </row>
    <row r="521" spans="1:4" x14ac:dyDescent="0.25">
      <c r="A521" t="s">
        <v>40</v>
      </c>
      <c r="B521" t="s">
        <v>841</v>
      </c>
      <c r="C521" t="s">
        <v>2587</v>
      </c>
      <c r="D521" t="s">
        <v>2589</v>
      </c>
    </row>
    <row r="522" spans="1:4" x14ac:dyDescent="0.25">
      <c r="A522" t="s">
        <v>40</v>
      </c>
      <c r="B522" t="s">
        <v>841</v>
      </c>
      <c r="C522" t="s">
        <v>859</v>
      </c>
      <c r="D522" t="s">
        <v>2593</v>
      </c>
    </row>
    <row r="523" spans="1:4" x14ac:dyDescent="0.25">
      <c r="A523" t="s">
        <v>40</v>
      </c>
      <c r="B523" t="s">
        <v>841</v>
      </c>
      <c r="C523" t="s">
        <v>857</v>
      </c>
      <c r="D523" t="s">
        <v>2593</v>
      </c>
    </row>
    <row r="524" spans="1:4" x14ac:dyDescent="0.25">
      <c r="A524" t="s">
        <v>40</v>
      </c>
      <c r="B524" t="s">
        <v>841</v>
      </c>
      <c r="C524" t="s">
        <v>2587</v>
      </c>
      <c r="D524" t="s">
        <v>2593</v>
      </c>
    </row>
    <row r="525" spans="1:4" x14ac:dyDescent="0.25">
      <c r="A525" t="s">
        <v>40</v>
      </c>
      <c r="B525" t="s">
        <v>842</v>
      </c>
      <c r="C525" t="s">
        <v>857</v>
      </c>
      <c r="D525" t="s">
        <v>2657</v>
      </c>
    </row>
    <row r="526" spans="1:4" x14ac:dyDescent="0.25">
      <c r="A526" t="s">
        <v>40</v>
      </c>
      <c r="B526" t="s">
        <v>842</v>
      </c>
      <c r="C526" t="s">
        <v>2587</v>
      </c>
      <c r="D526" t="s">
        <v>2659</v>
      </c>
    </row>
    <row r="527" spans="1:4" x14ac:dyDescent="0.25">
      <c r="A527" t="s">
        <v>40</v>
      </c>
      <c r="B527" t="s">
        <v>842</v>
      </c>
      <c r="C527" t="s">
        <v>859</v>
      </c>
      <c r="D527" t="s">
        <v>2588</v>
      </c>
    </row>
    <row r="528" spans="1:4" x14ac:dyDescent="0.25">
      <c r="A528" t="s">
        <v>40</v>
      </c>
      <c r="B528" t="s">
        <v>841</v>
      </c>
      <c r="C528" t="s">
        <v>859</v>
      </c>
      <c r="D528" t="s">
        <v>2596</v>
      </c>
    </row>
    <row r="529" spans="1:4" x14ac:dyDescent="0.25">
      <c r="A529" t="s">
        <v>40</v>
      </c>
      <c r="B529" t="s">
        <v>841</v>
      </c>
      <c r="C529" t="s">
        <v>857</v>
      </c>
      <c r="D529" t="s">
        <v>2596</v>
      </c>
    </row>
    <row r="530" spans="1:4" x14ac:dyDescent="0.25">
      <c r="A530" t="s">
        <v>40</v>
      </c>
      <c r="B530" t="s">
        <v>841</v>
      </c>
      <c r="C530" t="s">
        <v>2587</v>
      </c>
      <c r="D530" t="s">
        <v>2596</v>
      </c>
    </row>
    <row r="531" spans="1:4" x14ac:dyDescent="0.25">
      <c r="A531" t="s">
        <v>40</v>
      </c>
      <c r="B531" t="s">
        <v>841</v>
      </c>
      <c r="C531" t="s">
        <v>859</v>
      </c>
      <c r="D531" t="s">
        <v>2598</v>
      </c>
    </row>
    <row r="532" spans="1:4" x14ac:dyDescent="0.25">
      <c r="A532" t="s">
        <v>40</v>
      </c>
      <c r="B532" t="s">
        <v>841</v>
      </c>
      <c r="C532" t="s">
        <v>857</v>
      </c>
      <c r="D532" t="s">
        <v>2598</v>
      </c>
    </row>
    <row r="533" spans="1:4" x14ac:dyDescent="0.25">
      <c r="A533" t="s">
        <v>40</v>
      </c>
      <c r="B533" t="s">
        <v>841</v>
      </c>
      <c r="C533" t="s">
        <v>2587</v>
      </c>
      <c r="D533" t="s">
        <v>2598</v>
      </c>
    </row>
    <row r="534" spans="1:4" x14ac:dyDescent="0.25">
      <c r="A534" t="s">
        <v>40</v>
      </c>
      <c r="B534" t="s">
        <v>841</v>
      </c>
      <c r="C534" t="s">
        <v>859</v>
      </c>
      <c r="D534" t="s">
        <v>2601</v>
      </c>
    </row>
    <row r="535" spans="1:4" x14ac:dyDescent="0.25">
      <c r="A535" t="s">
        <v>40</v>
      </c>
      <c r="B535" t="s">
        <v>841</v>
      </c>
      <c r="C535" t="s">
        <v>857</v>
      </c>
      <c r="D535" t="s">
        <v>2602</v>
      </c>
    </row>
    <row r="536" spans="1:4" x14ac:dyDescent="0.25">
      <c r="A536" t="s">
        <v>40</v>
      </c>
      <c r="B536" t="s">
        <v>841</v>
      </c>
      <c r="C536" t="s">
        <v>2587</v>
      </c>
      <c r="D536" t="s">
        <v>2601</v>
      </c>
    </row>
    <row r="537" spans="1:4" x14ac:dyDescent="0.25">
      <c r="A537" t="s">
        <v>40</v>
      </c>
      <c r="B537" t="s">
        <v>841</v>
      </c>
      <c r="C537" t="s">
        <v>859</v>
      </c>
      <c r="D537" t="s">
        <v>2604</v>
      </c>
    </row>
    <row r="538" spans="1:4" x14ac:dyDescent="0.25">
      <c r="A538" t="s">
        <v>40</v>
      </c>
      <c r="B538" t="s">
        <v>841</v>
      </c>
      <c r="C538" t="s">
        <v>857</v>
      </c>
      <c r="D538" t="s">
        <v>2605</v>
      </c>
    </row>
    <row r="539" spans="1:4" x14ac:dyDescent="0.25">
      <c r="A539" t="s">
        <v>40</v>
      </c>
      <c r="B539" t="s">
        <v>841</v>
      </c>
      <c r="C539" t="s">
        <v>2587</v>
      </c>
      <c r="D539" t="s">
        <v>2604</v>
      </c>
    </row>
    <row r="540" spans="1:4" x14ac:dyDescent="0.25">
      <c r="A540" t="s">
        <v>40</v>
      </c>
      <c r="B540" t="s">
        <v>842</v>
      </c>
      <c r="C540" t="s">
        <v>857</v>
      </c>
      <c r="D540" t="s">
        <v>2689</v>
      </c>
    </row>
    <row r="541" spans="1:4" x14ac:dyDescent="0.25">
      <c r="A541" t="s">
        <v>40</v>
      </c>
      <c r="B541" t="s">
        <v>845</v>
      </c>
      <c r="C541" t="s">
        <v>857</v>
      </c>
      <c r="D541" t="s">
        <v>2588</v>
      </c>
    </row>
    <row r="542" spans="1:4" x14ac:dyDescent="0.25">
      <c r="A542" t="s">
        <v>40</v>
      </c>
      <c r="B542" t="s">
        <v>845</v>
      </c>
      <c r="C542" t="s">
        <v>859</v>
      </c>
      <c r="D542" t="s">
        <v>2588</v>
      </c>
    </row>
    <row r="543" spans="1:4" x14ac:dyDescent="0.25">
      <c r="A543" t="s">
        <v>40</v>
      </c>
      <c r="B543" t="s">
        <v>845</v>
      </c>
      <c r="C543" t="s">
        <v>2587</v>
      </c>
      <c r="D543" t="s">
        <v>2588</v>
      </c>
    </row>
    <row r="544" spans="1:4" x14ac:dyDescent="0.25">
      <c r="A544" t="s">
        <v>40</v>
      </c>
      <c r="B544" t="s">
        <v>842</v>
      </c>
      <c r="C544" t="s">
        <v>2587</v>
      </c>
      <c r="D544" t="s">
        <v>2690</v>
      </c>
    </row>
    <row r="545" spans="1:4" x14ac:dyDescent="0.25">
      <c r="A545" t="s">
        <v>40</v>
      </c>
      <c r="B545" t="s">
        <v>842</v>
      </c>
      <c r="C545" t="s">
        <v>859</v>
      </c>
      <c r="D545" t="s">
        <v>2589</v>
      </c>
    </row>
    <row r="546" spans="1:4" x14ac:dyDescent="0.25">
      <c r="A546" t="s">
        <v>40</v>
      </c>
      <c r="B546" t="s">
        <v>841</v>
      </c>
      <c r="C546" t="s">
        <v>857</v>
      </c>
      <c r="D546" t="s">
        <v>2608</v>
      </c>
    </row>
    <row r="547" spans="1:4" x14ac:dyDescent="0.25">
      <c r="A547" t="s">
        <v>40</v>
      </c>
      <c r="B547" t="s">
        <v>841</v>
      </c>
      <c r="C547" t="s">
        <v>859</v>
      </c>
      <c r="D547" t="s">
        <v>2607</v>
      </c>
    </row>
    <row r="548" spans="1:4" x14ac:dyDescent="0.25">
      <c r="A548" t="s">
        <v>40</v>
      </c>
      <c r="B548" t="s">
        <v>841</v>
      </c>
      <c r="C548" t="s">
        <v>2587</v>
      </c>
      <c r="D548" t="s">
        <v>2607</v>
      </c>
    </row>
    <row r="549" spans="1:4" x14ac:dyDescent="0.25">
      <c r="A549" t="s">
        <v>40</v>
      </c>
      <c r="B549" t="s">
        <v>841</v>
      </c>
      <c r="C549" t="s">
        <v>857</v>
      </c>
      <c r="D549" t="s">
        <v>2633</v>
      </c>
    </row>
    <row r="550" spans="1:4" x14ac:dyDescent="0.25">
      <c r="A550" t="s">
        <v>40</v>
      </c>
      <c r="B550" t="s">
        <v>841</v>
      </c>
      <c r="C550" t="s">
        <v>859</v>
      </c>
      <c r="D550" t="s">
        <v>2613</v>
      </c>
    </row>
    <row r="551" spans="1:4" x14ac:dyDescent="0.25">
      <c r="A551" t="s">
        <v>40</v>
      </c>
      <c r="B551" t="s">
        <v>841</v>
      </c>
      <c r="C551" t="s">
        <v>2587</v>
      </c>
      <c r="D551" t="s">
        <v>2613</v>
      </c>
    </row>
    <row r="552" spans="1:4" x14ac:dyDescent="0.25">
      <c r="A552" t="s">
        <v>40</v>
      </c>
      <c r="B552" t="s">
        <v>841</v>
      </c>
      <c r="C552" t="s">
        <v>857</v>
      </c>
      <c r="D552" t="s">
        <v>2691</v>
      </c>
    </row>
    <row r="553" spans="1:4" x14ac:dyDescent="0.25">
      <c r="A553" t="s">
        <v>40</v>
      </c>
      <c r="B553" t="s">
        <v>1093</v>
      </c>
      <c r="C553" t="s">
        <v>1094</v>
      </c>
      <c r="D553">
        <v>3.0555526415506999E-4</v>
      </c>
    </row>
    <row r="554" spans="1:4" x14ac:dyDescent="0.25">
      <c r="A554">
        <v>3.0555526415506999E-4</v>
      </c>
    </row>
    <row r="555" spans="1:4" x14ac:dyDescent="0.25">
      <c r="A555" t="s">
        <v>40</v>
      </c>
      <c r="B555" t="s">
        <v>841</v>
      </c>
      <c r="C555" t="s">
        <v>859</v>
      </c>
      <c r="D555" t="s">
        <v>2616</v>
      </c>
    </row>
    <row r="556" spans="1:4" x14ac:dyDescent="0.25">
      <c r="A556" t="s">
        <v>40</v>
      </c>
      <c r="B556" t="s">
        <v>1093</v>
      </c>
      <c r="C556" t="s">
        <v>1121</v>
      </c>
      <c r="D556">
        <v>0</v>
      </c>
    </row>
    <row r="557" spans="1:4" x14ac:dyDescent="0.25">
      <c r="A557">
        <v>0</v>
      </c>
    </row>
    <row r="558" spans="1:4" x14ac:dyDescent="0.25">
      <c r="A558" t="s">
        <v>40</v>
      </c>
      <c r="B558" t="s">
        <v>841</v>
      </c>
      <c r="C558" t="s">
        <v>2587</v>
      </c>
      <c r="D558" t="s">
        <v>2616</v>
      </c>
    </row>
    <row r="559" spans="1:4" x14ac:dyDescent="0.25">
      <c r="A559" t="s">
        <v>40</v>
      </c>
      <c r="B559" t="s">
        <v>1093</v>
      </c>
      <c r="C559" t="s">
        <v>2617</v>
      </c>
      <c r="D559">
        <v>0</v>
      </c>
    </row>
    <row r="560" spans="1:4" x14ac:dyDescent="0.25">
      <c r="A560">
        <v>0</v>
      </c>
    </row>
    <row r="561" spans="1:4" x14ac:dyDescent="0.25">
      <c r="A561" t="s">
        <v>40</v>
      </c>
      <c r="B561" t="s">
        <v>842</v>
      </c>
      <c r="C561" t="s">
        <v>857</v>
      </c>
      <c r="D561" t="s">
        <v>2692</v>
      </c>
    </row>
    <row r="562" spans="1:4" x14ac:dyDescent="0.25">
      <c r="A562" t="s">
        <v>40</v>
      </c>
      <c r="B562" t="s">
        <v>842</v>
      </c>
      <c r="C562" t="s">
        <v>2587</v>
      </c>
      <c r="D562" t="s">
        <v>2619</v>
      </c>
    </row>
    <row r="563" spans="1:4" x14ac:dyDescent="0.25">
      <c r="A563" t="s">
        <v>40</v>
      </c>
      <c r="B563" t="s">
        <v>842</v>
      </c>
      <c r="C563" t="s">
        <v>859</v>
      </c>
      <c r="D563" t="s">
        <v>2593</v>
      </c>
    </row>
    <row r="564" spans="1:4" x14ac:dyDescent="0.25">
      <c r="A564" t="s">
        <v>40</v>
      </c>
      <c r="B564" t="s">
        <v>845</v>
      </c>
      <c r="C564" t="s">
        <v>857</v>
      </c>
      <c r="D564" t="s">
        <v>2625</v>
      </c>
    </row>
    <row r="565" spans="1:4" x14ac:dyDescent="0.25">
      <c r="A565" t="s">
        <v>40</v>
      </c>
      <c r="B565" t="s">
        <v>845</v>
      </c>
      <c r="C565" t="s">
        <v>859</v>
      </c>
      <c r="D565" t="s">
        <v>2589</v>
      </c>
    </row>
    <row r="566" spans="1:4" x14ac:dyDescent="0.25">
      <c r="A566" t="s">
        <v>40</v>
      </c>
      <c r="B566" t="s">
        <v>845</v>
      </c>
      <c r="C566" t="s">
        <v>2587</v>
      </c>
      <c r="D566" t="s">
        <v>2589</v>
      </c>
    </row>
    <row r="567" spans="1:4" x14ac:dyDescent="0.25">
      <c r="A567" t="s">
        <v>40</v>
      </c>
      <c r="B567" t="s">
        <v>842</v>
      </c>
      <c r="C567" t="s">
        <v>857</v>
      </c>
      <c r="D567" t="s">
        <v>2693</v>
      </c>
    </row>
    <row r="568" spans="1:4" x14ac:dyDescent="0.25">
      <c r="A568" t="s">
        <v>40</v>
      </c>
      <c r="B568" t="s">
        <v>842</v>
      </c>
      <c r="C568" t="s">
        <v>2587</v>
      </c>
      <c r="D568" t="s">
        <v>2694</v>
      </c>
    </row>
    <row r="569" spans="1:4" x14ac:dyDescent="0.25">
      <c r="A569" t="s">
        <v>40</v>
      </c>
      <c r="B569" t="s">
        <v>842</v>
      </c>
      <c r="C569" t="s">
        <v>859</v>
      </c>
      <c r="D569" t="s">
        <v>2596</v>
      </c>
    </row>
    <row r="570" spans="1:4" x14ac:dyDescent="0.25">
      <c r="A570" t="s">
        <v>40</v>
      </c>
      <c r="B570" t="s">
        <v>842</v>
      </c>
      <c r="C570" t="s">
        <v>857</v>
      </c>
      <c r="D570" t="s">
        <v>2695</v>
      </c>
    </row>
    <row r="571" spans="1:4" x14ac:dyDescent="0.25">
      <c r="A571" t="s">
        <v>40</v>
      </c>
      <c r="B571" t="s">
        <v>842</v>
      </c>
      <c r="C571" t="s">
        <v>2587</v>
      </c>
      <c r="D571" t="s">
        <v>2660</v>
      </c>
    </row>
    <row r="572" spans="1:4" x14ac:dyDescent="0.25">
      <c r="A572" t="s">
        <v>40</v>
      </c>
      <c r="B572" t="s">
        <v>842</v>
      </c>
      <c r="C572" t="s">
        <v>859</v>
      </c>
      <c r="D572" t="s">
        <v>2598</v>
      </c>
    </row>
    <row r="573" spans="1:4" x14ac:dyDescent="0.25">
      <c r="A573" t="s">
        <v>40</v>
      </c>
      <c r="B573" t="s">
        <v>845</v>
      </c>
      <c r="C573" t="s">
        <v>857</v>
      </c>
      <c r="D573" t="s">
        <v>2696</v>
      </c>
    </row>
    <row r="574" spans="1:4" x14ac:dyDescent="0.25">
      <c r="A574" t="s">
        <v>40</v>
      </c>
      <c r="B574" t="s">
        <v>845</v>
      </c>
      <c r="C574" t="s">
        <v>859</v>
      </c>
      <c r="D574" t="s">
        <v>2593</v>
      </c>
    </row>
    <row r="575" spans="1:4" x14ac:dyDescent="0.25">
      <c r="A575" t="s">
        <v>40</v>
      </c>
      <c r="B575" t="s">
        <v>845</v>
      </c>
      <c r="C575" t="s">
        <v>2587</v>
      </c>
      <c r="D575" t="s">
        <v>2593</v>
      </c>
    </row>
    <row r="576" spans="1:4" x14ac:dyDescent="0.25">
      <c r="A576" t="s">
        <v>40</v>
      </c>
      <c r="B576" t="s">
        <v>842</v>
      </c>
      <c r="C576" t="s">
        <v>857</v>
      </c>
      <c r="D576" t="s">
        <v>2697</v>
      </c>
    </row>
    <row r="577" spans="1:4" x14ac:dyDescent="0.25">
      <c r="A577" t="s">
        <v>40</v>
      </c>
      <c r="B577" t="s">
        <v>842</v>
      </c>
      <c r="C577" t="s">
        <v>2587</v>
      </c>
      <c r="D577" t="s">
        <v>2661</v>
      </c>
    </row>
    <row r="578" spans="1:4" x14ac:dyDescent="0.25">
      <c r="A578" t="s">
        <v>40</v>
      </c>
      <c r="B578" t="s">
        <v>842</v>
      </c>
      <c r="C578" t="s">
        <v>859</v>
      </c>
      <c r="D578" t="s">
        <v>2601</v>
      </c>
    </row>
    <row r="579" spans="1:4" x14ac:dyDescent="0.25">
      <c r="A579" t="s">
        <v>40</v>
      </c>
      <c r="B579" t="s">
        <v>842</v>
      </c>
      <c r="C579" t="s">
        <v>857</v>
      </c>
      <c r="D579" t="s">
        <v>2698</v>
      </c>
    </row>
    <row r="580" spans="1:4" x14ac:dyDescent="0.25">
      <c r="A580" t="s">
        <v>40</v>
      </c>
      <c r="B580" t="s">
        <v>842</v>
      </c>
      <c r="C580" t="s">
        <v>2587</v>
      </c>
      <c r="D580" t="s">
        <v>2662</v>
      </c>
    </row>
    <row r="581" spans="1:4" x14ac:dyDescent="0.25">
      <c r="A581" t="s">
        <v>40</v>
      </c>
      <c r="B581" t="s">
        <v>842</v>
      </c>
      <c r="C581" t="s">
        <v>859</v>
      </c>
      <c r="D581" t="s">
        <v>2604</v>
      </c>
    </row>
    <row r="582" spans="1:4" x14ac:dyDescent="0.25">
      <c r="A582" t="s">
        <v>40</v>
      </c>
      <c r="B582" t="s">
        <v>845</v>
      </c>
      <c r="C582" t="s">
        <v>857</v>
      </c>
      <c r="D582" t="s">
        <v>2699</v>
      </c>
    </row>
    <row r="583" spans="1:4" x14ac:dyDescent="0.25">
      <c r="A583" t="s">
        <v>40</v>
      </c>
      <c r="B583" t="s">
        <v>845</v>
      </c>
      <c r="C583" t="s">
        <v>859</v>
      </c>
      <c r="D583" t="s">
        <v>2596</v>
      </c>
    </row>
    <row r="584" spans="1:4" x14ac:dyDescent="0.25">
      <c r="A584" t="s">
        <v>40</v>
      </c>
      <c r="B584" t="s">
        <v>845</v>
      </c>
      <c r="C584" t="s">
        <v>2587</v>
      </c>
      <c r="D584" t="s">
        <v>2596</v>
      </c>
    </row>
    <row r="585" spans="1:4" x14ac:dyDescent="0.25">
      <c r="A585" t="s">
        <v>40</v>
      </c>
      <c r="B585" t="s">
        <v>842</v>
      </c>
      <c r="C585" t="s">
        <v>857</v>
      </c>
      <c r="D585" t="s">
        <v>2700</v>
      </c>
    </row>
    <row r="586" spans="1:4" x14ac:dyDescent="0.25">
      <c r="A586" t="s">
        <v>40</v>
      </c>
      <c r="B586" t="s">
        <v>842</v>
      </c>
      <c r="C586" t="s">
        <v>2587</v>
      </c>
      <c r="D586" t="s">
        <v>2664</v>
      </c>
    </row>
    <row r="587" spans="1:4" x14ac:dyDescent="0.25">
      <c r="A587" t="s">
        <v>40</v>
      </c>
      <c r="B587" t="s">
        <v>842</v>
      </c>
      <c r="C587" t="s">
        <v>859</v>
      </c>
      <c r="D587" t="s">
        <v>2607</v>
      </c>
    </row>
    <row r="588" spans="1:4" x14ac:dyDescent="0.25">
      <c r="A588" t="s">
        <v>40</v>
      </c>
      <c r="B588" t="s">
        <v>842</v>
      </c>
      <c r="C588" t="s">
        <v>857</v>
      </c>
      <c r="D588" t="s">
        <v>2701</v>
      </c>
    </row>
    <row r="589" spans="1:4" x14ac:dyDescent="0.25">
      <c r="A589" t="s">
        <v>40</v>
      </c>
      <c r="B589" t="s">
        <v>842</v>
      </c>
      <c r="C589" t="s">
        <v>2587</v>
      </c>
      <c r="D589" t="s">
        <v>2702</v>
      </c>
    </row>
    <row r="590" spans="1:4" x14ac:dyDescent="0.25">
      <c r="A590" t="s">
        <v>40</v>
      </c>
      <c r="B590" t="s">
        <v>842</v>
      </c>
      <c r="C590" t="s">
        <v>859</v>
      </c>
      <c r="D590" t="s">
        <v>2613</v>
      </c>
    </row>
    <row r="591" spans="1:4" x14ac:dyDescent="0.25">
      <c r="A591" t="s">
        <v>40</v>
      </c>
      <c r="B591" t="s">
        <v>845</v>
      </c>
      <c r="C591" t="s">
        <v>857</v>
      </c>
      <c r="D591" t="s">
        <v>2703</v>
      </c>
    </row>
    <row r="592" spans="1:4" x14ac:dyDescent="0.25">
      <c r="A592" t="s">
        <v>40</v>
      </c>
      <c r="B592" t="s">
        <v>845</v>
      </c>
      <c r="C592" t="s">
        <v>859</v>
      </c>
      <c r="D592" t="s">
        <v>2598</v>
      </c>
    </row>
    <row r="593" spans="1:4" x14ac:dyDescent="0.25">
      <c r="A593" t="s">
        <v>40</v>
      </c>
      <c r="B593" t="s">
        <v>845</v>
      </c>
      <c r="C593" t="s">
        <v>2587</v>
      </c>
      <c r="D593" t="s">
        <v>2598</v>
      </c>
    </row>
    <row r="594" spans="1:4" x14ac:dyDescent="0.25">
      <c r="A594" t="s">
        <v>40</v>
      </c>
      <c r="B594" t="s">
        <v>842</v>
      </c>
      <c r="C594" t="s">
        <v>857</v>
      </c>
      <c r="D594" t="s">
        <v>2704</v>
      </c>
    </row>
    <row r="595" spans="1:4" x14ac:dyDescent="0.25">
      <c r="A595" t="s">
        <v>40</v>
      </c>
      <c r="B595" t="s">
        <v>1338</v>
      </c>
      <c r="C595" t="s">
        <v>1094</v>
      </c>
      <c r="D595">
        <v>9.1666579246520998E-4</v>
      </c>
    </row>
    <row r="596" spans="1:4" x14ac:dyDescent="0.25">
      <c r="A596">
        <v>9.1666579246520998E-4</v>
      </c>
    </row>
    <row r="597" spans="1:4" x14ac:dyDescent="0.25">
      <c r="A597" t="s">
        <v>40</v>
      </c>
      <c r="B597" t="s">
        <v>842</v>
      </c>
      <c r="C597" t="s">
        <v>2587</v>
      </c>
      <c r="D597" t="s">
        <v>2705</v>
      </c>
    </row>
    <row r="598" spans="1:4" x14ac:dyDescent="0.25">
      <c r="A598" t="s">
        <v>40</v>
      </c>
      <c r="B598" t="s">
        <v>1338</v>
      </c>
      <c r="C598" t="s">
        <v>2617</v>
      </c>
      <c r="D598">
        <v>2.7777751286824499E-4</v>
      </c>
    </row>
    <row r="599" spans="1:4" x14ac:dyDescent="0.25">
      <c r="A599">
        <v>2.7777751286824499E-4</v>
      </c>
    </row>
    <row r="600" spans="1:4" x14ac:dyDescent="0.25">
      <c r="A600" t="s">
        <v>40</v>
      </c>
      <c r="B600" t="s">
        <v>842</v>
      </c>
      <c r="C600" t="s">
        <v>859</v>
      </c>
      <c r="D600" t="s">
        <v>2618</v>
      </c>
    </row>
    <row r="601" spans="1:4" x14ac:dyDescent="0.25">
      <c r="A601" t="s">
        <v>40</v>
      </c>
      <c r="B601" t="s">
        <v>1338</v>
      </c>
      <c r="C601" t="s">
        <v>1121</v>
      </c>
      <c r="D601">
        <v>1.66666706403096E-4</v>
      </c>
    </row>
    <row r="602" spans="1:4" x14ac:dyDescent="0.25">
      <c r="A602">
        <v>1.66666706403096E-4</v>
      </c>
    </row>
    <row r="603" spans="1:4" x14ac:dyDescent="0.25">
      <c r="A603" t="s">
        <v>40</v>
      </c>
      <c r="B603" t="s">
        <v>845</v>
      </c>
      <c r="C603" t="s">
        <v>857</v>
      </c>
      <c r="D603" t="s">
        <v>2706</v>
      </c>
    </row>
    <row r="604" spans="1:4" x14ac:dyDescent="0.25">
      <c r="A604" t="s">
        <v>40</v>
      </c>
      <c r="B604" t="s">
        <v>845</v>
      </c>
      <c r="C604" t="s">
        <v>859</v>
      </c>
      <c r="D604" t="s">
        <v>2601</v>
      </c>
    </row>
    <row r="605" spans="1:4" x14ac:dyDescent="0.25">
      <c r="A605" t="s">
        <v>40</v>
      </c>
      <c r="B605" t="s">
        <v>845</v>
      </c>
      <c r="C605" t="s">
        <v>2587</v>
      </c>
      <c r="D605" t="s">
        <v>2601</v>
      </c>
    </row>
    <row r="606" spans="1:4" x14ac:dyDescent="0.25">
      <c r="A606" t="s">
        <v>40</v>
      </c>
      <c r="B606" t="s">
        <v>845</v>
      </c>
      <c r="C606" t="s">
        <v>857</v>
      </c>
      <c r="D606" t="s">
        <v>2707</v>
      </c>
    </row>
    <row r="607" spans="1:4" x14ac:dyDescent="0.25">
      <c r="A607" t="s">
        <v>40</v>
      </c>
      <c r="B607" t="s">
        <v>845</v>
      </c>
      <c r="C607" t="s">
        <v>859</v>
      </c>
      <c r="D607" t="s">
        <v>2604</v>
      </c>
    </row>
    <row r="608" spans="1:4" x14ac:dyDescent="0.25">
      <c r="A608" t="s">
        <v>40</v>
      </c>
      <c r="B608" t="s">
        <v>845</v>
      </c>
      <c r="C608" t="s">
        <v>2587</v>
      </c>
      <c r="D608" t="s">
        <v>2604</v>
      </c>
    </row>
    <row r="609" spans="1:4" x14ac:dyDescent="0.25">
      <c r="A609" t="s">
        <v>40</v>
      </c>
      <c r="B609" t="s">
        <v>845</v>
      </c>
      <c r="C609" t="s">
        <v>857</v>
      </c>
      <c r="D609" t="s">
        <v>2708</v>
      </c>
    </row>
    <row r="610" spans="1:4" x14ac:dyDescent="0.25">
      <c r="A610" t="s">
        <v>40</v>
      </c>
      <c r="B610" t="s">
        <v>845</v>
      </c>
      <c r="C610" t="s">
        <v>859</v>
      </c>
      <c r="D610" t="s">
        <v>2607</v>
      </c>
    </row>
    <row r="611" spans="1:4" x14ac:dyDescent="0.25">
      <c r="A611" t="s">
        <v>40</v>
      </c>
      <c r="B611" t="s">
        <v>845</v>
      </c>
      <c r="C611" t="s">
        <v>2587</v>
      </c>
      <c r="D611" t="s">
        <v>2607</v>
      </c>
    </row>
    <row r="612" spans="1:4" x14ac:dyDescent="0.25">
      <c r="A612" t="s">
        <v>40</v>
      </c>
      <c r="B612" t="s">
        <v>845</v>
      </c>
      <c r="C612" t="s">
        <v>857</v>
      </c>
      <c r="D612" t="s">
        <v>2709</v>
      </c>
    </row>
    <row r="613" spans="1:4" x14ac:dyDescent="0.25">
      <c r="A613" t="s">
        <v>40</v>
      </c>
      <c r="B613" t="s">
        <v>845</v>
      </c>
      <c r="C613" t="s">
        <v>859</v>
      </c>
      <c r="D613" t="s">
        <v>2613</v>
      </c>
    </row>
    <row r="614" spans="1:4" x14ac:dyDescent="0.25">
      <c r="A614" t="s">
        <v>40</v>
      </c>
      <c r="B614" t="s">
        <v>845</v>
      </c>
      <c r="C614" t="s">
        <v>2587</v>
      </c>
      <c r="D614" t="s">
        <v>2613</v>
      </c>
    </row>
    <row r="615" spans="1:4" x14ac:dyDescent="0.25">
      <c r="A615" t="s">
        <v>40</v>
      </c>
      <c r="B615" t="s">
        <v>845</v>
      </c>
      <c r="C615" t="s">
        <v>857</v>
      </c>
      <c r="D615" t="s">
        <v>2710</v>
      </c>
    </row>
    <row r="616" spans="1:4" x14ac:dyDescent="0.25">
      <c r="A616" t="s">
        <v>40</v>
      </c>
      <c r="B616" t="s">
        <v>1433</v>
      </c>
      <c r="C616" t="s">
        <v>1094</v>
      </c>
      <c r="D616">
        <v>7.2222212950388495E-4</v>
      </c>
    </row>
    <row r="617" spans="1:4" x14ac:dyDescent="0.25">
      <c r="A617">
        <v>7.2222212950388495E-4</v>
      </c>
    </row>
    <row r="618" spans="1:4" x14ac:dyDescent="0.25">
      <c r="A618" t="s">
        <v>40</v>
      </c>
      <c r="B618" t="s">
        <v>845</v>
      </c>
      <c r="C618" t="s">
        <v>859</v>
      </c>
      <c r="D618" t="s">
        <v>2616</v>
      </c>
    </row>
    <row r="619" spans="1:4" x14ac:dyDescent="0.25">
      <c r="A619" t="s">
        <v>40</v>
      </c>
      <c r="B619" t="s">
        <v>1433</v>
      </c>
      <c r="C619" t="s">
        <v>1121</v>
      </c>
      <c r="D619">
        <v>0</v>
      </c>
    </row>
    <row r="620" spans="1:4" x14ac:dyDescent="0.25">
      <c r="A620">
        <v>0</v>
      </c>
    </row>
    <row r="621" spans="1:4" x14ac:dyDescent="0.25">
      <c r="A621" t="s">
        <v>40</v>
      </c>
      <c r="B621" t="s">
        <v>845</v>
      </c>
      <c r="C621" t="s">
        <v>2587</v>
      </c>
      <c r="D621" t="s">
        <v>2616</v>
      </c>
    </row>
    <row r="622" spans="1:4" x14ac:dyDescent="0.25">
      <c r="A622" t="s">
        <v>40</v>
      </c>
      <c r="B622" t="s">
        <v>1433</v>
      </c>
      <c r="C622" t="s">
        <v>2617</v>
      </c>
      <c r="D622">
        <v>0</v>
      </c>
    </row>
    <row r="623" spans="1:4" x14ac:dyDescent="0.25">
      <c r="A623">
        <v>0</v>
      </c>
    </row>
    <row r="624" spans="1:4" x14ac:dyDescent="0.25">
      <c r="A624" t="s">
        <v>126</v>
      </c>
      <c r="B624" t="s">
        <v>2009</v>
      </c>
    </row>
    <row r="625" spans="1:2" x14ac:dyDescent="0.25">
      <c r="A625" t="s">
        <v>126</v>
      </c>
      <c r="B625" t="s">
        <v>2010</v>
      </c>
    </row>
    <row r="626" spans="1:2" x14ac:dyDescent="0.25">
      <c r="A626" t="s">
        <v>126</v>
      </c>
      <c r="B626" t="s">
        <v>2011</v>
      </c>
    </row>
    <row r="627" spans="1:2" x14ac:dyDescent="0.25">
      <c r="A627" t="s">
        <v>126</v>
      </c>
      <c r="B627" t="s">
        <v>2012</v>
      </c>
    </row>
    <row r="628" spans="1:2" x14ac:dyDescent="0.25">
      <c r="A628" t="s">
        <v>126</v>
      </c>
      <c r="B628" t="s">
        <v>2013</v>
      </c>
    </row>
    <row r="629" spans="1:2" x14ac:dyDescent="0.25">
      <c r="A629" t="s">
        <v>126</v>
      </c>
      <c r="B629" t="s">
        <v>2014</v>
      </c>
    </row>
    <row r="630" spans="1:2" x14ac:dyDescent="0.25">
      <c r="A630" t="s">
        <v>126</v>
      </c>
      <c r="B630" t="s">
        <v>2711</v>
      </c>
    </row>
    <row r="631" spans="1:2" x14ac:dyDescent="0.25">
      <c r="A631" t="s">
        <v>126</v>
      </c>
      <c r="B631" t="s">
        <v>2712</v>
      </c>
    </row>
    <row r="632" spans="1:2" x14ac:dyDescent="0.25">
      <c r="A632" t="s">
        <v>126</v>
      </c>
      <c r="B632" t="s">
        <v>2713</v>
      </c>
    </row>
    <row r="633" spans="1:2" x14ac:dyDescent="0.25">
      <c r="A633" t="s">
        <v>19</v>
      </c>
    </row>
    <row r="634" spans="1:2" x14ac:dyDescent="0.25">
      <c r="A634" t="s">
        <v>19</v>
      </c>
    </row>
    <row r="635" spans="1:2" x14ac:dyDescent="0.25">
      <c r="A635" t="s">
        <v>19</v>
      </c>
    </row>
    <row r="636" spans="1:2" x14ac:dyDescent="0.25">
      <c r="A636" t="s">
        <v>19</v>
      </c>
    </row>
    <row r="637" spans="1:2" x14ac:dyDescent="0.25">
      <c r="A637" t="s">
        <v>19</v>
      </c>
    </row>
    <row r="638" spans="1:2" x14ac:dyDescent="0.25">
      <c r="A638" t="s">
        <v>19</v>
      </c>
    </row>
    <row r="639" spans="1:2" x14ac:dyDescent="0.25">
      <c r="A639" t="s">
        <v>19</v>
      </c>
    </row>
    <row r="640" spans="1:2" x14ac:dyDescent="0.25">
      <c r="A640" t="s">
        <v>19</v>
      </c>
    </row>
    <row r="641" spans="1:5" x14ac:dyDescent="0.25">
      <c r="A641" t="s">
        <v>19</v>
      </c>
    </row>
    <row r="642" spans="1:5" x14ac:dyDescent="0.25">
      <c r="A642" t="s">
        <v>2</v>
      </c>
      <c r="B642" t="s">
        <v>133</v>
      </c>
      <c r="C642">
        <v>7010</v>
      </c>
    </row>
    <row r="643" spans="1:5" x14ac:dyDescent="0.25">
      <c r="A643" t="s">
        <v>68</v>
      </c>
    </row>
    <row r="644" spans="1:5" x14ac:dyDescent="0.25">
      <c r="A644" t="s">
        <v>40</v>
      </c>
      <c r="B644" t="s">
        <v>842</v>
      </c>
      <c r="C644" t="s">
        <v>139</v>
      </c>
      <c r="D644" t="s">
        <v>137</v>
      </c>
      <c r="E644">
        <v>25</v>
      </c>
    </row>
    <row r="645" spans="1:5" x14ac:dyDescent="0.25">
      <c r="A645" t="s">
        <v>71</v>
      </c>
    </row>
    <row r="646" spans="1:5" x14ac:dyDescent="0.25">
      <c r="A646" t="s">
        <v>123</v>
      </c>
      <c r="B646" t="s">
        <v>2571</v>
      </c>
    </row>
    <row r="647" spans="1:5" x14ac:dyDescent="0.25">
      <c r="A647" t="s">
        <v>142</v>
      </c>
    </row>
    <row r="648" spans="1:5" x14ac:dyDescent="0.25">
      <c r="A648" t="s">
        <v>145</v>
      </c>
    </row>
    <row r="649" spans="1:5" x14ac:dyDescent="0.25">
      <c r="A649" t="s">
        <v>40</v>
      </c>
      <c r="B649" t="s">
        <v>842</v>
      </c>
      <c r="C649" t="s">
        <v>2582</v>
      </c>
    </row>
    <row r="650" spans="1:5" x14ac:dyDescent="0.25">
      <c r="A650" t="s">
        <v>3</v>
      </c>
      <c r="B650" t="s">
        <v>133</v>
      </c>
      <c r="C650">
        <v>7002</v>
      </c>
    </row>
    <row r="651" spans="1:5" x14ac:dyDescent="0.25">
      <c r="A651" t="s">
        <v>26</v>
      </c>
    </row>
    <row r="652" spans="1:5" x14ac:dyDescent="0.25">
      <c r="A652" t="s">
        <v>40</v>
      </c>
      <c r="B652" t="s">
        <v>841</v>
      </c>
      <c r="C652" t="s">
        <v>139</v>
      </c>
      <c r="D652" t="s">
        <v>137</v>
      </c>
      <c r="E652">
        <v>25</v>
      </c>
    </row>
    <row r="653" spans="1:5" x14ac:dyDescent="0.25">
      <c r="A653" t="s">
        <v>140</v>
      </c>
    </row>
    <row r="654" spans="1:5" x14ac:dyDescent="0.25">
      <c r="A654" t="s">
        <v>123</v>
      </c>
      <c r="B654" t="s">
        <v>143</v>
      </c>
    </row>
    <row r="655" spans="1:5" x14ac:dyDescent="0.25">
      <c r="A655" t="s">
        <v>142</v>
      </c>
    </row>
    <row r="656" spans="1:5" x14ac:dyDescent="0.25">
      <c r="A656" t="s">
        <v>145</v>
      </c>
    </row>
    <row r="657" spans="1:5" x14ac:dyDescent="0.25">
      <c r="A657" t="s">
        <v>212</v>
      </c>
      <c r="B657" t="s">
        <v>133</v>
      </c>
      <c r="C657">
        <v>6960</v>
      </c>
    </row>
    <row r="658" spans="1:5" x14ac:dyDescent="0.25">
      <c r="A658" t="s">
        <v>80</v>
      </c>
    </row>
    <row r="659" spans="1:5" x14ac:dyDescent="0.25">
      <c r="A659" t="s">
        <v>40</v>
      </c>
      <c r="B659" t="s">
        <v>845</v>
      </c>
      <c r="C659" t="s">
        <v>139</v>
      </c>
      <c r="D659" t="s">
        <v>137</v>
      </c>
      <c r="E659">
        <v>25</v>
      </c>
    </row>
    <row r="660" spans="1:5" x14ac:dyDescent="0.25">
      <c r="A660" t="s">
        <v>82</v>
      </c>
    </row>
    <row r="661" spans="1:5" x14ac:dyDescent="0.25">
      <c r="A661" t="s">
        <v>123</v>
      </c>
      <c r="B661" t="s">
        <v>2570</v>
      </c>
    </row>
    <row r="662" spans="1:5" x14ac:dyDescent="0.25">
      <c r="A662" t="s">
        <v>142</v>
      </c>
    </row>
    <row r="663" spans="1:5" x14ac:dyDescent="0.25">
      <c r="A663" t="s">
        <v>145</v>
      </c>
    </row>
    <row r="664" spans="1:5" x14ac:dyDescent="0.25">
      <c r="A664" t="s">
        <v>40</v>
      </c>
      <c r="B664" t="s">
        <v>841</v>
      </c>
      <c r="C664" t="s">
        <v>2582</v>
      </c>
    </row>
    <row r="665" spans="1:5" x14ac:dyDescent="0.25">
      <c r="A665" t="s">
        <v>40</v>
      </c>
      <c r="B665" t="s">
        <v>845</v>
      </c>
      <c r="C665" t="s">
        <v>2582</v>
      </c>
    </row>
    <row r="666" spans="1:5" x14ac:dyDescent="0.25">
      <c r="A666" t="s">
        <v>2</v>
      </c>
      <c r="B666" t="s">
        <v>133</v>
      </c>
      <c r="C666">
        <v>7010</v>
      </c>
    </row>
    <row r="667" spans="1:5" x14ac:dyDescent="0.25">
      <c r="A667" t="s">
        <v>68</v>
      </c>
    </row>
    <row r="668" spans="1:5" x14ac:dyDescent="0.25">
      <c r="A668" t="s">
        <v>40</v>
      </c>
      <c r="B668" t="s">
        <v>842</v>
      </c>
      <c r="C668" t="s">
        <v>146</v>
      </c>
      <c r="D668" t="s">
        <v>137</v>
      </c>
      <c r="E668">
        <v>25</v>
      </c>
    </row>
    <row r="669" spans="1:5" x14ac:dyDescent="0.25">
      <c r="A669" t="s">
        <v>74</v>
      </c>
    </row>
    <row r="670" spans="1:5" x14ac:dyDescent="0.25">
      <c r="A670" t="s">
        <v>123</v>
      </c>
      <c r="B670" t="s">
        <v>843</v>
      </c>
    </row>
    <row r="671" spans="1:5" x14ac:dyDescent="0.25">
      <c r="A671" t="s">
        <v>142</v>
      </c>
    </row>
    <row r="672" spans="1:5" x14ac:dyDescent="0.25">
      <c r="A672" t="s">
        <v>149</v>
      </c>
    </row>
    <row r="673" spans="1:5" x14ac:dyDescent="0.25">
      <c r="A673" t="s">
        <v>212</v>
      </c>
      <c r="B673" t="s">
        <v>133</v>
      </c>
      <c r="C673">
        <v>6960</v>
      </c>
    </row>
    <row r="674" spans="1:5" x14ac:dyDescent="0.25">
      <c r="A674" t="s">
        <v>80</v>
      </c>
    </row>
    <row r="675" spans="1:5" x14ac:dyDescent="0.25">
      <c r="A675" t="s">
        <v>40</v>
      </c>
      <c r="B675" t="s">
        <v>845</v>
      </c>
      <c r="C675" t="s">
        <v>136</v>
      </c>
      <c r="D675" t="s">
        <v>137</v>
      </c>
      <c r="E675">
        <v>25</v>
      </c>
    </row>
    <row r="676" spans="1:5" x14ac:dyDescent="0.25">
      <c r="A676" t="s">
        <v>84</v>
      </c>
    </row>
    <row r="677" spans="1:5" x14ac:dyDescent="0.25">
      <c r="A677" t="s">
        <v>123</v>
      </c>
      <c r="B677" t="s">
        <v>848</v>
      </c>
    </row>
    <row r="678" spans="1:5" x14ac:dyDescent="0.25">
      <c r="A678" t="s">
        <v>142</v>
      </c>
    </row>
    <row r="679" spans="1:5" x14ac:dyDescent="0.25">
      <c r="A679" t="s">
        <v>144</v>
      </c>
    </row>
    <row r="680" spans="1:5" x14ac:dyDescent="0.25">
      <c r="A680" t="s">
        <v>3</v>
      </c>
      <c r="B680" t="s">
        <v>133</v>
      </c>
      <c r="C680">
        <v>7002</v>
      </c>
    </row>
    <row r="681" spans="1:5" x14ac:dyDescent="0.25">
      <c r="A681" t="s">
        <v>26</v>
      </c>
    </row>
    <row r="682" spans="1:5" x14ac:dyDescent="0.25">
      <c r="A682" t="s">
        <v>40</v>
      </c>
      <c r="B682" t="s">
        <v>841</v>
      </c>
      <c r="C682" t="s">
        <v>136</v>
      </c>
      <c r="D682" t="s">
        <v>137</v>
      </c>
      <c r="E682">
        <v>25</v>
      </c>
    </row>
    <row r="683" spans="1:5" x14ac:dyDescent="0.25">
      <c r="A683" t="s">
        <v>35</v>
      </c>
    </row>
    <row r="684" spans="1:5" x14ac:dyDescent="0.25">
      <c r="A684" t="s">
        <v>123</v>
      </c>
      <c r="B684" t="s">
        <v>141</v>
      </c>
    </row>
    <row r="685" spans="1:5" x14ac:dyDescent="0.25">
      <c r="A685" t="s">
        <v>142</v>
      </c>
    </row>
    <row r="686" spans="1:5" x14ac:dyDescent="0.25">
      <c r="A686" t="s">
        <v>144</v>
      </c>
    </row>
    <row r="687" spans="1:5" x14ac:dyDescent="0.25">
      <c r="A687" t="s">
        <v>40</v>
      </c>
      <c r="B687" t="s">
        <v>842</v>
      </c>
      <c r="C687" t="s">
        <v>2584</v>
      </c>
    </row>
    <row r="688" spans="1:5" x14ac:dyDescent="0.25">
      <c r="A688" t="s">
        <v>212</v>
      </c>
      <c r="B688" t="s">
        <v>133</v>
      </c>
      <c r="C688">
        <v>6960</v>
      </c>
    </row>
    <row r="689" spans="1:5" x14ac:dyDescent="0.25">
      <c r="A689" t="s">
        <v>80</v>
      </c>
    </row>
    <row r="690" spans="1:5" x14ac:dyDescent="0.25">
      <c r="A690" t="s">
        <v>40</v>
      </c>
      <c r="B690" t="s">
        <v>845</v>
      </c>
      <c r="C690" t="s">
        <v>146</v>
      </c>
      <c r="D690" t="s">
        <v>137</v>
      </c>
      <c r="E690">
        <v>25</v>
      </c>
    </row>
    <row r="691" spans="1:5" x14ac:dyDescent="0.25">
      <c r="A691" t="s">
        <v>86</v>
      </c>
    </row>
    <row r="692" spans="1:5" x14ac:dyDescent="0.25">
      <c r="A692" t="s">
        <v>123</v>
      </c>
      <c r="B692" t="s">
        <v>847</v>
      </c>
    </row>
    <row r="693" spans="1:5" x14ac:dyDescent="0.25">
      <c r="A693" t="s">
        <v>142</v>
      </c>
    </row>
    <row r="694" spans="1:5" x14ac:dyDescent="0.25">
      <c r="A694" t="s">
        <v>149</v>
      </c>
    </row>
    <row r="695" spans="1:5" x14ac:dyDescent="0.25">
      <c r="A695" t="s">
        <v>40</v>
      </c>
      <c r="B695" t="s">
        <v>845</v>
      </c>
      <c r="C695" t="s">
        <v>2586</v>
      </c>
    </row>
    <row r="696" spans="1:5" x14ac:dyDescent="0.25">
      <c r="A696" t="s">
        <v>40</v>
      </c>
      <c r="B696" t="s">
        <v>841</v>
      </c>
      <c r="C696" t="s">
        <v>2586</v>
      </c>
    </row>
    <row r="697" spans="1:5" x14ac:dyDescent="0.25">
      <c r="A697" t="s">
        <v>40</v>
      </c>
      <c r="B697" t="s">
        <v>845</v>
      </c>
      <c r="C697" t="s">
        <v>2584</v>
      </c>
    </row>
    <row r="698" spans="1:5" x14ac:dyDescent="0.25">
      <c r="A698" t="s">
        <v>3</v>
      </c>
      <c r="B698" t="s">
        <v>133</v>
      </c>
      <c r="C698">
        <v>7002</v>
      </c>
    </row>
    <row r="699" spans="1:5" x14ac:dyDescent="0.25">
      <c r="A699" t="s">
        <v>26</v>
      </c>
    </row>
    <row r="700" spans="1:5" x14ac:dyDescent="0.25">
      <c r="A700" t="s">
        <v>40</v>
      </c>
      <c r="B700" t="s">
        <v>841</v>
      </c>
      <c r="C700" t="s">
        <v>146</v>
      </c>
      <c r="D700" t="s">
        <v>137</v>
      </c>
      <c r="E700">
        <v>25</v>
      </c>
    </row>
    <row r="701" spans="1:5" x14ac:dyDescent="0.25">
      <c r="A701" t="s">
        <v>147</v>
      </c>
    </row>
    <row r="702" spans="1:5" x14ac:dyDescent="0.25">
      <c r="A702" t="s">
        <v>123</v>
      </c>
      <c r="B702" t="s">
        <v>148</v>
      </c>
    </row>
    <row r="703" spans="1:5" x14ac:dyDescent="0.25">
      <c r="A703" t="s">
        <v>142</v>
      </c>
    </row>
    <row r="704" spans="1:5" x14ac:dyDescent="0.25">
      <c r="A704" t="s">
        <v>149</v>
      </c>
    </row>
    <row r="705" spans="1:5" x14ac:dyDescent="0.25">
      <c r="A705" t="s">
        <v>2</v>
      </c>
      <c r="B705" t="s">
        <v>133</v>
      </c>
      <c r="C705">
        <v>7010</v>
      </c>
    </row>
    <row r="706" spans="1:5" x14ac:dyDescent="0.25">
      <c r="A706" t="s">
        <v>68</v>
      </c>
    </row>
    <row r="707" spans="1:5" x14ac:dyDescent="0.25">
      <c r="A707" t="s">
        <v>40</v>
      </c>
      <c r="B707" t="s">
        <v>842</v>
      </c>
      <c r="C707" t="s">
        <v>136</v>
      </c>
      <c r="D707" t="s">
        <v>137</v>
      </c>
      <c r="E707">
        <v>25</v>
      </c>
    </row>
    <row r="708" spans="1:5" x14ac:dyDescent="0.25">
      <c r="A708" t="s">
        <v>77</v>
      </c>
    </row>
    <row r="709" spans="1:5" x14ac:dyDescent="0.25">
      <c r="A709" t="s">
        <v>123</v>
      </c>
      <c r="B709" t="s">
        <v>844</v>
      </c>
    </row>
    <row r="710" spans="1:5" x14ac:dyDescent="0.25">
      <c r="A710" t="s">
        <v>142</v>
      </c>
    </row>
    <row r="711" spans="1:5" x14ac:dyDescent="0.25">
      <c r="A711" t="s">
        <v>144</v>
      </c>
    </row>
    <row r="712" spans="1:5" x14ac:dyDescent="0.25">
      <c r="A712" t="s">
        <v>40</v>
      </c>
      <c r="B712" t="s">
        <v>841</v>
      </c>
      <c r="C712" t="s">
        <v>2584</v>
      </c>
    </row>
    <row r="713" spans="1:5" x14ac:dyDescent="0.25">
      <c r="A713" t="s">
        <v>40</v>
      </c>
      <c r="B713" t="s">
        <v>842</v>
      </c>
      <c r="C713" t="s">
        <v>2586</v>
      </c>
    </row>
    <row r="714" spans="1:5" x14ac:dyDescent="0.25">
      <c r="A714" t="s">
        <v>40</v>
      </c>
      <c r="B714" t="s">
        <v>841</v>
      </c>
      <c r="C714" t="s">
        <v>859</v>
      </c>
      <c r="D714" t="s">
        <v>2588</v>
      </c>
    </row>
    <row r="715" spans="1:5" x14ac:dyDescent="0.25">
      <c r="A715" t="s">
        <v>40</v>
      </c>
      <c r="B715" t="s">
        <v>841</v>
      </c>
      <c r="C715" t="s">
        <v>2587</v>
      </c>
      <c r="D715" t="s">
        <v>2588</v>
      </c>
    </row>
    <row r="716" spans="1:5" x14ac:dyDescent="0.25">
      <c r="A716" t="s">
        <v>40</v>
      </c>
      <c r="B716" t="s">
        <v>841</v>
      </c>
      <c r="C716" t="s">
        <v>857</v>
      </c>
      <c r="D716" t="s">
        <v>2588</v>
      </c>
    </row>
    <row r="717" spans="1:5" x14ac:dyDescent="0.25">
      <c r="A717" t="s">
        <v>40</v>
      </c>
      <c r="B717" t="s">
        <v>841</v>
      </c>
      <c r="C717" t="s">
        <v>859</v>
      </c>
      <c r="D717" t="s">
        <v>2589</v>
      </c>
    </row>
    <row r="718" spans="1:5" x14ac:dyDescent="0.25">
      <c r="A718" t="s">
        <v>40</v>
      </c>
      <c r="B718" t="s">
        <v>841</v>
      </c>
      <c r="C718" t="s">
        <v>2587</v>
      </c>
      <c r="D718" t="s">
        <v>2589</v>
      </c>
    </row>
    <row r="719" spans="1:5" x14ac:dyDescent="0.25">
      <c r="A719" t="s">
        <v>40</v>
      </c>
      <c r="B719" t="s">
        <v>841</v>
      </c>
      <c r="C719" t="s">
        <v>857</v>
      </c>
      <c r="D719" t="s">
        <v>2589</v>
      </c>
    </row>
    <row r="720" spans="1:5" x14ac:dyDescent="0.25">
      <c r="A720" t="s">
        <v>40</v>
      </c>
      <c r="B720" t="s">
        <v>841</v>
      </c>
      <c r="C720" t="s">
        <v>859</v>
      </c>
      <c r="D720" t="s">
        <v>2593</v>
      </c>
    </row>
    <row r="721" spans="1:4" x14ac:dyDescent="0.25">
      <c r="A721" t="s">
        <v>40</v>
      </c>
      <c r="B721" t="s">
        <v>841</v>
      </c>
      <c r="C721" t="s">
        <v>2587</v>
      </c>
      <c r="D721" t="s">
        <v>2593</v>
      </c>
    </row>
    <row r="722" spans="1:4" x14ac:dyDescent="0.25">
      <c r="A722" t="s">
        <v>40</v>
      </c>
      <c r="B722" t="s">
        <v>841</v>
      </c>
      <c r="C722" t="s">
        <v>857</v>
      </c>
      <c r="D722" t="s">
        <v>2593</v>
      </c>
    </row>
    <row r="723" spans="1:4" x14ac:dyDescent="0.25">
      <c r="A723" t="s">
        <v>40</v>
      </c>
      <c r="B723" t="s">
        <v>842</v>
      </c>
      <c r="C723" t="s">
        <v>857</v>
      </c>
      <c r="D723" t="s">
        <v>2659</v>
      </c>
    </row>
    <row r="724" spans="1:4" x14ac:dyDescent="0.25">
      <c r="A724" t="s">
        <v>40</v>
      </c>
      <c r="B724" t="s">
        <v>842</v>
      </c>
      <c r="C724" t="s">
        <v>2587</v>
      </c>
      <c r="D724" t="s">
        <v>2659</v>
      </c>
    </row>
    <row r="725" spans="1:4" x14ac:dyDescent="0.25">
      <c r="A725" t="s">
        <v>40</v>
      </c>
      <c r="B725" t="s">
        <v>842</v>
      </c>
      <c r="C725" t="s">
        <v>859</v>
      </c>
      <c r="D725" t="s">
        <v>2588</v>
      </c>
    </row>
    <row r="726" spans="1:4" x14ac:dyDescent="0.25">
      <c r="A726" t="s">
        <v>40</v>
      </c>
      <c r="B726" t="s">
        <v>841</v>
      </c>
      <c r="C726" t="s">
        <v>859</v>
      </c>
      <c r="D726" t="s">
        <v>2596</v>
      </c>
    </row>
    <row r="727" spans="1:4" x14ac:dyDescent="0.25">
      <c r="A727" t="s">
        <v>40</v>
      </c>
      <c r="B727" t="s">
        <v>841</v>
      </c>
      <c r="C727" t="s">
        <v>2587</v>
      </c>
      <c r="D727" t="s">
        <v>2596</v>
      </c>
    </row>
    <row r="728" spans="1:4" x14ac:dyDescent="0.25">
      <c r="A728" t="s">
        <v>40</v>
      </c>
      <c r="B728" t="s">
        <v>841</v>
      </c>
      <c r="C728" t="s">
        <v>857</v>
      </c>
      <c r="D728" t="s">
        <v>2596</v>
      </c>
    </row>
    <row r="729" spans="1:4" x14ac:dyDescent="0.25">
      <c r="A729" t="s">
        <v>40</v>
      </c>
      <c r="B729" t="s">
        <v>841</v>
      </c>
      <c r="C729" t="s">
        <v>859</v>
      </c>
      <c r="D729" t="s">
        <v>2598</v>
      </c>
    </row>
    <row r="730" spans="1:4" x14ac:dyDescent="0.25">
      <c r="A730" t="s">
        <v>40</v>
      </c>
      <c r="B730" t="s">
        <v>841</v>
      </c>
      <c r="C730" t="s">
        <v>2587</v>
      </c>
      <c r="D730" t="s">
        <v>2598</v>
      </c>
    </row>
    <row r="731" spans="1:4" x14ac:dyDescent="0.25">
      <c r="A731" t="s">
        <v>40</v>
      </c>
      <c r="B731" t="s">
        <v>841</v>
      </c>
      <c r="C731" t="s">
        <v>857</v>
      </c>
      <c r="D731" t="s">
        <v>2598</v>
      </c>
    </row>
    <row r="732" spans="1:4" x14ac:dyDescent="0.25">
      <c r="A732" t="s">
        <v>40</v>
      </c>
      <c r="B732" t="s">
        <v>841</v>
      </c>
      <c r="C732" t="s">
        <v>859</v>
      </c>
      <c r="D732" t="s">
        <v>2601</v>
      </c>
    </row>
    <row r="733" spans="1:4" x14ac:dyDescent="0.25">
      <c r="A733" t="s">
        <v>40</v>
      </c>
      <c r="B733" t="s">
        <v>841</v>
      </c>
      <c r="C733" t="s">
        <v>2587</v>
      </c>
      <c r="D733" t="s">
        <v>2601</v>
      </c>
    </row>
    <row r="734" spans="1:4" x14ac:dyDescent="0.25">
      <c r="A734" t="s">
        <v>40</v>
      </c>
      <c r="B734" t="s">
        <v>841</v>
      </c>
      <c r="C734" t="s">
        <v>857</v>
      </c>
      <c r="D734" t="s">
        <v>2602</v>
      </c>
    </row>
    <row r="735" spans="1:4" x14ac:dyDescent="0.25">
      <c r="A735" t="s">
        <v>40</v>
      </c>
      <c r="B735" t="s">
        <v>841</v>
      </c>
      <c r="C735" t="s">
        <v>859</v>
      </c>
      <c r="D735" t="s">
        <v>2604</v>
      </c>
    </row>
    <row r="736" spans="1:4" x14ac:dyDescent="0.25">
      <c r="A736" t="s">
        <v>40</v>
      </c>
      <c r="B736" t="s">
        <v>841</v>
      </c>
      <c r="C736" t="s">
        <v>2587</v>
      </c>
      <c r="D736" t="s">
        <v>2604</v>
      </c>
    </row>
    <row r="737" spans="1:4" x14ac:dyDescent="0.25">
      <c r="A737" t="s">
        <v>40</v>
      </c>
      <c r="B737" t="s">
        <v>841</v>
      </c>
      <c r="C737" t="s">
        <v>857</v>
      </c>
      <c r="D737" t="s">
        <v>2605</v>
      </c>
    </row>
    <row r="738" spans="1:4" x14ac:dyDescent="0.25">
      <c r="A738" t="s">
        <v>40</v>
      </c>
      <c r="B738" t="s">
        <v>845</v>
      </c>
      <c r="C738" t="s">
        <v>2587</v>
      </c>
      <c r="D738" t="s">
        <v>2588</v>
      </c>
    </row>
    <row r="739" spans="1:4" x14ac:dyDescent="0.25">
      <c r="A739" t="s">
        <v>40</v>
      </c>
      <c r="B739" t="s">
        <v>845</v>
      </c>
      <c r="C739" t="s">
        <v>857</v>
      </c>
      <c r="D739" t="s">
        <v>2588</v>
      </c>
    </row>
    <row r="740" spans="1:4" x14ac:dyDescent="0.25">
      <c r="A740" t="s">
        <v>40</v>
      </c>
      <c r="B740" t="s">
        <v>845</v>
      </c>
      <c r="C740" t="s">
        <v>859</v>
      </c>
      <c r="D740" t="s">
        <v>2588</v>
      </c>
    </row>
    <row r="741" spans="1:4" x14ac:dyDescent="0.25">
      <c r="A741" t="s">
        <v>40</v>
      </c>
      <c r="B741" t="s">
        <v>842</v>
      </c>
      <c r="C741" t="s">
        <v>2587</v>
      </c>
      <c r="D741" t="s">
        <v>2690</v>
      </c>
    </row>
    <row r="742" spans="1:4" x14ac:dyDescent="0.25">
      <c r="A742" t="s">
        <v>40</v>
      </c>
      <c r="B742" t="s">
        <v>842</v>
      </c>
      <c r="C742" t="s">
        <v>857</v>
      </c>
      <c r="D742" t="s">
        <v>2590</v>
      </c>
    </row>
    <row r="743" spans="1:4" x14ac:dyDescent="0.25">
      <c r="A743" t="s">
        <v>40</v>
      </c>
      <c r="B743" t="s">
        <v>842</v>
      </c>
      <c r="C743" t="s">
        <v>859</v>
      </c>
      <c r="D743" t="s">
        <v>2589</v>
      </c>
    </row>
    <row r="744" spans="1:4" x14ac:dyDescent="0.25">
      <c r="A744" t="s">
        <v>40</v>
      </c>
      <c r="B744" t="s">
        <v>841</v>
      </c>
      <c r="C744" t="s">
        <v>859</v>
      </c>
      <c r="D744" t="s">
        <v>2607</v>
      </c>
    </row>
    <row r="745" spans="1:4" x14ac:dyDescent="0.25">
      <c r="A745" t="s">
        <v>40</v>
      </c>
      <c r="B745" t="s">
        <v>841</v>
      </c>
      <c r="C745" t="s">
        <v>2587</v>
      </c>
      <c r="D745" t="s">
        <v>2607</v>
      </c>
    </row>
    <row r="746" spans="1:4" x14ac:dyDescent="0.25">
      <c r="A746" t="s">
        <v>40</v>
      </c>
      <c r="B746" t="s">
        <v>841</v>
      </c>
      <c r="C746" t="s">
        <v>857</v>
      </c>
      <c r="D746" t="s">
        <v>2608</v>
      </c>
    </row>
    <row r="747" spans="1:4" x14ac:dyDescent="0.25">
      <c r="A747" t="s">
        <v>40</v>
      </c>
      <c r="B747" t="s">
        <v>841</v>
      </c>
      <c r="C747" t="s">
        <v>857</v>
      </c>
      <c r="D747" t="s">
        <v>2702</v>
      </c>
    </row>
    <row r="748" spans="1:4" x14ac:dyDescent="0.25">
      <c r="A748" t="s">
        <v>40</v>
      </c>
      <c r="B748" t="s">
        <v>841</v>
      </c>
      <c r="C748" t="s">
        <v>859</v>
      </c>
      <c r="D748" t="s">
        <v>2614</v>
      </c>
    </row>
    <row r="749" spans="1:4" x14ac:dyDescent="0.25">
      <c r="A749" t="s">
        <v>40</v>
      </c>
      <c r="B749" t="s">
        <v>841</v>
      </c>
      <c r="C749" t="s">
        <v>2587</v>
      </c>
      <c r="D749" t="s">
        <v>2613</v>
      </c>
    </row>
    <row r="750" spans="1:4" x14ac:dyDescent="0.25">
      <c r="A750" t="s">
        <v>40</v>
      </c>
      <c r="B750" t="s">
        <v>841</v>
      </c>
      <c r="C750" t="s">
        <v>857</v>
      </c>
      <c r="D750" t="s">
        <v>2714</v>
      </c>
    </row>
    <row r="751" spans="1:4" x14ac:dyDescent="0.25">
      <c r="A751" t="s">
        <v>40</v>
      </c>
      <c r="B751" t="s">
        <v>1093</v>
      </c>
      <c r="C751" t="s">
        <v>1094</v>
      </c>
      <c r="D751">
        <v>3.6111076672871902E-4</v>
      </c>
    </row>
    <row r="752" spans="1:4" x14ac:dyDescent="0.25">
      <c r="A752">
        <v>3.6111076672871902E-4</v>
      </c>
    </row>
    <row r="753" spans="1:4" x14ac:dyDescent="0.25">
      <c r="A753" t="s">
        <v>40</v>
      </c>
      <c r="B753" t="s">
        <v>841</v>
      </c>
      <c r="C753" t="s">
        <v>859</v>
      </c>
      <c r="D753" t="s">
        <v>2715</v>
      </c>
    </row>
    <row r="754" spans="1:4" x14ac:dyDescent="0.25">
      <c r="A754" t="s">
        <v>40</v>
      </c>
      <c r="B754" t="s">
        <v>1093</v>
      </c>
      <c r="C754" t="s">
        <v>1121</v>
      </c>
      <c r="D754">
        <v>1.6666650772094701E-4</v>
      </c>
    </row>
    <row r="755" spans="1:4" x14ac:dyDescent="0.25">
      <c r="A755">
        <v>1.6666650772094701E-4</v>
      </c>
    </row>
    <row r="756" spans="1:4" x14ac:dyDescent="0.25">
      <c r="A756" t="s">
        <v>40</v>
      </c>
      <c r="B756" t="s">
        <v>841</v>
      </c>
      <c r="C756" t="s">
        <v>2587</v>
      </c>
      <c r="D756" t="s">
        <v>2616</v>
      </c>
    </row>
    <row r="757" spans="1:4" x14ac:dyDescent="0.25">
      <c r="A757" t="s">
        <v>40</v>
      </c>
      <c r="B757" t="s">
        <v>1093</v>
      </c>
      <c r="C757" t="s">
        <v>2617</v>
      </c>
      <c r="D757">
        <v>0</v>
      </c>
    </row>
    <row r="758" spans="1:4" x14ac:dyDescent="0.25">
      <c r="A758">
        <v>0</v>
      </c>
    </row>
    <row r="759" spans="1:4" x14ac:dyDescent="0.25">
      <c r="A759" t="s">
        <v>40</v>
      </c>
      <c r="B759" t="s">
        <v>842</v>
      </c>
      <c r="C759" t="s">
        <v>857</v>
      </c>
      <c r="D759" t="s">
        <v>2716</v>
      </c>
    </row>
    <row r="760" spans="1:4" x14ac:dyDescent="0.25">
      <c r="A760" t="s">
        <v>40</v>
      </c>
      <c r="B760" t="s">
        <v>842</v>
      </c>
      <c r="C760" t="s">
        <v>2587</v>
      </c>
      <c r="D760" t="s">
        <v>2619</v>
      </c>
    </row>
    <row r="761" spans="1:4" x14ac:dyDescent="0.25">
      <c r="A761" t="s">
        <v>40</v>
      </c>
      <c r="B761" t="s">
        <v>842</v>
      </c>
      <c r="C761" t="s">
        <v>859</v>
      </c>
      <c r="D761" t="s">
        <v>2593</v>
      </c>
    </row>
    <row r="762" spans="1:4" x14ac:dyDescent="0.25">
      <c r="A762" t="s">
        <v>40</v>
      </c>
      <c r="B762" t="s">
        <v>845</v>
      </c>
      <c r="C762" t="s">
        <v>857</v>
      </c>
      <c r="D762" t="s">
        <v>2625</v>
      </c>
    </row>
    <row r="763" spans="1:4" x14ac:dyDescent="0.25">
      <c r="A763" t="s">
        <v>40</v>
      </c>
      <c r="B763" t="s">
        <v>845</v>
      </c>
      <c r="C763" t="s">
        <v>859</v>
      </c>
      <c r="D763" t="s">
        <v>2589</v>
      </c>
    </row>
    <row r="764" spans="1:4" x14ac:dyDescent="0.25">
      <c r="A764" t="s">
        <v>40</v>
      </c>
      <c r="B764" t="s">
        <v>845</v>
      </c>
      <c r="C764" t="s">
        <v>2587</v>
      </c>
      <c r="D764" t="s">
        <v>2589</v>
      </c>
    </row>
    <row r="765" spans="1:4" x14ac:dyDescent="0.25">
      <c r="A765" t="s">
        <v>40</v>
      </c>
      <c r="B765" t="s">
        <v>842</v>
      </c>
      <c r="C765" t="s">
        <v>857</v>
      </c>
      <c r="D765" t="s">
        <v>2717</v>
      </c>
    </row>
    <row r="766" spans="1:4" x14ac:dyDescent="0.25">
      <c r="A766" t="s">
        <v>40</v>
      </c>
      <c r="B766" t="s">
        <v>842</v>
      </c>
      <c r="C766" t="s">
        <v>2587</v>
      </c>
      <c r="D766" t="s">
        <v>2718</v>
      </c>
    </row>
    <row r="767" spans="1:4" x14ac:dyDescent="0.25">
      <c r="A767" t="s">
        <v>40</v>
      </c>
      <c r="B767" t="s">
        <v>842</v>
      </c>
      <c r="C767" t="s">
        <v>859</v>
      </c>
      <c r="D767" t="s">
        <v>2596</v>
      </c>
    </row>
    <row r="768" spans="1:4" x14ac:dyDescent="0.25">
      <c r="A768" t="s">
        <v>40</v>
      </c>
      <c r="B768" t="s">
        <v>842</v>
      </c>
      <c r="C768" t="s">
        <v>857</v>
      </c>
      <c r="D768" t="s">
        <v>2719</v>
      </c>
    </row>
    <row r="769" spans="1:4" x14ac:dyDescent="0.25">
      <c r="A769" t="s">
        <v>40</v>
      </c>
      <c r="B769" t="s">
        <v>842</v>
      </c>
      <c r="C769" t="s">
        <v>2587</v>
      </c>
      <c r="D769" t="s">
        <v>2720</v>
      </c>
    </row>
    <row r="770" spans="1:4" x14ac:dyDescent="0.25">
      <c r="A770" t="s">
        <v>40</v>
      </c>
      <c r="B770" t="s">
        <v>842</v>
      </c>
      <c r="C770" t="s">
        <v>859</v>
      </c>
      <c r="D770" t="s">
        <v>2598</v>
      </c>
    </row>
    <row r="771" spans="1:4" x14ac:dyDescent="0.25">
      <c r="A771" t="s">
        <v>40</v>
      </c>
      <c r="B771" t="s">
        <v>845</v>
      </c>
      <c r="C771" t="s">
        <v>857</v>
      </c>
      <c r="D771" t="s">
        <v>2696</v>
      </c>
    </row>
    <row r="772" spans="1:4" x14ac:dyDescent="0.25">
      <c r="A772" t="s">
        <v>40</v>
      </c>
      <c r="B772" t="s">
        <v>845</v>
      </c>
      <c r="C772" t="s">
        <v>2587</v>
      </c>
      <c r="D772" t="s">
        <v>2593</v>
      </c>
    </row>
    <row r="773" spans="1:4" x14ac:dyDescent="0.25">
      <c r="A773" t="s">
        <v>40</v>
      </c>
      <c r="B773" t="s">
        <v>845</v>
      </c>
      <c r="C773" t="s">
        <v>859</v>
      </c>
      <c r="D773" t="s">
        <v>2593</v>
      </c>
    </row>
    <row r="774" spans="1:4" x14ac:dyDescent="0.25">
      <c r="A774" t="s">
        <v>40</v>
      </c>
      <c r="B774" t="s">
        <v>842</v>
      </c>
      <c r="C774" t="s">
        <v>857</v>
      </c>
      <c r="D774" t="s">
        <v>2721</v>
      </c>
    </row>
    <row r="775" spans="1:4" x14ac:dyDescent="0.25">
      <c r="A775" t="s">
        <v>40</v>
      </c>
      <c r="B775" t="s">
        <v>842</v>
      </c>
      <c r="C775" t="s">
        <v>2587</v>
      </c>
      <c r="D775" t="s">
        <v>2722</v>
      </c>
    </row>
    <row r="776" spans="1:4" x14ac:dyDescent="0.25">
      <c r="A776" t="s">
        <v>40</v>
      </c>
      <c r="B776" t="s">
        <v>842</v>
      </c>
      <c r="C776" t="s">
        <v>859</v>
      </c>
      <c r="D776" t="s">
        <v>2601</v>
      </c>
    </row>
    <row r="777" spans="1:4" x14ac:dyDescent="0.25">
      <c r="A777" t="s">
        <v>40</v>
      </c>
      <c r="B777" t="s">
        <v>842</v>
      </c>
      <c r="C777" t="s">
        <v>857</v>
      </c>
      <c r="D777" t="s">
        <v>2626</v>
      </c>
    </row>
    <row r="778" spans="1:4" x14ac:dyDescent="0.25">
      <c r="A778" t="s">
        <v>40</v>
      </c>
      <c r="B778" t="s">
        <v>842</v>
      </c>
      <c r="C778" t="s">
        <v>2587</v>
      </c>
      <c r="D778" t="s">
        <v>2723</v>
      </c>
    </row>
    <row r="779" spans="1:4" x14ac:dyDescent="0.25">
      <c r="A779" t="s">
        <v>40</v>
      </c>
      <c r="B779" t="s">
        <v>842</v>
      </c>
      <c r="C779" t="s">
        <v>859</v>
      </c>
      <c r="D779" t="s">
        <v>2605</v>
      </c>
    </row>
    <row r="780" spans="1:4" x14ac:dyDescent="0.25">
      <c r="A780" t="s">
        <v>40</v>
      </c>
      <c r="B780" t="s">
        <v>845</v>
      </c>
      <c r="C780" t="s">
        <v>857</v>
      </c>
      <c r="D780" t="s">
        <v>2699</v>
      </c>
    </row>
    <row r="781" spans="1:4" x14ac:dyDescent="0.25">
      <c r="A781" t="s">
        <v>40</v>
      </c>
      <c r="B781" t="s">
        <v>845</v>
      </c>
      <c r="C781" t="s">
        <v>859</v>
      </c>
      <c r="D781" t="s">
        <v>2658</v>
      </c>
    </row>
    <row r="782" spans="1:4" x14ac:dyDescent="0.25">
      <c r="A782" t="s">
        <v>40</v>
      </c>
      <c r="B782" t="s">
        <v>845</v>
      </c>
      <c r="C782" t="s">
        <v>2587</v>
      </c>
      <c r="D782" t="s">
        <v>2596</v>
      </c>
    </row>
    <row r="783" spans="1:4" x14ac:dyDescent="0.25">
      <c r="A783" t="s">
        <v>40</v>
      </c>
      <c r="B783" t="s">
        <v>842</v>
      </c>
      <c r="C783" t="s">
        <v>857</v>
      </c>
      <c r="D783" t="s">
        <v>2724</v>
      </c>
    </row>
    <row r="784" spans="1:4" x14ac:dyDescent="0.25">
      <c r="A784" t="s">
        <v>40</v>
      </c>
      <c r="B784" t="s">
        <v>842</v>
      </c>
      <c r="C784" t="s">
        <v>2587</v>
      </c>
      <c r="D784" t="s">
        <v>2725</v>
      </c>
    </row>
    <row r="785" spans="1:4" x14ac:dyDescent="0.25">
      <c r="A785" t="s">
        <v>40</v>
      </c>
      <c r="B785" t="s">
        <v>842</v>
      </c>
      <c r="C785" t="s">
        <v>859</v>
      </c>
      <c r="D785" t="s">
        <v>2664</v>
      </c>
    </row>
    <row r="786" spans="1:4" x14ac:dyDescent="0.25">
      <c r="A786" t="s">
        <v>40</v>
      </c>
      <c r="B786" t="s">
        <v>842</v>
      </c>
      <c r="C786" t="s">
        <v>857</v>
      </c>
      <c r="D786" t="s">
        <v>2632</v>
      </c>
    </row>
    <row r="787" spans="1:4" x14ac:dyDescent="0.25">
      <c r="A787" t="s">
        <v>40</v>
      </c>
      <c r="B787" t="s">
        <v>842</v>
      </c>
      <c r="C787" t="s">
        <v>2587</v>
      </c>
      <c r="D787" t="s">
        <v>2726</v>
      </c>
    </row>
    <row r="788" spans="1:4" x14ac:dyDescent="0.25">
      <c r="A788" t="s">
        <v>40</v>
      </c>
      <c r="B788" t="s">
        <v>842</v>
      </c>
      <c r="C788" t="s">
        <v>859</v>
      </c>
      <c r="D788" t="s">
        <v>2633</v>
      </c>
    </row>
    <row r="789" spans="1:4" x14ac:dyDescent="0.25">
      <c r="A789" t="s">
        <v>40</v>
      </c>
      <c r="B789" t="s">
        <v>845</v>
      </c>
      <c r="C789" t="s">
        <v>857</v>
      </c>
      <c r="D789" t="s">
        <v>2639</v>
      </c>
    </row>
    <row r="790" spans="1:4" x14ac:dyDescent="0.25">
      <c r="A790" t="s">
        <v>40</v>
      </c>
      <c r="B790" t="s">
        <v>845</v>
      </c>
      <c r="C790" t="s">
        <v>859</v>
      </c>
      <c r="D790" t="s">
        <v>2727</v>
      </c>
    </row>
    <row r="791" spans="1:4" x14ac:dyDescent="0.25">
      <c r="A791" t="s">
        <v>40</v>
      </c>
      <c r="B791" t="s">
        <v>845</v>
      </c>
      <c r="C791" t="s">
        <v>2587</v>
      </c>
      <c r="D791" t="s">
        <v>2598</v>
      </c>
    </row>
    <row r="792" spans="1:4" x14ac:dyDescent="0.25">
      <c r="A792" t="s">
        <v>40</v>
      </c>
      <c r="B792" t="s">
        <v>842</v>
      </c>
      <c r="C792" t="s">
        <v>857</v>
      </c>
      <c r="D792" t="s">
        <v>2728</v>
      </c>
    </row>
    <row r="793" spans="1:4" x14ac:dyDescent="0.25">
      <c r="A793" t="s">
        <v>40</v>
      </c>
      <c r="B793" t="s">
        <v>1338</v>
      </c>
      <c r="C793" t="s">
        <v>1094</v>
      </c>
      <c r="D793">
        <v>9.4444394111633297E-4</v>
      </c>
    </row>
    <row r="794" spans="1:4" x14ac:dyDescent="0.25">
      <c r="A794">
        <v>9.4444394111633297E-4</v>
      </c>
    </row>
    <row r="795" spans="1:4" x14ac:dyDescent="0.25">
      <c r="A795" t="s">
        <v>40</v>
      </c>
      <c r="B795" t="s">
        <v>842</v>
      </c>
      <c r="C795" t="s">
        <v>2587</v>
      </c>
      <c r="D795" t="s">
        <v>2729</v>
      </c>
    </row>
    <row r="796" spans="1:4" x14ac:dyDescent="0.25">
      <c r="A796" t="s">
        <v>40</v>
      </c>
      <c r="B796" t="s">
        <v>1338</v>
      </c>
      <c r="C796" t="s">
        <v>2617</v>
      </c>
      <c r="D796">
        <v>4.44444219271341E-4</v>
      </c>
    </row>
    <row r="797" spans="1:4" x14ac:dyDescent="0.25">
      <c r="A797">
        <v>4.44444219271341E-4</v>
      </c>
    </row>
    <row r="798" spans="1:4" x14ac:dyDescent="0.25">
      <c r="A798" t="s">
        <v>40</v>
      </c>
      <c r="B798" t="s">
        <v>842</v>
      </c>
      <c r="C798" t="s">
        <v>859</v>
      </c>
      <c r="D798" t="s">
        <v>2730</v>
      </c>
    </row>
    <row r="799" spans="1:4" x14ac:dyDescent="0.25">
      <c r="A799" t="s">
        <v>40</v>
      </c>
      <c r="B799" t="s">
        <v>1338</v>
      </c>
      <c r="C799" t="s">
        <v>1121</v>
      </c>
      <c r="D799">
        <v>2.4999996026356998E-4</v>
      </c>
    </row>
    <row r="800" spans="1:4" x14ac:dyDescent="0.25">
      <c r="A800">
        <v>2.4999996026356998E-4</v>
      </c>
    </row>
    <row r="801" spans="1:4" x14ac:dyDescent="0.25">
      <c r="A801" t="s">
        <v>40</v>
      </c>
      <c r="B801" t="s">
        <v>845</v>
      </c>
      <c r="C801" t="s">
        <v>857</v>
      </c>
      <c r="D801" t="s">
        <v>2731</v>
      </c>
    </row>
    <row r="802" spans="1:4" x14ac:dyDescent="0.25">
      <c r="A802" t="s">
        <v>40</v>
      </c>
      <c r="B802" t="s">
        <v>845</v>
      </c>
      <c r="C802" t="s">
        <v>859</v>
      </c>
      <c r="D802" t="s">
        <v>2732</v>
      </c>
    </row>
    <row r="803" spans="1:4" x14ac:dyDescent="0.25">
      <c r="A803" t="s">
        <v>40</v>
      </c>
      <c r="B803" t="s">
        <v>845</v>
      </c>
      <c r="C803" t="s">
        <v>2587</v>
      </c>
      <c r="D803" t="s">
        <v>2733</v>
      </c>
    </row>
    <row r="804" spans="1:4" x14ac:dyDescent="0.25">
      <c r="A804" t="s">
        <v>40</v>
      </c>
      <c r="B804" t="s">
        <v>845</v>
      </c>
      <c r="C804" t="s">
        <v>857</v>
      </c>
      <c r="D804" t="s">
        <v>2734</v>
      </c>
    </row>
    <row r="805" spans="1:4" x14ac:dyDescent="0.25">
      <c r="A805" t="s">
        <v>40</v>
      </c>
      <c r="B805" t="s">
        <v>845</v>
      </c>
      <c r="C805" t="s">
        <v>859</v>
      </c>
      <c r="D805" t="s">
        <v>2735</v>
      </c>
    </row>
    <row r="806" spans="1:4" x14ac:dyDescent="0.25">
      <c r="A806" t="s">
        <v>40</v>
      </c>
      <c r="B806" t="s">
        <v>845</v>
      </c>
      <c r="C806" t="s">
        <v>2587</v>
      </c>
      <c r="D806" t="s">
        <v>2736</v>
      </c>
    </row>
    <row r="807" spans="1:4" x14ac:dyDescent="0.25">
      <c r="A807" t="s">
        <v>40</v>
      </c>
      <c r="B807" t="s">
        <v>845</v>
      </c>
      <c r="C807" t="s">
        <v>857</v>
      </c>
      <c r="D807" t="s">
        <v>2737</v>
      </c>
    </row>
    <row r="808" spans="1:4" x14ac:dyDescent="0.25">
      <c r="A808" t="s">
        <v>40</v>
      </c>
      <c r="B808" t="s">
        <v>845</v>
      </c>
      <c r="C808" t="s">
        <v>859</v>
      </c>
      <c r="D808" t="s">
        <v>2738</v>
      </c>
    </row>
    <row r="809" spans="1:4" x14ac:dyDescent="0.25">
      <c r="A809" t="s">
        <v>40</v>
      </c>
      <c r="B809" t="s">
        <v>845</v>
      </c>
      <c r="C809" t="s">
        <v>2587</v>
      </c>
      <c r="D809" t="s">
        <v>2739</v>
      </c>
    </row>
    <row r="810" spans="1:4" x14ac:dyDescent="0.25">
      <c r="A810" t="s">
        <v>40</v>
      </c>
      <c r="B810" t="s">
        <v>845</v>
      </c>
      <c r="C810" t="s">
        <v>857</v>
      </c>
      <c r="D810" t="s">
        <v>2740</v>
      </c>
    </row>
    <row r="811" spans="1:4" x14ac:dyDescent="0.25">
      <c r="A811" t="s">
        <v>40</v>
      </c>
      <c r="B811" t="s">
        <v>845</v>
      </c>
      <c r="C811" t="s">
        <v>859</v>
      </c>
      <c r="D811" t="s">
        <v>2741</v>
      </c>
    </row>
    <row r="812" spans="1:4" x14ac:dyDescent="0.25">
      <c r="A812" t="s">
        <v>40</v>
      </c>
      <c r="B812" t="s">
        <v>845</v>
      </c>
      <c r="C812" t="s">
        <v>2587</v>
      </c>
      <c r="D812" t="s">
        <v>2742</v>
      </c>
    </row>
    <row r="813" spans="1:4" x14ac:dyDescent="0.25">
      <c r="A813" t="s">
        <v>40</v>
      </c>
      <c r="B813" t="s">
        <v>845</v>
      </c>
      <c r="C813" t="s">
        <v>857</v>
      </c>
      <c r="D813" t="s">
        <v>2743</v>
      </c>
    </row>
    <row r="814" spans="1:4" x14ac:dyDescent="0.25">
      <c r="A814" t="s">
        <v>40</v>
      </c>
      <c r="B814" t="s">
        <v>1433</v>
      </c>
      <c r="C814" t="s">
        <v>1094</v>
      </c>
      <c r="D814">
        <v>8.6111108462015703E-4</v>
      </c>
    </row>
    <row r="815" spans="1:4" x14ac:dyDescent="0.25">
      <c r="A815">
        <v>8.6111108462015703E-4</v>
      </c>
    </row>
    <row r="816" spans="1:4" x14ac:dyDescent="0.25">
      <c r="A816" t="s">
        <v>40</v>
      </c>
      <c r="B816" t="s">
        <v>845</v>
      </c>
      <c r="C816" t="s">
        <v>859</v>
      </c>
      <c r="D816" t="s">
        <v>2744</v>
      </c>
    </row>
    <row r="817" spans="1:4" x14ac:dyDescent="0.25">
      <c r="A817" t="s">
        <v>40</v>
      </c>
      <c r="B817" t="s">
        <v>1433</v>
      </c>
      <c r="C817" t="s">
        <v>1121</v>
      </c>
      <c r="D817">
        <v>3.6111096541086799E-4</v>
      </c>
    </row>
    <row r="818" spans="1:4" x14ac:dyDescent="0.25">
      <c r="A818">
        <v>3.6111096541086799E-4</v>
      </c>
    </row>
    <row r="819" spans="1:4" x14ac:dyDescent="0.25">
      <c r="A819" t="s">
        <v>40</v>
      </c>
      <c r="B819" t="s">
        <v>845</v>
      </c>
      <c r="C819" t="s">
        <v>2587</v>
      </c>
      <c r="D819" t="s">
        <v>2745</v>
      </c>
    </row>
    <row r="820" spans="1:4" x14ac:dyDescent="0.25">
      <c r="A820" t="s">
        <v>40</v>
      </c>
      <c r="B820" t="s">
        <v>1433</v>
      </c>
      <c r="C820" t="s">
        <v>2617</v>
      </c>
      <c r="D820">
        <v>2.2222220897674501E-4</v>
      </c>
    </row>
    <row r="821" spans="1:4" x14ac:dyDescent="0.25">
      <c r="A821">
        <v>2.2222220897674501E-4</v>
      </c>
    </row>
    <row r="822" spans="1:4" x14ac:dyDescent="0.25">
      <c r="A822" t="s">
        <v>126</v>
      </c>
      <c r="B822" t="s">
        <v>2746</v>
      </c>
    </row>
    <row r="823" spans="1:4" x14ac:dyDescent="0.25">
      <c r="A823" t="s">
        <v>126</v>
      </c>
      <c r="B823" t="s">
        <v>2747</v>
      </c>
    </row>
    <row r="824" spans="1:4" x14ac:dyDescent="0.25">
      <c r="A824" t="s">
        <v>126</v>
      </c>
      <c r="B824" t="s">
        <v>2748</v>
      </c>
    </row>
    <row r="825" spans="1:4" x14ac:dyDescent="0.25">
      <c r="A825" t="s">
        <v>126</v>
      </c>
      <c r="B825" t="s">
        <v>2749</v>
      </c>
    </row>
    <row r="826" spans="1:4" x14ac:dyDescent="0.25">
      <c r="A826" t="s">
        <v>126</v>
      </c>
      <c r="B826" t="s">
        <v>2750</v>
      </c>
    </row>
    <row r="827" spans="1:4" x14ac:dyDescent="0.25">
      <c r="A827" t="s">
        <v>126</v>
      </c>
      <c r="B827" t="s">
        <v>2751</v>
      </c>
    </row>
    <row r="828" spans="1:4" x14ac:dyDescent="0.25">
      <c r="A828" t="s">
        <v>126</v>
      </c>
      <c r="B828" t="s">
        <v>2752</v>
      </c>
    </row>
    <row r="829" spans="1:4" x14ac:dyDescent="0.25">
      <c r="A829" t="s">
        <v>126</v>
      </c>
      <c r="B829" t="s">
        <v>2753</v>
      </c>
    </row>
    <row r="830" spans="1:4" x14ac:dyDescent="0.25">
      <c r="A830" t="s">
        <v>126</v>
      </c>
      <c r="B830" t="s">
        <v>2754</v>
      </c>
    </row>
    <row r="831" spans="1:4" x14ac:dyDescent="0.25">
      <c r="A831" t="s">
        <v>19</v>
      </c>
    </row>
    <row r="832" spans="1:4" x14ac:dyDescent="0.25">
      <c r="A832" t="s">
        <v>19</v>
      </c>
    </row>
    <row r="833" spans="1:5" x14ac:dyDescent="0.25">
      <c r="A833" t="s">
        <v>19</v>
      </c>
    </row>
    <row r="834" spans="1:5" x14ac:dyDescent="0.25">
      <c r="A834" t="s">
        <v>19</v>
      </c>
    </row>
    <row r="835" spans="1:5" x14ac:dyDescent="0.25">
      <c r="A835" t="s">
        <v>19</v>
      </c>
    </row>
    <row r="836" spans="1:5" x14ac:dyDescent="0.25">
      <c r="A836" t="s">
        <v>19</v>
      </c>
    </row>
    <row r="837" spans="1:5" x14ac:dyDescent="0.25">
      <c r="A837" t="s">
        <v>19</v>
      </c>
    </row>
    <row r="838" spans="1:5" x14ac:dyDescent="0.25">
      <c r="A838" t="s">
        <v>19</v>
      </c>
    </row>
    <row r="839" spans="1:5" x14ac:dyDescent="0.25">
      <c r="A839" t="s">
        <v>3</v>
      </c>
      <c r="B839" t="s">
        <v>133</v>
      </c>
      <c r="C839">
        <v>7002</v>
      </c>
    </row>
    <row r="840" spans="1:5" x14ac:dyDescent="0.25">
      <c r="A840" t="s">
        <v>26</v>
      </c>
    </row>
    <row r="841" spans="1:5" x14ac:dyDescent="0.25">
      <c r="A841" t="s">
        <v>40</v>
      </c>
      <c r="B841" t="s">
        <v>841</v>
      </c>
      <c r="C841" t="s">
        <v>139</v>
      </c>
      <c r="D841" t="s">
        <v>137</v>
      </c>
      <c r="E841">
        <v>25</v>
      </c>
    </row>
    <row r="842" spans="1:5" x14ac:dyDescent="0.25">
      <c r="A842" t="s">
        <v>140</v>
      </c>
    </row>
    <row r="843" spans="1:5" x14ac:dyDescent="0.25">
      <c r="A843" t="s">
        <v>123</v>
      </c>
      <c r="B843" t="s">
        <v>143</v>
      </c>
    </row>
    <row r="844" spans="1:5" x14ac:dyDescent="0.25">
      <c r="A844" t="s">
        <v>142</v>
      </c>
    </row>
    <row r="845" spans="1:5" x14ac:dyDescent="0.25">
      <c r="A845" t="s">
        <v>145</v>
      </c>
    </row>
    <row r="846" spans="1:5" x14ac:dyDescent="0.25">
      <c r="A846" t="s">
        <v>40</v>
      </c>
      <c r="B846" t="s">
        <v>841</v>
      </c>
      <c r="C846" t="s">
        <v>2582</v>
      </c>
    </row>
    <row r="847" spans="1:5" x14ac:dyDescent="0.25">
      <c r="A847" t="s">
        <v>19</v>
      </c>
    </row>
    <row r="848" spans="1:5" x14ac:dyDescent="0.25">
      <c r="A848" t="s">
        <v>2</v>
      </c>
      <c r="B848" t="s">
        <v>133</v>
      </c>
      <c r="C848">
        <v>7010</v>
      </c>
    </row>
    <row r="849" spans="1:5" x14ac:dyDescent="0.25">
      <c r="A849" t="s">
        <v>68</v>
      </c>
    </row>
    <row r="850" spans="1:5" x14ac:dyDescent="0.25">
      <c r="A850" t="s">
        <v>3</v>
      </c>
      <c r="B850" t="s">
        <v>133</v>
      </c>
      <c r="C850">
        <v>7002</v>
      </c>
    </row>
    <row r="851" spans="1:5" x14ac:dyDescent="0.25">
      <c r="A851" t="s">
        <v>26</v>
      </c>
    </row>
    <row r="852" spans="1:5" x14ac:dyDescent="0.25">
      <c r="A852" t="s">
        <v>40</v>
      </c>
      <c r="B852" t="s">
        <v>841</v>
      </c>
      <c r="C852" t="s">
        <v>146</v>
      </c>
      <c r="D852" t="s">
        <v>137</v>
      </c>
      <c r="E852">
        <v>25</v>
      </c>
    </row>
    <row r="853" spans="1:5" x14ac:dyDescent="0.25">
      <c r="A853" t="s">
        <v>147</v>
      </c>
    </row>
    <row r="854" spans="1:5" x14ac:dyDescent="0.25">
      <c r="A854" t="s">
        <v>123</v>
      </c>
      <c r="B854" t="s">
        <v>148</v>
      </c>
    </row>
    <row r="855" spans="1:5" x14ac:dyDescent="0.25">
      <c r="A855" t="s">
        <v>142</v>
      </c>
    </row>
    <row r="856" spans="1:5" x14ac:dyDescent="0.25">
      <c r="A856" t="s">
        <v>149</v>
      </c>
    </row>
    <row r="857" spans="1:5" x14ac:dyDescent="0.25">
      <c r="A857" t="s">
        <v>40</v>
      </c>
      <c r="B857" t="s">
        <v>842</v>
      </c>
      <c r="C857" t="s">
        <v>146</v>
      </c>
      <c r="D857" t="s">
        <v>137</v>
      </c>
      <c r="E857">
        <v>25</v>
      </c>
    </row>
    <row r="858" spans="1:5" x14ac:dyDescent="0.25">
      <c r="A858" t="s">
        <v>74</v>
      </c>
    </row>
    <row r="859" spans="1:5" x14ac:dyDescent="0.25">
      <c r="A859" t="s">
        <v>123</v>
      </c>
      <c r="B859" t="s">
        <v>843</v>
      </c>
    </row>
    <row r="860" spans="1:5" x14ac:dyDescent="0.25">
      <c r="A860" t="s">
        <v>142</v>
      </c>
    </row>
    <row r="861" spans="1:5" x14ac:dyDescent="0.25">
      <c r="A861" t="s">
        <v>149</v>
      </c>
    </row>
    <row r="862" spans="1:5" x14ac:dyDescent="0.25">
      <c r="A862" t="s">
        <v>40</v>
      </c>
      <c r="B862" t="s">
        <v>841</v>
      </c>
      <c r="C862" t="s">
        <v>2584</v>
      </c>
    </row>
    <row r="863" spans="1:5" x14ac:dyDescent="0.25">
      <c r="A863" t="s">
        <v>40</v>
      </c>
      <c r="B863" t="s">
        <v>842</v>
      </c>
      <c r="C863" t="s">
        <v>2584</v>
      </c>
    </row>
    <row r="864" spans="1:5" x14ac:dyDescent="0.25">
      <c r="A864" t="s">
        <v>212</v>
      </c>
      <c r="B864" t="s">
        <v>133</v>
      </c>
      <c r="C864">
        <v>6960</v>
      </c>
    </row>
    <row r="865" spans="1:5" x14ac:dyDescent="0.25">
      <c r="A865" t="s">
        <v>80</v>
      </c>
    </row>
    <row r="866" spans="1:5" x14ac:dyDescent="0.25">
      <c r="A866" t="s">
        <v>40</v>
      </c>
      <c r="B866" t="s">
        <v>845</v>
      </c>
      <c r="C866" t="s">
        <v>146</v>
      </c>
      <c r="D866" t="s">
        <v>137</v>
      </c>
      <c r="E866">
        <v>25</v>
      </c>
    </row>
    <row r="867" spans="1:5" x14ac:dyDescent="0.25">
      <c r="A867" t="s">
        <v>86</v>
      </c>
    </row>
    <row r="868" spans="1:5" x14ac:dyDescent="0.25">
      <c r="A868" t="s">
        <v>123</v>
      </c>
      <c r="B868" t="s">
        <v>847</v>
      </c>
    </row>
    <row r="869" spans="1:5" x14ac:dyDescent="0.25">
      <c r="A869" t="s">
        <v>142</v>
      </c>
    </row>
    <row r="870" spans="1:5" x14ac:dyDescent="0.25">
      <c r="A870" t="s">
        <v>149</v>
      </c>
    </row>
    <row r="871" spans="1:5" x14ac:dyDescent="0.25">
      <c r="A871" t="s">
        <v>40</v>
      </c>
      <c r="B871" t="s">
        <v>845</v>
      </c>
      <c r="C871" t="s">
        <v>2584</v>
      </c>
    </row>
    <row r="872" spans="1:5" x14ac:dyDescent="0.25">
      <c r="A872" t="s">
        <v>212</v>
      </c>
      <c r="B872" t="s">
        <v>133</v>
      </c>
      <c r="C872">
        <v>6960</v>
      </c>
    </row>
    <row r="873" spans="1:5" x14ac:dyDescent="0.25">
      <c r="A873" t="s">
        <v>80</v>
      </c>
    </row>
    <row r="874" spans="1:5" x14ac:dyDescent="0.25">
      <c r="A874" t="s">
        <v>40</v>
      </c>
      <c r="B874" t="s">
        <v>845</v>
      </c>
      <c r="C874" t="s">
        <v>136</v>
      </c>
      <c r="D874" t="s">
        <v>137</v>
      </c>
      <c r="E874">
        <v>25</v>
      </c>
    </row>
    <row r="875" spans="1:5" x14ac:dyDescent="0.25">
      <c r="A875" t="s">
        <v>84</v>
      </c>
    </row>
    <row r="876" spans="1:5" x14ac:dyDescent="0.25">
      <c r="A876" t="s">
        <v>123</v>
      </c>
      <c r="B876" t="s">
        <v>848</v>
      </c>
    </row>
    <row r="877" spans="1:5" x14ac:dyDescent="0.25">
      <c r="A877" t="s">
        <v>142</v>
      </c>
    </row>
    <row r="878" spans="1:5" x14ac:dyDescent="0.25">
      <c r="A878" t="s">
        <v>144</v>
      </c>
    </row>
    <row r="879" spans="1:5" x14ac:dyDescent="0.25">
      <c r="A879" t="s">
        <v>3</v>
      </c>
      <c r="B879" t="s">
        <v>133</v>
      </c>
      <c r="C879">
        <v>7002</v>
      </c>
    </row>
    <row r="880" spans="1:5" x14ac:dyDescent="0.25">
      <c r="A880" t="s">
        <v>26</v>
      </c>
    </row>
    <row r="881" spans="1:5" x14ac:dyDescent="0.25">
      <c r="A881" t="s">
        <v>40</v>
      </c>
      <c r="B881" t="s">
        <v>841</v>
      </c>
      <c r="C881" t="s">
        <v>136</v>
      </c>
      <c r="D881" t="s">
        <v>137</v>
      </c>
      <c r="E881">
        <v>25</v>
      </c>
    </row>
    <row r="882" spans="1:5" x14ac:dyDescent="0.25">
      <c r="A882" t="s">
        <v>35</v>
      </c>
    </row>
    <row r="883" spans="1:5" x14ac:dyDescent="0.25">
      <c r="A883" t="s">
        <v>123</v>
      </c>
      <c r="B883" t="s">
        <v>141</v>
      </c>
    </row>
    <row r="884" spans="1:5" x14ac:dyDescent="0.25">
      <c r="A884" t="s">
        <v>142</v>
      </c>
    </row>
    <row r="885" spans="1:5" x14ac:dyDescent="0.25">
      <c r="A885" t="s">
        <v>144</v>
      </c>
    </row>
    <row r="886" spans="1:5" x14ac:dyDescent="0.25">
      <c r="A886" t="s">
        <v>40</v>
      </c>
      <c r="B886" t="s">
        <v>841</v>
      </c>
      <c r="C886" t="s">
        <v>2586</v>
      </c>
    </row>
    <row r="887" spans="1:5" x14ac:dyDescent="0.25">
      <c r="A887" t="s">
        <v>40</v>
      </c>
      <c r="B887" t="s">
        <v>845</v>
      </c>
      <c r="C887" t="s">
        <v>2586</v>
      </c>
    </row>
    <row r="888" spans="1:5" x14ac:dyDescent="0.25">
      <c r="A888" t="s">
        <v>212</v>
      </c>
      <c r="B888" t="s">
        <v>133</v>
      </c>
      <c r="C888">
        <v>6960</v>
      </c>
    </row>
    <row r="889" spans="1:5" x14ac:dyDescent="0.25">
      <c r="A889" t="s">
        <v>80</v>
      </c>
    </row>
    <row r="890" spans="1:5" x14ac:dyDescent="0.25">
      <c r="A890" t="s">
        <v>40</v>
      </c>
      <c r="B890" t="s">
        <v>845</v>
      </c>
      <c r="C890" t="s">
        <v>139</v>
      </c>
      <c r="D890" t="s">
        <v>137</v>
      </c>
      <c r="E890">
        <v>25</v>
      </c>
    </row>
    <row r="891" spans="1:5" x14ac:dyDescent="0.25">
      <c r="A891" t="s">
        <v>82</v>
      </c>
    </row>
    <row r="892" spans="1:5" x14ac:dyDescent="0.25">
      <c r="A892" t="s">
        <v>123</v>
      </c>
      <c r="B892" t="s">
        <v>2570</v>
      </c>
    </row>
    <row r="893" spans="1:5" x14ac:dyDescent="0.25">
      <c r="A893" t="s">
        <v>142</v>
      </c>
    </row>
    <row r="894" spans="1:5" x14ac:dyDescent="0.25">
      <c r="A894" t="s">
        <v>145</v>
      </c>
    </row>
    <row r="895" spans="1:5" x14ac:dyDescent="0.25">
      <c r="A895" t="s">
        <v>2</v>
      </c>
      <c r="B895" t="s">
        <v>133</v>
      </c>
      <c r="C895">
        <v>7010</v>
      </c>
    </row>
    <row r="896" spans="1:5" x14ac:dyDescent="0.25">
      <c r="A896" t="s">
        <v>68</v>
      </c>
    </row>
    <row r="897" spans="1:5" x14ac:dyDescent="0.25">
      <c r="A897" t="s">
        <v>40</v>
      </c>
      <c r="B897" t="s">
        <v>842</v>
      </c>
      <c r="C897" t="s">
        <v>139</v>
      </c>
      <c r="D897" t="s">
        <v>137</v>
      </c>
      <c r="E897">
        <v>25</v>
      </c>
    </row>
    <row r="898" spans="1:5" x14ac:dyDescent="0.25">
      <c r="A898" t="s">
        <v>71</v>
      </c>
    </row>
    <row r="899" spans="1:5" x14ac:dyDescent="0.25">
      <c r="A899" t="s">
        <v>123</v>
      </c>
      <c r="B899" t="s">
        <v>2571</v>
      </c>
    </row>
    <row r="900" spans="1:5" x14ac:dyDescent="0.25">
      <c r="A900" t="s">
        <v>142</v>
      </c>
    </row>
    <row r="901" spans="1:5" x14ac:dyDescent="0.25">
      <c r="A901" t="s">
        <v>145</v>
      </c>
    </row>
    <row r="902" spans="1:5" x14ac:dyDescent="0.25">
      <c r="A902" t="s">
        <v>40</v>
      </c>
      <c r="B902" t="s">
        <v>845</v>
      </c>
      <c r="C902" t="s">
        <v>2582</v>
      </c>
    </row>
    <row r="903" spans="1:5" x14ac:dyDescent="0.25">
      <c r="A903" t="s">
        <v>40</v>
      </c>
      <c r="B903" t="s">
        <v>842</v>
      </c>
      <c r="C903" t="s">
        <v>2582</v>
      </c>
    </row>
    <row r="904" spans="1:5" x14ac:dyDescent="0.25">
      <c r="A904" t="s">
        <v>2</v>
      </c>
      <c r="B904" t="s">
        <v>133</v>
      </c>
      <c r="C904">
        <v>7010</v>
      </c>
    </row>
    <row r="905" spans="1:5" x14ac:dyDescent="0.25">
      <c r="A905" t="s">
        <v>68</v>
      </c>
    </row>
    <row r="906" spans="1:5" x14ac:dyDescent="0.25">
      <c r="A906" t="s">
        <v>40</v>
      </c>
      <c r="B906" t="s">
        <v>842</v>
      </c>
      <c r="C906" t="s">
        <v>136</v>
      </c>
      <c r="D906" t="s">
        <v>137</v>
      </c>
      <c r="E906">
        <v>25</v>
      </c>
    </row>
    <row r="907" spans="1:5" x14ac:dyDescent="0.25">
      <c r="A907" t="s">
        <v>77</v>
      </c>
    </row>
    <row r="908" spans="1:5" x14ac:dyDescent="0.25">
      <c r="A908" t="s">
        <v>123</v>
      </c>
      <c r="B908" t="s">
        <v>844</v>
      </c>
    </row>
    <row r="909" spans="1:5" x14ac:dyDescent="0.25">
      <c r="A909" t="s">
        <v>142</v>
      </c>
    </row>
    <row r="910" spans="1:5" x14ac:dyDescent="0.25">
      <c r="A910" t="s">
        <v>144</v>
      </c>
    </row>
    <row r="911" spans="1:5" x14ac:dyDescent="0.25">
      <c r="A911" t="s">
        <v>40</v>
      </c>
      <c r="B911" t="s">
        <v>842</v>
      </c>
      <c r="C911" t="s">
        <v>2586</v>
      </c>
    </row>
    <row r="912" spans="1:5" x14ac:dyDescent="0.25">
      <c r="A912" t="s">
        <v>40</v>
      </c>
      <c r="B912" t="s">
        <v>841</v>
      </c>
      <c r="C912" t="s">
        <v>2587</v>
      </c>
      <c r="D912" t="s">
        <v>2588</v>
      </c>
    </row>
    <row r="913" spans="1:4" x14ac:dyDescent="0.25">
      <c r="A913" t="s">
        <v>40</v>
      </c>
      <c r="B913" t="s">
        <v>841</v>
      </c>
      <c r="C913" t="s">
        <v>857</v>
      </c>
      <c r="D913" t="s">
        <v>2588</v>
      </c>
    </row>
    <row r="914" spans="1:4" x14ac:dyDescent="0.25">
      <c r="A914" t="s">
        <v>40</v>
      </c>
      <c r="B914" t="s">
        <v>841</v>
      </c>
      <c r="C914" t="s">
        <v>859</v>
      </c>
      <c r="D914" t="s">
        <v>2588</v>
      </c>
    </row>
    <row r="915" spans="1:4" x14ac:dyDescent="0.25">
      <c r="A915" t="s">
        <v>40</v>
      </c>
      <c r="B915" t="s">
        <v>841</v>
      </c>
      <c r="C915" t="s">
        <v>2587</v>
      </c>
      <c r="D915" t="s">
        <v>2589</v>
      </c>
    </row>
    <row r="916" spans="1:4" x14ac:dyDescent="0.25">
      <c r="A916" t="s">
        <v>40</v>
      </c>
      <c r="B916" t="s">
        <v>841</v>
      </c>
      <c r="C916" t="s">
        <v>857</v>
      </c>
      <c r="D916" t="s">
        <v>2589</v>
      </c>
    </row>
    <row r="917" spans="1:4" x14ac:dyDescent="0.25">
      <c r="A917" t="s">
        <v>40</v>
      </c>
      <c r="B917" t="s">
        <v>841</v>
      </c>
      <c r="C917" t="s">
        <v>859</v>
      </c>
      <c r="D917" t="s">
        <v>2589</v>
      </c>
    </row>
    <row r="918" spans="1:4" x14ac:dyDescent="0.25">
      <c r="A918" t="s">
        <v>40</v>
      </c>
      <c r="B918" t="s">
        <v>841</v>
      </c>
      <c r="C918" t="s">
        <v>2587</v>
      </c>
      <c r="D918" t="s">
        <v>2593</v>
      </c>
    </row>
    <row r="919" spans="1:4" x14ac:dyDescent="0.25">
      <c r="A919" t="s">
        <v>40</v>
      </c>
      <c r="B919" t="s">
        <v>841</v>
      </c>
      <c r="C919" t="s">
        <v>857</v>
      </c>
      <c r="D919" t="s">
        <v>2593</v>
      </c>
    </row>
    <row r="920" spans="1:4" x14ac:dyDescent="0.25">
      <c r="A920" t="s">
        <v>40</v>
      </c>
      <c r="B920" t="s">
        <v>841</v>
      </c>
      <c r="C920" t="s">
        <v>859</v>
      </c>
      <c r="D920" t="s">
        <v>2593</v>
      </c>
    </row>
    <row r="921" spans="1:4" x14ac:dyDescent="0.25">
      <c r="A921" t="s">
        <v>40</v>
      </c>
      <c r="B921" t="s">
        <v>842</v>
      </c>
      <c r="C921" t="s">
        <v>2587</v>
      </c>
      <c r="D921" t="s">
        <v>2588</v>
      </c>
    </row>
    <row r="922" spans="1:4" x14ac:dyDescent="0.25">
      <c r="A922" t="s">
        <v>40</v>
      </c>
      <c r="B922" t="s">
        <v>842</v>
      </c>
      <c r="C922" t="s">
        <v>857</v>
      </c>
      <c r="D922" t="s">
        <v>2588</v>
      </c>
    </row>
    <row r="923" spans="1:4" x14ac:dyDescent="0.25">
      <c r="A923" t="s">
        <v>40</v>
      </c>
      <c r="B923" t="s">
        <v>841</v>
      </c>
      <c r="C923" t="s">
        <v>857</v>
      </c>
      <c r="D923" t="s">
        <v>2596</v>
      </c>
    </row>
    <row r="924" spans="1:4" x14ac:dyDescent="0.25">
      <c r="A924" t="s">
        <v>40</v>
      </c>
      <c r="B924" t="s">
        <v>841</v>
      </c>
      <c r="C924" t="s">
        <v>2587</v>
      </c>
      <c r="D924" t="s">
        <v>2596</v>
      </c>
    </row>
    <row r="925" spans="1:4" x14ac:dyDescent="0.25">
      <c r="A925" t="s">
        <v>40</v>
      </c>
      <c r="B925" t="s">
        <v>842</v>
      </c>
      <c r="C925" t="s">
        <v>859</v>
      </c>
      <c r="D925" t="s">
        <v>2588</v>
      </c>
    </row>
    <row r="926" spans="1:4" x14ac:dyDescent="0.25">
      <c r="A926" t="s">
        <v>40</v>
      </c>
      <c r="B926" t="s">
        <v>841</v>
      </c>
      <c r="C926" t="s">
        <v>859</v>
      </c>
      <c r="D926" t="s">
        <v>2596</v>
      </c>
    </row>
    <row r="927" spans="1:4" x14ac:dyDescent="0.25">
      <c r="A927" t="s">
        <v>40</v>
      </c>
      <c r="B927" t="s">
        <v>841</v>
      </c>
      <c r="C927" t="s">
        <v>2587</v>
      </c>
      <c r="D927" t="s">
        <v>2598</v>
      </c>
    </row>
    <row r="928" spans="1:4" x14ac:dyDescent="0.25">
      <c r="A928" t="s">
        <v>40</v>
      </c>
      <c r="B928" t="s">
        <v>841</v>
      </c>
      <c r="C928" t="s">
        <v>857</v>
      </c>
      <c r="D928" t="s">
        <v>2598</v>
      </c>
    </row>
    <row r="929" spans="1:4" x14ac:dyDescent="0.25">
      <c r="A929" t="s">
        <v>40</v>
      </c>
      <c r="B929" t="s">
        <v>841</v>
      </c>
      <c r="C929" t="s">
        <v>859</v>
      </c>
      <c r="D929" t="s">
        <v>2598</v>
      </c>
    </row>
    <row r="930" spans="1:4" x14ac:dyDescent="0.25">
      <c r="A930" t="s">
        <v>40</v>
      </c>
      <c r="B930" t="s">
        <v>841</v>
      </c>
      <c r="C930" t="s">
        <v>2587</v>
      </c>
      <c r="D930" t="s">
        <v>2601</v>
      </c>
    </row>
    <row r="931" spans="1:4" x14ac:dyDescent="0.25">
      <c r="A931" t="s">
        <v>40</v>
      </c>
      <c r="B931" t="s">
        <v>841</v>
      </c>
      <c r="C931" t="s">
        <v>857</v>
      </c>
      <c r="D931" t="s">
        <v>2601</v>
      </c>
    </row>
    <row r="932" spans="1:4" x14ac:dyDescent="0.25">
      <c r="A932" t="s">
        <v>40</v>
      </c>
      <c r="B932" t="s">
        <v>841</v>
      </c>
      <c r="C932" t="s">
        <v>859</v>
      </c>
      <c r="D932" t="s">
        <v>2601</v>
      </c>
    </row>
    <row r="933" spans="1:4" x14ac:dyDescent="0.25">
      <c r="A933" t="s">
        <v>40</v>
      </c>
      <c r="B933" t="s">
        <v>841</v>
      </c>
      <c r="C933" t="s">
        <v>2587</v>
      </c>
      <c r="D933" t="s">
        <v>2604</v>
      </c>
    </row>
    <row r="934" spans="1:4" x14ac:dyDescent="0.25">
      <c r="A934" t="s">
        <v>40</v>
      </c>
      <c r="B934" t="s">
        <v>841</v>
      </c>
      <c r="C934" t="s">
        <v>857</v>
      </c>
      <c r="D934" t="s">
        <v>2604</v>
      </c>
    </row>
    <row r="935" spans="1:4" x14ac:dyDescent="0.25">
      <c r="A935" t="s">
        <v>40</v>
      </c>
      <c r="B935" t="s">
        <v>841</v>
      </c>
      <c r="C935" t="s">
        <v>859</v>
      </c>
      <c r="D935" t="s">
        <v>2604</v>
      </c>
    </row>
    <row r="936" spans="1:4" x14ac:dyDescent="0.25">
      <c r="A936" t="s">
        <v>40</v>
      </c>
      <c r="B936" t="s">
        <v>845</v>
      </c>
      <c r="C936" t="s">
        <v>859</v>
      </c>
      <c r="D936" t="s">
        <v>2588</v>
      </c>
    </row>
    <row r="937" spans="1:4" x14ac:dyDescent="0.25">
      <c r="A937" t="s">
        <v>40</v>
      </c>
      <c r="B937" t="s">
        <v>845</v>
      </c>
      <c r="C937" t="s">
        <v>2587</v>
      </c>
      <c r="D937" t="s">
        <v>2588</v>
      </c>
    </row>
    <row r="938" spans="1:4" x14ac:dyDescent="0.25">
      <c r="A938" t="s">
        <v>40</v>
      </c>
      <c r="B938" t="s">
        <v>845</v>
      </c>
      <c r="C938" t="s">
        <v>857</v>
      </c>
      <c r="D938" t="s">
        <v>2588</v>
      </c>
    </row>
    <row r="939" spans="1:4" x14ac:dyDescent="0.25">
      <c r="A939" t="s">
        <v>40</v>
      </c>
      <c r="B939" t="s">
        <v>842</v>
      </c>
      <c r="C939" t="s">
        <v>2587</v>
      </c>
      <c r="D939" t="s">
        <v>2589</v>
      </c>
    </row>
    <row r="940" spans="1:4" x14ac:dyDescent="0.25">
      <c r="A940" t="s">
        <v>40</v>
      </c>
      <c r="B940" t="s">
        <v>841</v>
      </c>
      <c r="C940" t="s">
        <v>2587</v>
      </c>
      <c r="D940" t="s">
        <v>2607</v>
      </c>
    </row>
    <row r="941" spans="1:4" x14ac:dyDescent="0.25">
      <c r="A941" t="s">
        <v>40</v>
      </c>
      <c r="B941" t="s">
        <v>841</v>
      </c>
      <c r="C941" t="s">
        <v>857</v>
      </c>
      <c r="D941" t="s">
        <v>2607</v>
      </c>
    </row>
    <row r="942" spans="1:4" x14ac:dyDescent="0.25">
      <c r="A942" t="s">
        <v>40</v>
      </c>
      <c r="B942" t="s">
        <v>842</v>
      </c>
      <c r="C942" t="s">
        <v>857</v>
      </c>
      <c r="D942" t="s">
        <v>2589</v>
      </c>
    </row>
    <row r="943" spans="1:4" x14ac:dyDescent="0.25">
      <c r="A943" t="s">
        <v>40</v>
      </c>
      <c r="B943" t="s">
        <v>842</v>
      </c>
      <c r="C943" t="s">
        <v>859</v>
      </c>
      <c r="D943" t="s">
        <v>2589</v>
      </c>
    </row>
    <row r="944" spans="1:4" x14ac:dyDescent="0.25">
      <c r="A944" t="s">
        <v>40</v>
      </c>
      <c r="B944" t="s">
        <v>841</v>
      </c>
      <c r="C944" t="s">
        <v>859</v>
      </c>
      <c r="D944" t="s">
        <v>2607</v>
      </c>
    </row>
    <row r="945" spans="1:4" x14ac:dyDescent="0.25">
      <c r="A945" t="s">
        <v>40</v>
      </c>
      <c r="B945" t="s">
        <v>841</v>
      </c>
      <c r="C945" t="s">
        <v>857</v>
      </c>
      <c r="D945" t="s">
        <v>2755</v>
      </c>
    </row>
    <row r="946" spans="1:4" x14ac:dyDescent="0.25">
      <c r="A946" t="s">
        <v>40</v>
      </c>
      <c r="B946" t="s">
        <v>841</v>
      </c>
      <c r="C946" t="s">
        <v>859</v>
      </c>
      <c r="D946" t="s">
        <v>2633</v>
      </c>
    </row>
    <row r="947" spans="1:4" x14ac:dyDescent="0.25">
      <c r="A947" t="s">
        <v>40</v>
      </c>
      <c r="B947" t="s">
        <v>841</v>
      </c>
      <c r="C947" t="s">
        <v>2587</v>
      </c>
      <c r="D947" t="s">
        <v>2613</v>
      </c>
    </row>
    <row r="948" spans="1:4" x14ac:dyDescent="0.25">
      <c r="A948" t="s">
        <v>40</v>
      </c>
      <c r="B948" t="s">
        <v>841</v>
      </c>
      <c r="C948" t="s">
        <v>857</v>
      </c>
      <c r="D948" t="s">
        <v>2677</v>
      </c>
    </row>
    <row r="949" spans="1:4" x14ac:dyDescent="0.25">
      <c r="A949" t="s">
        <v>40</v>
      </c>
      <c r="B949" t="s">
        <v>1093</v>
      </c>
      <c r="C949" t="s">
        <v>1094</v>
      </c>
      <c r="D949">
        <v>6.1111072699228895E-4</v>
      </c>
    </row>
    <row r="950" spans="1:4" x14ac:dyDescent="0.25">
      <c r="A950">
        <v>6.1111072699228895E-4</v>
      </c>
    </row>
    <row r="951" spans="1:4" x14ac:dyDescent="0.25">
      <c r="A951" t="s">
        <v>40</v>
      </c>
      <c r="B951" t="s">
        <v>841</v>
      </c>
      <c r="C951" t="s">
        <v>859</v>
      </c>
      <c r="D951" t="s">
        <v>2638</v>
      </c>
    </row>
    <row r="952" spans="1:4" x14ac:dyDescent="0.25">
      <c r="A952" t="s">
        <v>40</v>
      </c>
      <c r="B952" t="s">
        <v>1093</v>
      </c>
      <c r="C952" t="s">
        <v>1121</v>
      </c>
      <c r="D952">
        <v>1.3888875643412201E-4</v>
      </c>
    </row>
    <row r="953" spans="1:4" x14ac:dyDescent="0.25">
      <c r="A953">
        <v>1.3888875643412201E-4</v>
      </c>
    </row>
    <row r="954" spans="1:4" x14ac:dyDescent="0.25">
      <c r="A954" t="s">
        <v>40</v>
      </c>
      <c r="B954" t="s">
        <v>841</v>
      </c>
      <c r="C954" t="s">
        <v>2587</v>
      </c>
      <c r="D954" t="s">
        <v>2616</v>
      </c>
    </row>
    <row r="955" spans="1:4" x14ac:dyDescent="0.25">
      <c r="A955" t="s">
        <v>40</v>
      </c>
      <c r="B955" t="s">
        <v>1093</v>
      </c>
      <c r="C955" t="s">
        <v>2617</v>
      </c>
      <c r="D955">
        <v>0</v>
      </c>
    </row>
    <row r="956" spans="1:4" x14ac:dyDescent="0.25">
      <c r="A956">
        <v>0</v>
      </c>
    </row>
    <row r="957" spans="1:4" x14ac:dyDescent="0.25">
      <c r="A957" t="s">
        <v>40</v>
      </c>
      <c r="B957" t="s">
        <v>842</v>
      </c>
      <c r="C957" t="s">
        <v>2587</v>
      </c>
      <c r="D957" t="s">
        <v>2593</v>
      </c>
    </row>
    <row r="958" spans="1:4" x14ac:dyDescent="0.25">
      <c r="A958" t="s">
        <v>40</v>
      </c>
      <c r="B958" t="s">
        <v>842</v>
      </c>
      <c r="C958" t="s">
        <v>857</v>
      </c>
      <c r="D958" t="s">
        <v>2593</v>
      </c>
    </row>
    <row r="959" spans="1:4" x14ac:dyDescent="0.25">
      <c r="A959" t="s">
        <v>40</v>
      </c>
      <c r="B959" t="s">
        <v>842</v>
      </c>
      <c r="C959" t="s">
        <v>859</v>
      </c>
      <c r="D959" t="s">
        <v>2593</v>
      </c>
    </row>
    <row r="960" spans="1:4" x14ac:dyDescent="0.25">
      <c r="A960" t="s">
        <v>40</v>
      </c>
      <c r="B960" t="s">
        <v>845</v>
      </c>
      <c r="C960" t="s">
        <v>859</v>
      </c>
      <c r="D960" t="s">
        <v>2668</v>
      </c>
    </row>
    <row r="961" spans="1:4" x14ac:dyDescent="0.25">
      <c r="A961" t="s">
        <v>40</v>
      </c>
      <c r="B961" t="s">
        <v>845</v>
      </c>
      <c r="C961" t="s">
        <v>857</v>
      </c>
      <c r="D961" t="s">
        <v>2756</v>
      </c>
    </row>
    <row r="962" spans="1:4" x14ac:dyDescent="0.25">
      <c r="A962" t="s">
        <v>40</v>
      </c>
      <c r="B962" t="s">
        <v>845</v>
      </c>
      <c r="C962" t="s">
        <v>2587</v>
      </c>
      <c r="D962" t="s">
        <v>2589</v>
      </c>
    </row>
    <row r="963" spans="1:4" x14ac:dyDescent="0.25">
      <c r="A963" t="s">
        <v>40</v>
      </c>
      <c r="B963" t="s">
        <v>842</v>
      </c>
      <c r="C963" t="s">
        <v>2587</v>
      </c>
      <c r="D963" t="s">
        <v>2596</v>
      </c>
    </row>
    <row r="964" spans="1:4" x14ac:dyDescent="0.25">
      <c r="A964" t="s">
        <v>40</v>
      </c>
      <c r="B964" t="s">
        <v>842</v>
      </c>
      <c r="C964" t="s">
        <v>857</v>
      </c>
      <c r="D964" t="s">
        <v>2596</v>
      </c>
    </row>
    <row r="965" spans="1:4" x14ac:dyDescent="0.25">
      <c r="A965" t="s">
        <v>40</v>
      </c>
      <c r="B965" t="s">
        <v>842</v>
      </c>
      <c r="C965" t="s">
        <v>859</v>
      </c>
      <c r="D965" t="s">
        <v>2596</v>
      </c>
    </row>
    <row r="966" spans="1:4" x14ac:dyDescent="0.25">
      <c r="A966" t="s">
        <v>40</v>
      </c>
      <c r="B966" t="s">
        <v>842</v>
      </c>
      <c r="C966" t="s">
        <v>2587</v>
      </c>
      <c r="D966" t="s">
        <v>2598</v>
      </c>
    </row>
    <row r="967" spans="1:4" x14ac:dyDescent="0.25">
      <c r="A967" t="s">
        <v>40</v>
      </c>
      <c r="B967" t="s">
        <v>842</v>
      </c>
      <c r="C967" t="s">
        <v>857</v>
      </c>
      <c r="D967" t="s">
        <v>2598</v>
      </c>
    </row>
    <row r="968" spans="1:4" x14ac:dyDescent="0.25">
      <c r="A968" t="s">
        <v>40</v>
      </c>
      <c r="B968" t="s">
        <v>842</v>
      </c>
      <c r="C968" t="s">
        <v>859</v>
      </c>
      <c r="D968" t="s">
        <v>2598</v>
      </c>
    </row>
    <row r="969" spans="1:4" x14ac:dyDescent="0.25">
      <c r="A969" t="s">
        <v>40</v>
      </c>
      <c r="B969" t="s">
        <v>845</v>
      </c>
      <c r="C969" t="s">
        <v>857</v>
      </c>
      <c r="D969" t="s">
        <v>2716</v>
      </c>
    </row>
    <row r="970" spans="1:4" x14ac:dyDescent="0.25">
      <c r="A970" t="s">
        <v>40</v>
      </c>
      <c r="B970" t="s">
        <v>845</v>
      </c>
      <c r="C970" t="s">
        <v>859</v>
      </c>
      <c r="D970" t="s">
        <v>2671</v>
      </c>
    </row>
    <row r="971" spans="1:4" x14ac:dyDescent="0.25">
      <c r="A971" t="s">
        <v>40</v>
      </c>
      <c r="B971" t="s">
        <v>845</v>
      </c>
      <c r="C971" t="s">
        <v>2587</v>
      </c>
      <c r="D971" t="s">
        <v>2593</v>
      </c>
    </row>
    <row r="972" spans="1:4" x14ac:dyDescent="0.25">
      <c r="A972" t="s">
        <v>40</v>
      </c>
      <c r="B972" t="s">
        <v>842</v>
      </c>
      <c r="C972" t="s">
        <v>2587</v>
      </c>
      <c r="D972" t="s">
        <v>2601</v>
      </c>
    </row>
    <row r="973" spans="1:4" x14ac:dyDescent="0.25">
      <c r="A973" t="s">
        <v>40</v>
      </c>
      <c r="B973" t="s">
        <v>842</v>
      </c>
      <c r="C973" t="s">
        <v>857</v>
      </c>
      <c r="D973" t="s">
        <v>2601</v>
      </c>
    </row>
    <row r="974" spans="1:4" x14ac:dyDescent="0.25">
      <c r="A974" t="s">
        <v>40</v>
      </c>
      <c r="B974" t="s">
        <v>842</v>
      </c>
      <c r="C974" t="s">
        <v>859</v>
      </c>
      <c r="D974" t="s">
        <v>2601</v>
      </c>
    </row>
    <row r="975" spans="1:4" x14ac:dyDescent="0.25">
      <c r="A975" t="s">
        <v>40</v>
      </c>
      <c r="B975" t="s">
        <v>842</v>
      </c>
      <c r="C975" t="s">
        <v>2587</v>
      </c>
      <c r="D975" t="s">
        <v>2604</v>
      </c>
    </row>
    <row r="976" spans="1:4" x14ac:dyDescent="0.25">
      <c r="A976" t="s">
        <v>40</v>
      </c>
      <c r="B976" t="s">
        <v>842</v>
      </c>
      <c r="C976" t="s">
        <v>857</v>
      </c>
      <c r="D976" t="s">
        <v>2604</v>
      </c>
    </row>
    <row r="977" spans="1:4" x14ac:dyDescent="0.25">
      <c r="A977" t="s">
        <v>40</v>
      </c>
      <c r="B977" t="s">
        <v>842</v>
      </c>
      <c r="C977" t="s">
        <v>859</v>
      </c>
      <c r="D977" t="s">
        <v>2604</v>
      </c>
    </row>
    <row r="978" spans="1:4" x14ac:dyDescent="0.25">
      <c r="A978" t="s">
        <v>40</v>
      </c>
      <c r="B978" t="s">
        <v>845</v>
      </c>
      <c r="C978" t="s">
        <v>857</v>
      </c>
      <c r="D978" t="s">
        <v>2757</v>
      </c>
    </row>
    <row r="979" spans="1:4" x14ac:dyDescent="0.25">
      <c r="A979" t="s">
        <v>40</v>
      </c>
      <c r="B979" t="s">
        <v>845</v>
      </c>
      <c r="C979" t="s">
        <v>859</v>
      </c>
      <c r="D979" t="s">
        <v>2673</v>
      </c>
    </row>
    <row r="980" spans="1:4" x14ac:dyDescent="0.25">
      <c r="A980" t="s">
        <v>40</v>
      </c>
      <c r="B980" t="s">
        <v>845</v>
      </c>
      <c r="C980" t="s">
        <v>2587</v>
      </c>
      <c r="D980" t="s">
        <v>2596</v>
      </c>
    </row>
    <row r="981" spans="1:4" x14ac:dyDescent="0.25">
      <c r="A981" t="s">
        <v>40</v>
      </c>
      <c r="B981" t="s">
        <v>842</v>
      </c>
      <c r="C981" t="s">
        <v>2587</v>
      </c>
      <c r="D981" t="s">
        <v>2607</v>
      </c>
    </row>
    <row r="982" spans="1:4" x14ac:dyDescent="0.25">
      <c r="A982" t="s">
        <v>40</v>
      </c>
      <c r="B982" t="s">
        <v>842</v>
      </c>
      <c r="C982" t="s">
        <v>857</v>
      </c>
      <c r="D982" t="s">
        <v>2607</v>
      </c>
    </row>
    <row r="983" spans="1:4" x14ac:dyDescent="0.25">
      <c r="A983" t="s">
        <v>40</v>
      </c>
      <c r="B983" t="s">
        <v>842</v>
      </c>
      <c r="C983" t="s">
        <v>859</v>
      </c>
      <c r="D983" t="s">
        <v>2607</v>
      </c>
    </row>
    <row r="984" spans="1:4" x14ac:dyDescent="0.25">
      <c r="A984" t="s">
        <v>40</v>
      </c>
      <c r="B984" t="s">
        <v>842</v>
      </c>
      <c r="C984" t="s">
        <v>859</v>
      </c>
      <c r="D984" t="s">
        <v>2612</v>
      </c>
    </row>
    <row r="985" spans="1:4" x14ac:dyDescent="0.25">
      <c r="A985" t="s">
        <v>40</v>
      </c>
      <c r="B985" t="s">
        <v>842</v>
      </c>
      <c r="C985" t="s">
        <v>2587</v>
      </c>
      <c r="D985" t="s">
        <v>2613</v>
      </c>
    </row>
    <row r="986" spans="1:4" x14ac:dyDescent="0.25">
      <c r="A986" t="s">
        <v>40</v>
      </c>
      <c r="B986" t="s">
        <v>842</v>
      </c>
      <c r="C986" t="s">
        <v>857</v>
      </c>
      <c r="D986" t="s">
        <v>2614</v>
      </c>
    </row>
    <row r="987" spans="1:4" x14ac:dyDescent="0.25">
      <c r="A987" t="s">
        <v>40</v>
      </c>
      <c r="B987" t="s">
        <v>845</v>
      </c>
      <c r="C987" t="s">
        <v>857</v>
      </c>
      <c r="D987" t="s">
        <v>2758</v>
      </c>
    </row>
    <row r="988" spans="1:4" x14ac:dyDescent="0.25">
      <c r="A988" t="s">
        <v>40</v>
      </c>
      <c r="B988" t="s">
        <v>845</v>
      </c>
      <c r="C988" t="s">
        <v>859</v>
      </c>
      <c r="D988" t="s">
        <v>2640</v>
      </c>
    </row>
    <row r="989" spans="1:4" x14ac:dyDescent="0.25">
      <c r="A989" t="s">
        <v>40</v>
      </c>
      <c r="B989" t="s">
        <v>845</v>
      </c>
      <c r="C989" t="s">
        <v>2587</v>
      </c>
      <c r="D989" t="s">
        <v>2598</v>
      </c>
    </row>
    <row r="990" spans="1:4" x14ac:dyDescent="0.25">
      <c r="A990" t="s">
        <v>40</v>
      </c>
      <c r="B990" t="s">
        <v>842</v>
      </c>
      <c r="C990" t="s">
        <v>2587</v>
      </c>
      <c r="D990" t="s">
        <v>2759</v>
      </c>
    </row>
    <row r="991" spans="1:4" x14ac:dyDescent="0.25">
      <c r="A991" t="s">
        <v>40</v>
      </c>
      <c r="B991" t="s">
        <v>1338</v>
      </c>
      <c r="C991" t="s">
        <v>2617</v>
      </c>
      <c r="D991">
        <v>4.72221970558166E-4</v>
      </c>
    </row>
    <row r="992" spans="1:4" x14ac:dyDescent="0.25">
      <c r="A992">
        <v>4.72221970558166E-4</v>
      </c>
    </row>
    <row r="993" spans="1:4" x14ac:dyDescent="0.25">
      <c r="A993" t="s">
        <v>40</v>
      </c>
      <c r="B993" t="s">
        <v>842</v>
      </c>
      <c r="C993" t="s">
        <v>859</v>
      </c>
      <c r="D993" t="s">
        <v>2744</v>
      </c>
    </row>
    <row r="994" spans="1:4" x14ac:dyDescent="0.25">
      <c r="A994" t="s">
        <v>40</v>
      </c>
      <c r="B994" t="s">
        <v>1338</v>
      </c>
      <c r="C994" t="s">
        <v>1121</v>
      </c>
      <c r="D994">
        <v>3.6111096541086799E-4</v>
      </c>
    </row>
    <row r="995" spans="1:4" x14ac:dyDescent="0.25">
      <c r="A995">
        <v>3.6111096541086799E-4</v>
      </c>
    </row>
    <row r="996" spans="1:4" x14ac:dyDescent="0.25">
      <c r="A996" t="s">
        <v>40</v>
      </c>
      <c r="B996" t="s">
        <v>842</v>
      </c>
      <c r="C996" t="s">
        <v>857</v>
      </c>
      <c r="D996" t="s">
        <v>2760</v>
      </c>
    </row>
    <row r="997" spans="1:4" x14ac:dyDescent="0.25">
      <c r="A997" t="s">
        <v>40</v>
      </c>
      <c r="B997" t="s">
        <v>1338</v>
      </c>
      <c r="C997" t="s">
        <v>1094</v>
      </c>
      <c r="D997">
        <v>3.8888871669769202E-4</v>
      </c>
    </row>
    <row r="998" spans="1:4" x14ac:dyDescent="0.25">
      <c r="A998">
        <v>3.8888871669769202E-4</v>
      </c>
    </row>
    <row r="999" spans="1:4" x14ac:dyDescent="0.25">
      <c r="A999" t="s">
        <v>40</v>
      </c>
      <c r="B999" t="s">
        <v>845</v>
      </c>
      <c r="C999" t="s">
        <v>857</v>
      </c>
      <c r="D999" t="s">
        <v>2761</v>
      </c>
    </row>
    <row r="1000" spans="1:4" x14ac:dyDescent="0.25">
      <c r="A1000" t="s">
        <v>40</v>
      </c>
      <c r="B1000" t="s">
        <v>845</v>
      </c>
      <c r="C1000" t="s">
        <v>859</v>
      </c>
      <c r="D1000" t="s">
        <v>2732</v>
      </c>
    </row>
    <row r="1001" spans="1:4" x14ac:dyDescent="0.25">
      <c r="A1001" t="s">
        <v>40</v>
      </c>
      <c r="B1001" t="s">
        <v>845</v>
      </c>
      <c r="C1001" t="s">
        <v>2587</v>
      </c>
      <c r="D1001" t="s">
        <v>2601</v>
      </c>
    </row>
    <row r="1002" spans="1:4" x14ac:dyDescent="0.25">
      <c r="A1002" t="s">
        <v>40</v>
      </c>
      <c r="B1002" t="s">
        <v>845</v>
      </c>
      <c r="C1002" t="s">
        <v>857</v>
      </c>
      <c r="D1002" t="s">
        <v>2762</v>
      </c>
    </row>
    <row r="1003" spans="1:4" x14ac:dyDescent="0.25">
      <c r="A1003" t="s">
        <v>40</v>
      </c>
      <c r="B1003" t="s">
        <v>845</v>
      </c>
      <c r="C1003" t="s">
        <v>859</v>
      </c>
      <c r="D1003" t="s">
        <v>2735</v>
      </c>
    </row>
    <row r="1004" spans="1:4" x14ac:dyDescent="0.25">
      <c r="A1004" t="s">
        <v>40</v>
      </c>
      <c r="B1004" t="s">
        <v>845</v>
      </c>
      <c r="C1004" t="s">
        <v>2587</v>
      </c>
      <c r="D1004" t="s">
        <v>2604</v>
      </c>
    </row>
    <row r="1005" spans="1:4" x14ac:dyDescent="0.25">
      <c r="A1005" t="s">
        <v>40</v>
      </c>
      <c r="B1005" t="s">
        <v>845</v>
      </c>
      <c r="C1005" t="s">
        <v>857</v>
      </c>
      <c r="D1005" t="s">
        <v>2763</v>
      </c>
    </row>
    <row r="1006" spans="1:4" x14ac:dyDescent="0.25">
      <c r="A1006" t="s">
        <v>40</v>
      </c>
      <c r="B1006" t="s">
        <v>845</v>
      </c>
      <c r="C1006" t="s">
        <v>859</v>
      </c>
      <c r="D1006" t="s">
        <v>2738</v>
      </c>
    </row>
    <row r="1007" spans="1:4" x14ac:dyDescent="0.25">
      <c r="A1007" t="s">
        <v>40</v>
      </c>
      <c r="B1007" t="s">
        <v>845</v>
      </c>
      <c r="C1007" t="s">
        <v>2587</v>
      </c>
      <c r="D1007" t="s">
        <v>2629</v>
      </c>
    </row>
    <row r="1008" spans="1:4" x14ac:dyDescent="0.25">
      <c r="A1008" t="s">
        <v>40</v>
      </c>
      <c r="B1008" t="s">
        <v>845</v>
      </c>
      <c r="C1008" t="s">
        <v>857</v>
      </c>
      <c r="D1008" t="s">
        <v>2764</v>
      </c>
    </row>
    <row r="1009" spans="1:4" x14ac:dyDescent="0.25">
      <c r="A1009" t="s">
        <v>40</v>
      </c>
      <c r="B1009" t="s">
        <v>845</v>
      </c>
      <c r="C1009" t="s">
        <v>859</v>
      </c>
      <c r="D1009" t="s">
        <v>2765</v>
      </c>
    </row>
    <row r="1010" spans="1:4" x14ac:dyDescent="0.25">
      <c r="A1010" t="s">
        <v>40</v>
      </c>
      <c r="B1010" t="s">
        <v>845</v>
      </c>
      <c r="C1010" t="s">
        <v>2587</v>
      </c>
      <c r="D1010" t="s">
        <v>2766</v>
      </c>
    </row>
    <row r="1011" spans="1:4" x14ac:dyDescent="0.25">
      <c r="A1011" t="s">
        <v>40</v>
      </c>
      <c r="B1011" t="s">
        <v>845</v>
      </c>
      <c r="C1011" t="s">
        <v>857</v>
      </c>
      <c r="D1011" t="s">
        <v>2743</v>
      </c>
    </row>
    <row r="1012" spans="1:4" x14ac:dyDescent="0.25">
      <c r="A1012" t="s">
        <v>40</v>
      </c>
      <c r="B1012" t="s">
        <v>1433</v>
      </c>
      <c r="C1012" t="s">
        <v>1094</v>
      </c>
      <c r="D1012">
        <v>8.6111108462015703E-4</v>
      </c>
    </row>
    <row r="1013" spans="1:4" x14ac:dyDescent="0.25">
      <c r="A1013">
        <v>8.6111108462015703E-4</v>
      </c>
    </row>
    <row r="1014" spans="1:4" x14ac:dyDescent="0.25">
      <c r="A1014" t="s">
        <v>40</v>
      </c>
      <c r="B1014" t="s">
        <v>845</v>
      </c>
      <c r="C1014" t="s">
        <v>859</v>
      </c>
      <c r="D1014" t="s">
        <v>2767</v>
      </c>
    </row>
    <row r="1015" spans="1:4" x14ac:dyDescent="0.25">
      <c r="A1015" t="s">
        <v>40</v>
      </c>
      <c r="B1015" t="s">
        <v>1433</v>
      </c>
      <c r="C1015" t="s">
        <v>1121</v>
      </c>
      <c r="D1015">
        <v>4.7222216924031502E-4</v>
      </c>
    </row>
    <row r="1016" spans="1:4" x14ac:dyDescent="0.25">
      <c r="A1016">
        <v>4.7222216924031502E-4</v>
      </c>
    </row>
    <row r="1017" spans="1:4" x14ac:dyDescent="0.25">
      <c r="A1017" t="s">
        <v>40</v>
      </c>
      <c r="B1017" t="s">
        <v>845</v>
      </c>
      <c r="C1017" t="s">
        <v>2587</v>
      </c>
      <c r="D1017" t="s">
        <v>2652</v>
      </c>
    </row>
    <row r="1018" spans="1:4" x14ac:dyDescent="0.25">
      <c r="A1018" t="s">
        <v>40</v>
      </c>
      <c r="B1018" t="s">
        <v>1433</v>
      </c>
      <c r="C1018" t="s">
        <v>2617</v>
      </c>
      <c r="D1018">
        <v>1.9444445768992101E-4</v>
      </c>
    </row>
    <row r="1019" spans="1:4" x14ac:dyDescent="0.25">
      <c r="A1019">
        <v>1.9444445768992101E-4</v>
      </c>
    </row>
    <row r="1020" spans="1:4" x14ac:dyDescent="0.25">
      <c r="A1020" t="s">
        <v>126</v>
      </c>
      <c r="B1020" t="s">
        <v>2768</v>
      </c>
    </row>
    <row r="1021" spans="1:4" x14ac:dyDescent="0.25">
      <c r="A1021" t="s">
        <v>126</v>
      </c>
      <c r="B1021" t="s">
        <v>2769</v>
      </c>
    </row>
    <row r="1022" spans="1:4" x14ac:dyDescent="0.25">
      <c r="A1022" t="s">
        <v>126</v>
      </c>
      <c r="B1022" t="s">
        <v>2770</v>
      </c>
    </row>
    <row r="1023" spans="1:4" x14ac:dyDescent="0.25">
      <c r="A1023" t="s">
        <v>126</v>
      </c>
      <c r="B1023" t="s">
        <v>2771</v>
      </c>
    </row>
    <row r="1024" spans="1:4" x14ac:dyDescent="0.25">
      <c r="A1024" t="s">
        <v>126</v>
      </c>
      <c r="B1024" t="s">
        <v>2772</v>
      </c>
    </row>
    <row r="1025" spans="1:5" x14ac:dyDescent="0.25">
      <c r="A1025" t="s">
        <v>126</v>
      </c>
      <c r="B1025" t="s">
        <v>2773</v>
      </c>
    </row>
    <row r="1026" spans="1:5" x14ac:dyDescent="0.25">
      <c r="A1026" t="s">
        <v>126</v>
      </c>
      <c r="B1026" t="s">
        <v>2774</v>
      </c>
    </row>
    <row r="1027" spans="1:5" x14ac:dyDescent="0.25">
      <c r="A1027" t="s">
        <v>126</v>
      </c>
      <c r="B1027" t="s">
        <v>2775</v>
      </c>
    </row>
    <row r="1028" spans="1:5" x14ac:dyDescent="0.25">
      <c r="A1028" t="s">
        <v>126</v>
      </c>
      <c r="B1028" t="s">
        <v>2776</v>
      </c>
    </row>
    <row r="1029" spans="1:5" x14ac:dyDescent="0.25">
      <c r="A1029" t="s">
        <v>19</v>
      </c>
    </row>
    <row r="1030" spans="1:5" x14ac:dyDescent="0.25">
      <c r="A1030" t="s">
        <v>19</v>
      </c>
    </row>
    <row r="1031" spans="1:5" x14ac:dyDescent="0.25">
      <c r="A1031" t="s">
        <v>19</v>
      </c>
    </row>
    <row r="1032" spans="1:5" x14ac:dyDescent="0.25">
      <c r="A1032" t="s">
        <v>19</v>
      </c>
    </row>
    <row r="1033" spans="1:5" x14ac:dyDescent="0.25">
      <c r="A1033" t="s">
        <v>19</v>
      </c>
    </row>
    <row r="1034" spans="1:5" x14ac:dyDescent="0.25">
      <c r="A1034" t="s">
        <v>19</v>
      </c>
    </row>
    <row r="1035" spans="1:5" x14ac:dyDescent="0.25">
      <c r="A1035" t="s">
        <v>19</v>
      </c>
    </row>
    <row r="1036" spans="1:5" x14ac:dyDescent="0.25">
      <c r="A1036" t="s">
        <v>19</v>
      </c>
    </row>
    <row r="1037" spans="1:5" x14ac:dyDescent="0.25">
      <c r="A1037" t="s">
        <v>19</v>
      </c>
    </row>
    <row r="1038" spans="1:5" x14ac:dyDescent="0.25">
      <c r="A1038" t="s">
        <v>2</v>
      </c>
      <c r="B1038" t="s">
        <v>133</v>
      </c>
      <c r="C1038">
        <v>7010</v>
      </c>
    </row>
    <row r="1039" spans="1:5" x14ac:dyDescent="0.25">
      <c r="A1039" t="s">
        <v>68</v>
      </c>
    </row>
    <row r="1040" spans="1:5" x14ac:dyDescent="0.25">
      <c r="A1040" t="s">
        <v>40</v>
      </c>
      <c r="B1040" t="s">
        <v>842</v>
      </c>
      <c r="C1040" t="s">
        <v>146</v>
      </c>
      <c r="D1040" t="s">
        <v>137</v>
      </c>
      <c r="E1040">
        <v>25</v>
      </c>
    </row>
    <row r="1041" spans="1:5" x14ac:dyDescent="0.25">
      <c r="A1041" t="s">
        <v>74</v>
      </c>
    </row>
    <row r="1042" spans="1:5" x14ac:dyDescent="0.25">
      <c r="A1042" t="s">
        <v>123</v>
      </c>
      <c r="B1042" t="s">
        <v>843</v>
      </c>
    </row>
    <row r="1043" spans="1:5" x14ac:dyDescent="0.25">
      <c r="A1043" t="s">
        <v>142</v>
      </c>
    </row>
    <row r="1044" spans="1:5" x14ac:dyDescent="0.25">
      <c r="A1044" t="s">
        <v>149</v>
      </c>
    </row>
    <row r="1045" spans="1:5" x14ac:dyDescent="0.25">
      <c r="A1045" t="s">
        <v>40</v>
      </c>
      <c r="B1045" t="s">
        <v>842</v>
      </c>
      <c r="C1045" t="s">
        <v>2584</v>
      </c>
    </row>
    <row r="1046" spans="1:5" x14ac:dyDescent="0.25">
      <c r="A1046" t="s">
        <v>3</v>
      </c>
      <c r="B1046" t="s">
        <v>133</v>
      </c>
      <c r="C1046">
        <v>7002</v>
      </c>
    </row>
    <row r="1047" spans="1:5" x14ac:dyDescent="0.25">
      <c r="A1047" t="s">
        <v>26</v>
      </c>
    </row>
    <row r="1048" spans="1:5" x14ac:dyDescent="0.25">
      <c r="A1048" t="s">
        <v>40</v>
      </c>
      <c r="B1048" t="s">
        <v>841</v>
      </c>
      <c r="C1048" t="s">
        <v>146</v>
      </c>
      <c r="D1048" t="s">
        <v>137</v>
      </c>
      <c r="E1048">
        <v>25</v>
      </c>
    </row>
    <row r="1049" spans="1:5" x14ac:dyDescent="0.25">
      <c r="A1049" t="s">
        <v>147</v>
      </c>
    </row>
    <row r="1050" spans="1:5" x14ac:dyDescent="0.25">
      <c r="A1050" t="s">
        <v>123</v>
      </c>
      <c r="B1050" t="s">
        <v>148</v>
      </c>
    </row>
    <row r="1051" spans="1:5" x14ac:dyDescent="0.25">
      <c r="A1051" t="s">
        <v>142</v>
      </c>
    </row>
    <row r="1052" spans="1:5" x14ac:dyDescent="0.25">
      <c r="A1052" t="s">
        <v>149</v>
      </c>
    </row>
    <row r="1053" spans="1:5" x14ac:dyDescent="0.25">
      <c r="A1053" t="s">
        <v>2</v>
      </c>
      <c r="B1053" t="s">
        <v>133</v>
      </c>
      <c r="C1053">
        <v>7010</v>
      </c>
    </row>
    <row r="1054" spans="1:5" x14ac:dyDescent="0.25">
      <c r="A1054" t="s">
        <v>68</v>
      </c>
    </row>
    <row r="1055" spans="1:5" x14ac:dyDescent="0.25">
      <c r="A1055" t="s">
        <v>40</v>
      </c>
      <c r="B1055" t="s">
        <v>842</v>
      </c>
      <c r="C1055" t="s">
        <v>139</v>
      </c>
      <c r="D1055" t="s">
        <v>137</v>
      </c>
      <c r="E1055">
        <v>25</v>
      </c>
    </row>
    <row r="1056" spans="1:5" x14ac:dyDescent="0.25">
      <c r="A1056" t="s">
        <v>71</v>
      </c>
    </row>
    <row r="1057" spans="1:5" x14ac:dyDescent="0.25">
      <c r="A1057" t="s">
        <v>123</v>
      </c>
      <c r="B1057" t="s">
        <v>2571</v>
      </c>
    </row>
    <row r="1058" spans="1:5" x14ac:dyDescent="0.25">
      <c r="A1058" t="s">
        <v>142</v>
      </c>
    </row>
    <row r="1059" spans="1:5" x14ac:dyDescent="0.25">
      <c r="A1059" t="s">
        <v>145</v>
      </c>
    </row>
    <row r="1060" spans="1:5" x14ac:dyDescent="0.25">
      <c r="A1060" t="s">
        <v>40</v>
      </c>
      <c r="B1060" t="s">
        <v>841</v>
      </c>
      <c r="C1060" t="s">
        <v>2584</v>
      </c>
    </row>
    <row r="1061" spans="1:5" x14ac:dyDescent="0.25">
      <c r="A1061" t="s">
        <v>40</v>
      </c>
      <c r="B1061" t="s">
        <v>842</v>
      </c>
      <c r="C1061" t="s">
        <v>2582</v>
      </c>
    </row>
    <row r="1062" spans="1:5" x14ac:dyDescent="0.25">
      <c r="A1062" t="s">
        <v>3</v>
      </c>
      <c r="B1062" t="s">
        <v>133</v>
      </c>
      <c r="C1062">
        <v>7002</v>
      </c>
    </row>
    <row r="1063" spans="1:5" x14ac:dyDescent="0.25">
      <c r="A1063" t="s">
        <v>26</v>
      </c>
    </row>
    <row r="1064" spans="1:5" x14ac:dyDescent="0.25">
      <c r="A1064" t="s">
        <v>40</v>
      </c>
      <c r="B1064" t="s">
        <v>841</v>
      </c>
      <c r="C1064" t="s">
        <v>139</v>
      </c>
      <c r="D1064" t="s">
        <v>137</v>
      </c>
      <c r="E1064">
        <v>25</v>
      </c>
    </row>
    <row r="1065" spans="1:5" x14ac:dyDescent="0.25">
      <c r="A1065" t="s">
        <v>140</v>
      </c>
    </row>
    <row r="1066" spans="1:5" x14ac:dyDescent="0.25">
      <c r="A1066" t="s">
        <v>123</v>
      </c>
      <c r="B1066" t="s">
        <v>143</v>
      </c>
    </row>
    <row r="1067" spans="1:5" x14ac:dyDescent="0.25">
      <c r="A1067" t="s">
        <v>142</v>
      </c>
    </row>
    <row r="1068" spans="1:5" x14ac:dyDescent="0.25">
      <c r="A1068" t="s">
        <v>145</v>
      </c>
    </row>
    <row r="1069" spans="1:5" x14ac:dyDescent="0.25">
      <c r="A1069" t="s">
        <v>40</v>
      </c>
      <c r="B1069" t="s">
        <v>841</v>
      </c>
      <c r="C1069" t="s">
        <v>2582</v>
      </c>
    </row>
    <row r="1070" spans="1:5" x14ac:dyDescent="0.25">
      <c r="A1070" t="s">
        <v>2</v>
      </c>
      <c r="B1070" t="s">
        <v>133</v>
      </c>
      <c r="C1070">
        <v>7010</v>
      </c>
    </row>
    <row r="1071" spans="1:5" x14ac:dyDescent="0.25">
      <c r="A1071" t="s">
        <v>68</v>
      </c>
    </row>
    <row r="1072" spans="1:5" x14ac:dyDescent="0.25">
      <c r="A1072" t="s">
        <v>40</v>
      </c>
      <c r="B1072" t="s">
        <v>842</v>
      </c>
      <c r="C1072" t="s">
        <v>136</v>
      </c>
      <c r="D1072" t="s">
        <v>137</v>
      </c>
      <c r="E1072">
        <v>25</v>
      </c>
    </row>
    <row r="1073" spans="1:5" x14ac:dyDescent="0.25">
      <c r="A1073" t="s">
        <v>77</v>
      </c>
    </row>
    <row r="1074" spans="1:5" x14ac:dyDescent="0.25">
      <c r="A1074" t="s">
        <v>123</v>
      </c>
      <c r="B1074" t="s">
        <v>844</v>
      </c>
    </row>
    <row r="1075" spans="1:5" x14ac:dyDescent="0.25">
      <c r="A1075" t="s">
        <v>142</v>
      </c>
    </row>
    <row r="1076" spans="1:5" x14ac:dyDescent="0.25">
      <c r="A1076" t="s">
        <v>144</v>
      </c>
    </row>
    <row r="1077" spans="1:5" x14ac:dyDescent="0.25">
      <c r="A1077" t="s">
        <v>40</v>
      </c>
      <c r="B1077" t="s">
        <v>842</v>
      </c>
      <c r="C1077" t="s">
        <v>2586</v>
      </c>
    </row>
    <row r="1078" spans="1:5" x14ac:dyDescent="0.25">
      <c r="A1078" t="s">
        <v>212</v>
      </c>
      <c r="B1078" t="s">
        <v>133</v>
      </c>
      <c r="C1078">
        <v>6960</v>
      </c>
    </row>
    <row r="1079" spans="1:5" x14ac:dyDescent="0.25">
      <c r="A1079" t="s">
        <v>80</v>
      </c>
    </row>
    <row r="1080" spans="1:5" x14ac:dyDescent="0.25">
      <c r="A1080" t="s">
        <v>40</v>
      </c>
      <c r="B1080" t="s">
        <v>845</v>
      </c>
      <c r="C1080" t="s">
        <v>136</v>
      </c>
      <c r="D1080" t="s">
        <v>137</v>
      </c>
      <c r="E1080">
        <v>25</v>
      </c>
    </row>
    <row r="1081" spans="1:5" x14ac:dyDescent="0.25">
      <c r="A1081" t="s">
        <v>84</v>
      </c>
    </row>
    <row r="1082" spans="1:5" x14ac:dyDescent="0.25">
      <c r="A1082" t="s">
        <v>123</v>
      </c>
      <c r="B1082" t="s">
        <v>848</v>
      </c>
    </row>
    <row r="1083" spans="1:5" x14ac:dyDescent="0.25">
      <c r="A1083" t="s">
        <v>142</v>
      </c>
    </row>
    <row r="1084" spans="1:5" x14ac:dyDescent="0.25">
      <c r="A1084" t="s">
        <v>144</v>
      </c>
    </row>
    <row r="1085" spans="1:5" x14ac:dyDescent="0.25">
      <c r="A1085" t="s">
        <v>212</v>
      </c>
      <c r="B1085" t="s">
        <v>133</v>
      </c>
      <c r="C1085">
        <v>6960</v>
      </c>
    </row>
    <row r="1086" spans="1:5" x14ac:dyDescent="0.25">
      <c r="A1086" t="s">
        <v>80</v>
      </c>
    </row>
    <row r="1087" spans="1:5" x14ac:dyDescent="0.25">
      <c r="A1087" t="s">
        <v>40</v>
      </c>
      <c r="B1087" t="s">
        <v>845</v>
      </c>
      <c r="C1087" t="s">
        <v>139</v>
      </c>
      <c r="D1087" t="s">
        <v>137</v>
      </c>
      <c r="E1087">
        <v>25</v>
      </c>
    </row>
    <row r="1088" spans="1:5" x14ac:dyDescent="0.25">
      <c r="A1088" t="s">
        <v>82</v>
      </c>
    </row>
    <row r="1089" spans="1:5" x14ac:dyDescent="0.25">
      <c r="A1089" t="s">
        <v>123</v>
      </c>
      <c r="B1089" t="s">
        <v>2570</v>
      </c>
    </row>
    <row r="1090" spans="1:5" x14ac:dyDescent="0.25">
      <c r="A1090" t="s">
        <v>142</v>
      </c>
    </row>
    <row r="1091" spans="1:5" x14ac:dyDescent="0.25">
      <c r="A1091" t="s">
        <v>145</v>
      </c>
    </row>
    <row r="1092" spans="1:5" x14ac:dyDescent="0.25">
      <c r="A1092" t="s">
        <v>40</v>
      </c>
      <c r="B1092" t="s">
        <v>845</v>
      </c>
      <c r="C1092" t="s">
        <v>2586</v>
      </c>
    </row>
    <row r="1093" spans="1:5" x14ac:dyDescent="0.25">
      <c r="A1093" t="s">
        <v>212</v>
      </c>
      <c r="B1093" t="s">
        <v>133</v>
      </c>
      <c r="C1093">
        <v>6960</v>
      </c>
    </row>
    <row r="1094" spans="1:5" x14ac:dyDescent="0.25">
      <c r="A1094" t="s">
        <v>80</v>
      </c>
    </row>
    <row r="1095" spans="1:5" x14ac:dyDescent="0.25">
      <c r="A1095" t="s">
        <v>40</v>
      </c>
      <c r="B1095" t="s">
        <v>845</v>
      </c>
      <c r="C1095" t="s">
        <v>146</v>
      </c>
      <c r="D1095" t="s">
        <v>137</v>
      </c>
      <c r="E1095">
        <v>25</v>
      </c>
    </row>
    <row r="1096" spans="1:5" x14ac:dyDescent="0.25">
      <c r="A1096" t="s">
        <v>86</v>
      </c>
    </row>
    <row r="1097" spans="1:5" x14ac:dyDescent="0.25">
      <c r="A1097" t="s">
        <v>123</v>
      </c>
      <c r="B1097" t="s">
        <v>847</v>
      </c>
    </row>
    <row r="1098" spans="1:5" x14ac:dyDescent="0.25">
      <c r="A1098" t="s">
        <v>142</v>
      </c>
    </row>
    <row r="1099" spans="1:5" x14ac:dyDescent="0.25">
      <c r="A1099" t="s">
        <v>149</v>
      </c>
    </row>
    <row r="1100" spans="1:5" x14ac:dyDescent="0.25">
      <c r="A1100" t="s">
        <v>3</v>
      </c>
      <c r="B1100" t="s">
        <v>133</v>
      </c>
      <c r="C1100">
        <v>7002</v>
      </c>
    </row>
    <row r="1101" spans="1:5" x14ac:dyDescent="0.25">
      <c r="A1101" t="s">
        <v>26</v>
      </c>
    </row>
    <row r="1102" spans="1:5" x14ac:dyDescent="0.25">
      <c r="A1102" t="s">
        <v>40</v>
      </c>
      <c r="B1102" t="s">
        <v>841</v>
      </c>
      <c r="C1102" t="s">
        <v>136</v>
      </c>
      <c r="D1102" t="s">
        <v>137</v>
      </c>
      <c r="E1102">
        <v>25</v>
      </c>
    </row>
    <row r="1103" spans="1:5" x14ac:dyDescent="0.25">
      <c r="A1103" t="s">
        <v>35</v>
      </c>
    </row>
    <row r="1104" spans="1:5" x14ac:dyDescent="0.25">
      <c r="A1104" t="s">
        <v>123</v>
      </c>
      <c r="B1104" t="s">
        <v>141</v>
      </c>
    </row>
    <row r="1105" spans="1:4" x14ac:dyDescent="0.25">
      <c r="A1105" t="s">
        <v>142</v>
      </c>
    </row>
    <row r="1106" spans="1:4" x14ac:dyDescent="0.25">
      <c r="A1106" t="s">
        <v>144</v>
      </c>
    </row>
    <row r="1107" spans="1:4" x14ac:dyDescent="0.25">
      <c r="A1107" t="s">
        <v>40</v>
      </c>
      <c r="B1107" t="s">
        <v>845</v>
      </c>
      <c r="C1107" t="s">
        <v>2582</v>
      </c>
    </row>
    <row r="1108" spans="1:4" x14ac:dyDescent="0.25">
      <c r="A1108" t="s">
        <v>40</v>
      </c>
      <c r="B1108" t="s">
        <v>841</v>
      </c>
      <c r="C1108" t="s">
        <v>2586</v>
      </c>
    </row>
    <row r="1109" spans="1:4" x14ac:dyDescent="0.25">
      <c r="A1109" t="s">
        <v>40</v>
      </c>
      <c r="B1109" t="s">
        <v>845</v>
      </c>
      <c r="C1109" t="s">
        <v>2584</v>
      </c>
    </row>
    <row r="1110" spans="1:4" x14ac:dyDescent="0.25">
      <c r="A1110" t="s">
        <v>40</v>
      </c>
      <c r="B1110" t="s">
        <v>841</v>
      </c>
      <c r="C1110" t="s">
        <v>2587</v>
      </c>
      <c r="D1110" t="s">
        <v>2588</v>
      </c>
    </row>
    <row r="1111" spans="1:4" x14ac:dyDescent="0.25">
      <c r="A1111" t="s">
        <v>40</v>
      </c>
      <c r="B1111" t="s">
        <v>841</v>
      </c>
      <c r="C1111" t="s">
        <v>857</v>
      </c>
      <c r="D1111" t="s">
        <v>2588</v>
      </c>
    </row>
    <row r="1112" spans="1:4" x14ac:dyDescent="0.25">
      <c r="A1112" t="s">
        <v>40</v>
      </c>
      <c r="B1112" t="s">
        <v>841</v>
      </c>
      <c r="C1112" t="s">
        <v>859</v>
      </c>
      <c r="D1112" t="s">
        <v>2588</v>
      </c>
    </row>
    <row r="1113" spans="1:4" x14ac:dyDescent="0.25">
      <c r="A1113" t="s">
        <v>40</v>
      </c>
      <c r="B1113" t="s">
        <v>841</v>
      </c>
      <c r="C1113" t="s">
        <v>857</v>
      </c>
      <c r="D1113" t="s">
        <v>2589</v>
      </c>
    </row>
    <row r="1114" spans="1:4" x14ac:dyDescent="0.25">
      <c r="A1114" t="s">
        <v>40</v>
      </c>
      <c r="B1114" t="s">
        <v>841</v>
      </c>
      <c r="C1114" t="s">
        <v>2587</v>
      </c>
      <c r="D1114" t="s">
        <v>2589</v>
      </c>
    </row>
    <row r="1115" spans="1:4" x14ac:dyDescent="0.25">
      <c r="A1115" t="s">
        <v>40</v>
      </c>
      <c r="B1115" t="s">
        <v>841</v>
      </c>
      <c r="C1115" t="s">
        <v>859</v>
      </c>
      <c r="D1115" t="s">
        <v>2589</v>
      </c>
    </row>
    <row r="1116" spans="1:4" x14ac:dyDescent="0.25">
      <c r="A1116" t="s">
        <v>40</v>
      </c>
      <c r="B1116" t="s">
        <v>841</v>
      </c>
      <c r="C1116" t="s">
        <v>857</v>
      </c>
      <c r="D1116" t="s">
        <v>2593</v>
      </c>
    </row>
    <row r="1117" spans="1:4" x14ac:dyDescent="0.25">
      <c r="A1117" t="s">
        <v>40</v>
      </c>
      <c r="B1117" t="s">
        <v>841</v>
      </c>
      <c r="C1117" t="s">
        <v>2587</v>
      </c>
      <c r="D1117" t="s">
        <v>2593</v>
      </c>
    </row>
    <row r="1118" spans="1:4" x14ac:dyDescent="0.25">
      <c r="A1118" t="s">
        <v>40</v>
      </c>
      <c r="B1118" t="s">
        <v>841</v>
      </c>
      <c r="C1118" t="s">
        <v>859</v>
      </c>
      <c r="D1118" t="s">
        <v>2593</v>
      </c>
    </row>
    <row r="1119" spans="1:4" x14ac:dyDescent="0.25">
      <c r="A1119" t="s">
        <v>40</v>
      </c>
      <c r="B1119" t="s">
        <v>842</v>
      </c>
      <c r="C1119" t="s">
        <v>857</v>
      </c>
      <c r="D1119" t="s">
        <v>2777</v>
      </c>
    </row>
    <row r="1120" spans="1:4" x14ac:dyDescent="0.25">
      <c r="A1120" t="s">
        <v>40</v>
      </c>
      <c r="B1120" t="s">
        <v>842</v>
      </c>
      <c r="C1120" t="s">
        <v>2587</v>
      </c>
      <c r="D1120" t="s">
        <v>2588</v>
      </c>
    </row>
    <row r="1121" spans="1:4" x14ac:dyDescent="0.25">
      <c r="A1121" t="s">
        <v>40</v>
      </c>
      <c r="B1121" t="s">
        <v>841</v>
      </c>
      <c r="C1121" t="s">
        <v>857</v>
      </c>
      <c r="D1121" t="s">
        <v>2596</v>
      </c>
    </row>
    <row r="1122" spans="1:4" x14ac:dyDescent="0.25">
      <c r="A1122" t="s">
        <v>40</v>
      </c>
      <c r="B1122" t="s">
        <v>841</v>
      </c>
      <c r="C1122" t="s">
        <v>2587</v>
      </c>
      <c r="D1122" t="s">
        <v>2596</v>
      </c>
    </row>
    <row r="1123" spans="1:4" x14ac:dyDescent="0.25">
      <c r="A1123" t="s">
        <v>40</v>
      </c>
      <c r="B1123" t="s">
        <v>842</v>
      </c>
      <c r="C1123" t="s">
        <v>859</v>
      </c>
      <c r="D1123" t="s">
        <v>2588</v>
      </c>
    </row>
    <row r="1124" spans="1:4" x14ac:dyDescent="0.25">
      <c r="A1124" t="s">
        <v>40</v>
      </c>
      <c r="B1124" t="s">
        <v>841</v>
      </c>
      <c r="C1124" t="s">
        <v>859</v>
      </c>
      <c r="D1124" t="s">
        <v>2596</v>
      </c>
    </row>
    <row r="1125" spans="1:4" x14ac:dyDescent="0.25">
      <c r="A1125" t="s">
        <v>40</v>
      </c>
      <c r="B1125" t="s">
        <v>841</v>
      </c>
      <c r="C1125" t="s">
        <v>857</v>
      </c>
      <c r="D1125" t="s">
        <v>2598</v>
      </c>
    </row>
    <row r="1126" spans="1:4" x14ac:dyDescent="0.25">
      <c r="A1126" t="s">
        <v>40</v>
      </c>
      <c r="B1126" t="s">
        <v>841</v>
      </c>
      <c r="C1126" t="s">
        <v>2587</v>
      </c>
      <c r="D1126" t="s">
        <v>2598</v>
      </c>
    </row>
    <row r="1127" spans="1:4" x14ac:dyDescent="0.25">
      <c r="A1127" t="s">
        <v>40</v>
      </c>
      <c r="B1127" t="s">
        <v>841</v>
      </c>
      <c r="C1127" t="s">
        <v>859</v>
      </c>
      <c r="D1127" t="s">
        <v>2598</v>
      </c>
    </row>
    <row r="1128" spans="1:4" x14ac:dyDescent="0.25">
      <c r="A1128" t="s">
        <v>40</v>
      </c>
      <c r="B1128" t="s">
        <v>841</v>
      </c>
      <c r="C1128" t="s">
        <v>857</v>
      </c>
      <c r="D1128" t="s">
        <v>2601</v>
      </c>
    </row>
    <row r="1129" spans="1:4" x14ac:dyDescent="0.25">
      <c r="A1129" t="s">
        <v>40</v>
      </c>
      <c r="B1129" t="s">
        <v>841</v>
      </c>
      <c r="C1129" t="s">
        <v>2587</v>
      </c>
      <c r="D1129" t="s">
        <v>2601</v>
      </c>
    </row>
    <row r="1130" spans="1:4" x14ac:dyDescent="0.25">
      <c r="A1130" t="s">
        <v>40</v>
      </c>
      <c r="B1130" t="s">
        <v>841</v>
      </c>
      <c r="C1130" t="s">
        <v>859</v>
      </c>
      <c r="D1130" t="s">
        <v>2601</v>
      </c>
    </row>
    <row r="1131" spans="1:4" x14ac:dyDescent="0.25">
      <c r="A1131" t="s">
        <v>40</v>
      </c>
      <c r="B1131" t="s">
        <v>841</v>
      </c>
      <c r="C1131" t="s">
        <v>857</v>
      </c>
      <c r="D1131" t="s">
        <v>2604</v>
      </c>
    </row>
    <row r="1132" spans="1:4" x14ac:dyDescent="0.25">
      <c r="A1132" t="s">
        <v>40</v>
      </c>
      <c r="B1132" t="s">
        <v>841</v>
      </c>
      <c r="C1132" t="s">
        <v>2587</v>
      </c>
      <c r="D1132" t="s">
        <v>2604</v>
      </c>
    </row>
    <row r="1133" spans="1:4" x14ac:dyDescent="0.25">
      <c r="A1133" t="s">
        <v>40</v>
      </c>
      <c r="B1133" t="s">
        <v>841</v>
      </c>
      <c r="C1133" t="s">
        <v>859</v>
      </c>
      <c r="D1133" t="s">
        <v>2604</v>
      </c>
    </row>
    <row r="1134" spans="1:4" x14ac:dyDescent="0.25">
      <c r="A1134" t="s">
        <v>40</v>
      </c>
      <c r="B1134" t="s">
        <v>845</v>
      </c>
      <c r="C1134" t="s">
        <v>857</v>
      </c>
      <c r="D1134" t="s">
        <v>2588</v>
      </c>
    </row>
    <row r="1135" spans="1:4" x14ac:dyDescent="0.25">
      <c r="A1135" t="s">
        <v>40</v>
      </c>
      <c r="B1135" t="s">
        <v>845</v>
      </c>
      <c r="C1135" t="s">
        <v>859</v>
      </c>
      <c r="D1135" t="s">
        <v>2588</v>
      </c>
    </row>
    <row r="1136" spans="1:4" x14ac:dyDescent="0.25">
      <c r="A1136" t="s">
        <v>40</v>
      </c>
      <c r="B1136" t="s">
        <v>845</v>
      </c>
      <c r="C1136" t="s">
        <v>2587</v>
      </c>
      <c r="D1136" t="s">
        <v>2588</v>
      </c>
    </row>
    <row r="1137" spans="1:4" x14ac:dyDescent="0.25">
      <c r="A1137" t="s">
        <v>40</v>
      </c>
      <c r="B1137" t="s">
        <v>842</v>
      </c>
      <c r="C1137" t="s">
        <v>857</v>
      </c>
      <c r="D1137" t="s">
        <v>2624</v>
      </c>
    </row>
    <row r="1138" spans="1:4" x14ac:dyDescent="0.25">
      <c r="A1138" t="s">
        <v>40</v>
      </c>
      <c r="B1138" t="s">
        <v>842</v>
      </c>
      <c r="C1138" t="s">
        <v>2587</v>
      </c>
      <c r="D1138" t="s">
        <v>2589</v>
      </c>
    </row>
    <row r="1139" spans="1:4" x14ac:dyDescent="0.25">
      <c r="A1139" t="s">
        <v>40</v>
      </c>
      <c r="B1139" t="s">
        <v>841</v>
      </c>
      <c r="C1139" t="s">
        <v>857</v>
      </c>
      <c r="D1139" t="s">
        <v>2607</v>
      </c>
    </row>
    <row r="1140" spans="1:4" x14ac:dyDescent="0.25">
      <c r="A1140" t="s">
        <v>40</v>
      </c>
      <c r="B1140" t="s">
        <v>841</v>
      </c>
      <c r="C1140" t="s">
        <v>2587</v>
      </c>
      <c r="D1140" t="s">
        <v>2607</v>
      </c>
    </row>
    <row r="1141" spans="1:4" x14ac:dyDescent="0.25">
      <c r="A1141" t="s">
        <v>40</v>
      </c>
      <c r="B1141" t="s">
        <v>842</v>
      </c>
      <c r="C1141" t="s">
        <v>859</v>
      </c>
      <c r="D1141" t="s">
        <v>2589</v>
      </c>
    </row>
    <row r="1142" spans="1:4" x14ac:dyDescent="0.25">
      <c r="A1142" t="s">
        <v>40</v>
      </c>
      <c r="B1142" t="s">
        <v>841</v>
      </c>
      <c r="C1142" t="s">
        <v>859</v>
      </c>
      <c r="D1142" t="s">
        <v>2607</v>
      </c>
    </row>
    <row r="1143" spans="1:4" x14ac:dyDescent="0.25">
      <c r="A1143" t="s">
        <v>40</v>
      </c>
      <c r="B1143" t="s">
        <v>841</v>
      </c>
      <c r="C1143" t="s">
        <v>859</v>
      </c>
      <c r="D1143" t="s">
        <v>2648</v>
      </c>
    </row>
    <row r="1144" spans="1:4" x14ac:dyDescent="0.25">
      <c r="A1144" t="s">
        <v>40</v>
      </c>
      <c r="B1144" t="s">
        <v>841</v>
      </c>
      <c r="C1144" t="s">
        <v>2587</v>
      </c>
      <c r="D1144" t="s">
        <v>2613</v>
      </c>
    </row>
    <row r="1145" spans="1:4" x14ac:dyDescent="0.25">
      <c r="A1145" t="s">
        <v>40</v>
      </c>
      <c r="B1145" t="s">
        <v>841</v>
      </c>
      <c r="C1145" t="s">
        <v>857</v>
      </c>
      <c r="D1145" t="s">
        <v>2614</v>
      </c>
    </row>
    <row r="1146" spans="1:4" x14ac:dyDescent="0.25">
      <c r="A1146" t="s">
        <v>40</v>
      </c>
      <c r="B1146" t="s">
        <v>841</v>
      </c>
      <c r="C1146" t="s">
        <v>857</v>
      </c>
      <c r="D1146" t="s">
        <v>2778</v>
      </c>
    </row>
    <row r="1147" spans="1:4" x14ac:dyDescent="0.25">
      <c r="A1147" t="s">
        <v>40</v>
      </c>
      <c r="B1147" t="s">
        <v>1093</v>
      </c>
      <c r="C1147" t="s">
        <v>1094</v>
      </c>
      <c r="D1147">
        <v>5.2777747313181498E-4</v>
      </c>
    </row>
    <row r="1148" spans="1:4" x14ac:dyDescent="0.25">
      <c r="A1148">
        <v>5.2777747313181498E-4</v>
      </c>
    </row>
    <row r="1149" spans="1:4" x14ac:dyDescent="0.25">
      <c r="A1149" t="s">
        <v>40</v>
      </c>
      <c r="B1149" t="s">
        <v>841</v>
      </c>
      <c r="C1149" t="s">
        <v>859</v>
      </c>
      <c r="D1149" t="s">
        <v>2779</v>
      </c>
    </row>
    <row r="1150" spans="1:4" x14ac:dyDescent="0.25">
      <c r="A1150" t="s">
        <v>40</v>
      </c>
      <c r="B1150" t="s">
        <v>1093</v>
      </c>
      <c r="C1150" t="s">
        <v>1121</v>
      </c>
      <c r="D1150" s="7">
        <v>8.33332538604736E-5</v>
      </c>
    </row>
    <row r="1151" spans="1:4" x14ac:dyDescent="0.25">
      <c r="A1151" s="7">
        <v>8.33332538604736E-5</v>
      </c>
    </row>
    <row r="1152" spans="1:4" x14ac:dyDescent="0.25">
      <c r="A1152" t="s">
        <v>40</v>
      </c>
      <c r="B1152" t="s">
        <v>841</v>
      </c>
      <c r="C1152" t="s">
        <v>2587</v>
      </c>
      <c r="D1152" t="s">
        <v>2780</v>
      </c>
    </row>
    <row r="1153" spans="1:4" x14ac:dyDescent="0.25">
      <c r="A1153" t="s">
        <v>40</v>
      </c>
      <c r="B1153" t="s">
        <v>1093</v>
      </c>
      <c r="C1153" t="s">
        <v>2617</v>
      </c>
      <c r="D1153" s="7">
        <v>5.5555502573648997E-5</v>
      </c>
    </row>
    <row r="1154" spans="1:4" x14ac:dyDescent="0.25">
      <c r="A1154" s="7">
        <v>5.5555502573648997E-5</v>
      </c>
    </row>
    <row r="1155" spans="1:4" x14ac:dyDescent="0.25">
      <c r="A1155" t="s">
        <v>40</v>
      </c>
      <c r="B1155" t="s">
        <v>842</v>
      </c>
      <c r="C1155" t="s">
        <v>857</v>
      </c>
      <c r="D1155" t="s">
        <v>2656</v>
      </c>
    </row>
    <row r="1156" spans="1:4" x14ac:dyDescent="0.25">
      <c r="A1156" t="s">
        <v>40</v>
      </c>
      <c r="B1156" t="s">
        <v>842</v>
      </c>
      <c r="C1156" t="s">
        <v>2587</v>
      </c>
      <c r="D1156" t="s">
        <v>2593</v>
      </c>
    </row>
    <row r="1157" spans="1:4" x14ac:dyDescent="0.25">
      <c r="A1157" t="s">
        <v>40</v>
      </c>
      <c r="B1157" t="s">
        <v>842</v>
      </c>
      <c r="C1157" t="s">
        <v>859</v>
      </c>
      <c r="D1157" t="s">
        <v>2593</v>
      </c>
    </row>
    <row r="1158" spans="1:4" x14ac:dyDescent="0.25">
      <c r="A1158" t="s">
        <v>40</v>
      </c>
      <c r="B1158" t="s">
        <v>845</v>
      </c>
      <c r="C1158" t="s">
        <v>859</v>
      </c>
      <c r="D1158" t="s">
        <v>2668</v>
      </c>
    </row>
    <row r="1159" spans="1:4" x14ac:dyDescent="0.25">
      <c r="A1159" t="s">
        <v>40</v>
      </c>
      <c r="B1159" t="s">
        <v>845</v>
      </c>
      <c r="C1159" t="s">
        <v>857</v>
      </c>
      <c r="D1159" t="s">
        <v>2668</v>
      </c>
    </row>
    <row r="1160" spans="1:4" x14ac:dyDescent="0.25">
      <c r="A1160" t="s">
        <v>40</v>
      </c>
      <c r="B1160" t="s">
        <v>845</v>
      </c>
      <c r="C1160" t="s">
        <v>2587</v>
      </c>
      <c r="D1160" t="s">
        <v>2589</v>
      </c>
    </row>
    <row r="1161" spans="1:4" x14ac:dyDescent="0.25">
      <c r="A1161" t="s">
        <v>40</v>
      </c>
      <c r="B1161" t="s">
        <v>842</v>
      </c>
      <c r="C1161" t="s">
        <v>857</v>
      </c>
      <c r="D1161" t="s">
        <v>2658</v>
      </c>
    </row>
    <row r="1162" spans="1:4" x14ac:dyDescent="0.25">
      <c r="A1162" t="s">
        <v>40</v>
      </c>
      <c r="B1162" t="s">
        <v>842</v>
      </c>
      <c r="C1162" t="s">
        <v>2587</v>
      </c>
      <c r="D1162" t="s">
        <v>2596</v>
      </c>
    </row>
    <row r="1163" spans="1:4" x14ac:dyDescent="0.25">
      <c r="A1163" t="s">
        <v>40</v>
      </c>
      <c r="B1163" t="s">
        <v>842</v>
      </c>
      <c r="C1163" t="s">
        <v>859</v>
      </c>
      <c r="D1163" t="s">
        <v>2596</v>
      </c>
    </row>
    <row r="1164" spans="1:4" x14ac:dyDescent="0.25">
      <c r="A1164" t="s">
        <v>40</v>
      </c>
      <c r="B1164" t="s">
        <v>842</v>
      </c>
      <c r="C1164" t="s">
        <v>857</v>
      </c>
      <c r="D1164" t="s">
        <v>2727</v>
      </c>
    </row>
    <row r="1165" spans="1:4" x14ac:dyDescent="0.25">
      <c r="A1165" t="s">
        <v>40</v>
      </c>
      <c r="B1165" t="s">
        <v>842</v>
      </c>
      <c r="C1165" t="s">
        <v>2587</v>
      </c>
      <c r="D1165" t="s">
        <v>2599</v>
      </c>
    </row>
    <row r="1166" spans="1:4" x14ac:dyDescent="0.25">
      <c r="A1166" t="s">
        <v>40</v>
      </c>
      <c r="B1166" t="s">
        <v>842</v>
      </c>
      <c r="C1166" t="s">
        <v>859</v>
      </c>
      <c r="D1166" t="s">
        <v>2598</v>
      </c>
    </row>
    <row r="1167" spans="1:4" x14ac:dyDescent="0.25">
      <c r="A1167" t="s">
        <v>40</v>
      </c>
      <c r="B1167" t="s">
        <v>845</v>
      </c>
      <c r="C1167" t="s">
        <v>859</v>
      </c>
      <c r="D1167" t="s">
        <v>2671</v>
      </c>
    </row>
    <row r="1168" spans="1:4" x14ac:dyDescent="0.25">
      <c r="A1168" t="s">
        <v>40</v>
      </c>
      <c r="B1168" t="s">
        <v>845</v>
      </c>
      <c r="C1168" t="s">
        <v>857</v>
      </c>
      <c r="D1168" t="s">
        <v>2671</v>
      </c>
    </row>
    <row r="1169" spans="1:4" x14ac:dyDescent="0.25">
      <c r="A1169" t="s">
        <v>40</v>
      </c>
      <c r="B1169" t="s">
        <v>845</v>
      </c>
      <c r="C1169" t="s">
        <v>2587</v>
      </c>
      <c r="D1169" t="s">
        <v>2593</v>
      </c>
    </row>
    <row r="1170" spans="1:4" x14ac:dyDescent="0.25">
      <c r="A1170" t="s">
        <v>40</v>
      </c>
      <c r="B1170" t="s">
        <v>842</v>
      </c>
      <c r="C1170" t="s">
        <v>857</v>
      </c>
      <c r="D1170" t="s">
        <v>2732</v>
      </c>
    </row>
    <row r="1171" spans="1:4" x14ac:dyDescent="0.25">
      <c r="A1171" t="s">
        <v>40</v>
      </c>
      <c r="B1171" t="s">
        <v>842</v>
      </c>
      <c r="C1171" t="s">
        <v>2587</v>
      </c>
      <c r="D1171" t="s">
        <v>2602</v>
      </c>
    </row>
    <row r="1172" spans="1:4" x14ac:dyDescent="0.25">
      <c r="A1172" t="s">
        <v>40</v>
      </c>
      <c r="B1172" t="s">
        <v>842</v>
      </c>
      <c r="C1172" t="s">
        <v>859</v>
      </c>
      <c r="D1172" t="s">
        <v>2601</v>
      </c>
    </row>
    <row r="1173" spans="1:4" x14ac:dyDescent="0.25">
      <c r="A1173" t="s">
        <v>40</v>
      </c>
      <c r="B1173" t="s">
        <v>842</v>
      </c>
      <c r="C1173" t="s">
        <v>857</v>
      </c>
      <c r="D1173" t="s">
        <v>2735</v>
      </c>
    </row>
    <row r="1174" spans="1:4" x14ac:dyDescent="0.25">
      <c r="A1174" t="s">
        <v>40</v>
      </c>
      <c r="B1174" t="s">
        <v>842</v>
      </c>
      <c r="C1174" t="s">
        <v>2587</v>
      </c>
      <c r="D1174" t="s">
        <v>2605</v>
      </c>
    </row>
    <row r="1175" spans="1:4" x14ac:dyDescent="0.25">
      <c r="A1175" t="s">
        <v>40</v>
      </c>
      <c r="B1175" t="s">
        <v>842</v>
      </c>
      <c r="C1175" t="s">
        <v>859</v>
      </c>
      <c r="D1175" t="s">
        <v>2604</v>
      </c>
    </row>
    <row r="1176" spans="1:4" x14ac:dyDescent="0.25">
      <c r="A1176" t="s">
        <v>40</v>
      </c>
      <c r="B1176" t="s">
        <v>845</v>
      </c>
      <c r="C1176" t="s">
        <v>857</v>
      </c>
      <c r="D1176" t="s">
        <v>2637</v>
      </c>
    </row>
    <row r="1177" spans="1:4" x14ac:dyDescent="0.25">
      <c r="A1177" t="s">
        <v>40</v>
      </c>
      <c r="B1177" t="s">
        <v>845</v>
      </c>
      <c r="C1177" t="s">
        <v>859</v>
      </c>
      <c r="D1177" t="s">
        <v>2673</v>
      </c>
    </row>
    <row r="1178" spans="1:4" x14ac:dyDescent="0.25">
      <c r="A1178" t="s">
        <v>40</v>
      </c>
      <c r="B1178" t="s">
        <v>845</v>
      </c>
      <c r="C1178" t="s">
        <v>2587</v>
      </c>
      <c r="D1178" t="s">
        <v>2596</v>
      </c>
    </row>
    <row r="1179" spans="1:4" x14ac:dyDescent="0.25">
      <c r="A1179" t="s">
        <v>40</v>
      </c>
      <c r="B1179" t="s">
        <v>842</v>
      </c>
      <c r="C1179" t="s">
        <v>857</v>
      </c>
      <c r="D1179" t="s">
        <v>2781</v>
      </c>
    </row>
    <row r="1180" spans="1:4" x14ac:dyDescent="0.25">
      <c r="A1180" t="s">
        <v>40</v>
      </c>
      <c r="B1180" t="s">
        <v>842</v>
      </c>
      <c r="C1180" t="s">
        <v>2587</v>
      </c>
      <c r="D1180" t="s">
        <v>2608</v>
      </c>
    </row>
    <row r="1181" spans="1:4" x14ac:dyDescent="0.25">
      <c r="A1181" t="s">
        <v>40</v>
      </c>
      <c r="B1181" t="s">
        <v>842</v>
      </c>
      <c r="C1181" t="s">
        <v>859</v>
      </c>
      <c r="D1181" t="s">
        <v>2607</v>
      </c>
    </row>
    <row r="1182" spans="1:4" x14ac:dyDescent="0.25">
      <c r="A1182" t="s">
        <v>40</v>
      </c>
      <c r="B1182" t="s">
        <v>842</v>
      </c>
      <c r="C1182" t="s">
        <v>857</v>
      </c>
      <c r="D1182" t="s">
        <v>2782</v>
      </c>
    </row>
    <row r="1183" spans="1:4" x14ac:dyDescent="0.25">
      <c r="A1183" t="s">
        <v>40</v>
      </c>
      <c r="B1183" t="s">
        <v>842</v>
      </c>
      <c r="C1183" t="s">
        <v>2587</v>
      </c>
      <c r="D1183" t="s">
        <v>2783</v>
      </c>
    </row>
    <row r="1184" spans="1:4" x14ac:dyDescent="0.25">
      <c r="A1184" t="s">
        <v>40</v>
      </c>
      <c r="B1184" t="s">
        <v>842</v>
      </c>
      <c r="C1184" t="s">
        <v>859</v>
      </c>
      <c r="D1184" t="s">
        <v>2648</v>
      </c>
    </row>
    <row r="1185" spans="1:4" x14ac:dyDescent="0.25">
      <c r="A1185" t="s">
        <v>40</v>
      </c>
      <c r="B1185" t="s">
        <v>845</v>
      </c>
      <c r="C1185" t="s">
        <v>857</v>
      </c>
      <c r="D1185" t="s">
        <v>2640</v>
      </c>
    </row>
    <row r="1186" spans="1:4" x14ac:dyDescent="0.25">
      <c r="A1186" t="s">
        <v>40</v>
      </c>
      <c r="B1186" t="s">
        <v>845</v>
      </c>
      <c r="C1186" t="s">
        <v>859</v>
      </c>
      <c r="D1186" t="s">
        <v>2676</v>
      </c>
    </row>
    <row r="1187" spans="1:4" x14ac:dyDescent="0.25">
      <c r="A1187" t="s">
        <v>40</v>
      </c>
      <c r="B1187" t="s">
        <v>845</v>
      </c>
      <c r="C1187" t="s">
        <v>2587</v>
      </c>
      <c r="D1187" t="s">
        <v>2598</v>
      </c>
    </row>
    <row r="1188" spans="1:4" x14ac:dyDescent="0.25">
      <c r="A1188" t="s">
        <v>40</v>
      </c>
      <c r="B1188" t="s">
        <v>842</v>
      </c>
      <c r="C1188" t="s">
        <v>857</v>
      </c>
      <c r="D1188" t="s">
        <v>2677</v>
      </c>
    </row>
    <row r="1189" spans="1:4" x14ac:dyDescent="0.25">
      <c r="A1189" t="s">
        <v>40</v>
      </c>
      <c r="B1189" t="s">
        <v>1338</v>
      </c>
      <c r="C1189" t="s">
        <v>1094</v>
      </c>
      <c r="D1189">
        <v>6.1111072699228895E-4</v>
      </c>
    </row>
    <row r="1190" spans="1:4" x14ac:dyDescent="0.25">
      <c r="A1190">
        <v>6.1111072699228895E-4</v>
      </c>
    </row>
    <row r="1191" spans="1:4" x14ac:dyDescent="0.25">
      <c r="A1191" t="s">
        <v>40</v>
      </c>
      <c r="B1191" t="s">
        <v>842</v>
      </c>
      <c r="C1191" t="s">
        <v>2587</v>
      </c>
      <c r="D1191" t="s">
        <v>2705</v>
      </c>
    </row>
    <row r="1192" spans="1:4" x14ac:dyDescent="0.25">
      <c r="A1192" t="s">
        <v>40</v>
      </c>
      <c r="B1192" t="s">
        <v>1338</v>
      </c>
      <c r="C1192" t="s">
        <v>2617</v>
      </c>
      <c r="D1192">
        <v>2.7777751286824499E-4</v>
      </c>
    </row>
    <row r="1193" spans="1:4" x14ac:dyDescent="0.25">
      <c r="A1193">
        <v>2.7777751286824499E-4</v>
      </c>
    </row>
    <row r="1194" spans="1:4" x14ac:dyDescent="0.25">
      <c r="A1194" t="s">
        <v>40</v>
      </c>
      <c r="B1194" t="s">
        <v>842</v>
      </c>
      <c r="C1194" t="s">
        <v>859</v>
      </c>
      <c r="D1194" t="s">
        <v>2638</v>
      </c>
    </row>
    <row r="1195" spans="1:4" x14ac:dyDescent="0.25">
      <c r="A1195" t="s">
        <v>40</v>
      </c>
      <c r="B1195" t="s">
        <v>1338</v>
      </c>
      <c r="C1195" t="s">
        <v>1121</v>
      </c>
      <c r="D1195">
        <v>1.3888875643412201E-4</v>
      </c>
    </row>
    <row r="1196" spans="1:4" x14ac:dyDescent="0.25">
      <c r="A1196">
        <v>1.3888875643412201E-4</v>
      </c>
    </row>
    <row r="1197" spans="1:4" x14ac:dyDescent="0.25">
      <c r="A1197" t="s">
        <v>40</v>
      </c>
      <c r="B1197" t="s">
        <v>845</v>
      </c>
      <c r="C1197" t="s">
        <v>857</v>
      </c>
      <c r="D1197" t="s">
        <v>2784</v>
      </c>
    </row>
    <row r="1198" spans="1:4" x14ac:dyDescent="0.25">
      <c r="A1198" t="s">
        <v>40</v>
      </c>
      <c r="B1198" t="s">
        <v>845</v>
      </c>
      <c r="C1198" t="s">
        <v>859</v>
      </c>
      <c r="D1198" t="s">
        <v>2679</v>
      </c>
    </row>
    <row r="1199" spans="1:4" x14ac:dyDescent="0.25">
      <c r="A1199" t="s">
        <v>40</v>
      </c>
      <c r="B1199" t="s">
        <v>845</v>
      </c>
      <c r="C1199" t="s">
        <v>2587</v>
      </c>
      <c r="D1199" t="s">
        <v>2601</v>
      </c>
    </row>
    <row r="1200" spans="1:4" x14ac:dyDescent="0.25">
      <c r="A1200" t="s">
        <v>40</v>
      </c>
      <c r="B1200" t="s">
        <v>845</v>
      </c>
      <c r="C1200" t="s">
        <v>857</v>
      </c>
      <c r="D1200" t="s">
        <v>2785</v>
      </c>
    </row>
    <row r="1201" spans="1:4" x14ac:dyDescent="0.25">
      <c r="A1201" t="s">
        <v>40</v>
      </c>
      <c r="B1201" t="s">
        <v>845</v>
      </c>
      <c r="C1201" t="s">
        <v>859</v>
      </c>
      <c r="D1201" t="s">
        <v>2680</v>
      </c>
    </row>
    <row r="1202" spans="1:4" x14ac:dyDescent="0.25">
      <c r="A1202" t="s">
        <v>40</v>
      </c>
      <c r="B1202" t="s">
        <v>845</v>
      </c>
      <c r="C1202" t="s">
        <v>2587</v>
      </c>
      <c r="D1202" t="s">
        <v>2604</v>
      </c>
    </row>
    <row r="1203" spans="1:4" x14ac:dyDescent="0.25">
      <c r="A1203" t="s">
        <v>40</v>
      </c>
      <c r="B1203" t="s">
        <v>845</v>
      </c>
      <c r="C1203" t="s">
        <v>857</v>
      </c>
      <c r="D1203" t="s">
        <v>2786</v>
      </c>
    </row>
    <row r="1204" spans="1:4" x14ac:dyDescent="0.25">
      <c r="A1204" t="s">
        <v>40</v>
      </c>
      <c r="B1204" t="s">
        <v>845</v>
      </c>
      <c r="C1204" t="s">
        <v>859</v>
      </c>
      <c r="D1204" t="s">
        <v>2681</v>
      </c>
    </row>
    <row r="1205" spans="1:4" x14ac:dyDescent="0.25">
      <c r="A1205" t="s">
        <v>40</v>
      </c>
      <c r="B1205" t="s">
        <v>845</v>
      </c>
      <c r="C1205" t="s">
        <v>2587</v>
      </c>
      <c r="D1205" t="s">
        <v>2607</v>
      </c>
    </row>
    <row r="1206" spans="1:4" x14ac:dyDescent="0.25">
      <c r="A1206" t="s">
        <v>40</v>
      </c>
      <c r="B1206" t="s">
        <v>845</v>
      </c>
      <c r="C1206" t="s">
        <v>857</v>
      </c>
      <c r="D1206" t="s">
        <v>2787</v>
      </c>
    </row>
    <row r="1207" spans="1:4" x14ac:dyDescent="0.25">
      <c r="A1207" t="s">
        <v>40</v>
      </c>
      <c r="B1207" t="s">
        <v>845</v>
      </c>
      <c r="C1207" t="s">
        <v>859</v>
      </c>
      <c r="D1207" t="s">
        <v>2788</v>
      </c>
    </row>
    <row r="1208" spans="1:4" x14ac:dyDescent="0.25">
      <c r="A1208" t="s">
        <v>40</v>
      </c>
      <c r="B1208" t="s">
        <v>845</v>
      </c>
      <c r="C1208" t="s">
        <v>2587</v>
      </c>
      <c r="D1208" t="s">
        <v>2613</v>
      </c>
    </row>
    <row r="1209" spans="1:4" x14ac:dyDescent="0.25">
      <c r="A1209" t="s">
        <v>40</v>
      </c>
      <c r="B1209" t="s">
        <v>845</v>
      </c>
      <c r="C1209" t="s">
        <v>857</v>
      </c>
      <c r="D1209" t="s">
        <v>2789</v>
      </c>
    </row>
    <row r="1210" spans="1:4" x14ac:dyDescent="0.25">
      <c r="A1210" t="s">
        <v>40</v>
      </c>
      <c r="B1210" t="s">
        <v>1433</v>
      </c>
      <c r="C1210" t="s">
        <v>1094</v>
      </c>
      <c r="D1210">
        <v>9.1666658719380596E-4</v>
      </c>
    </row>
    <row r="1211" spans="1:4" x14ac:dyDescent="0.25">
      <c r="A1211">
        <v>9.1666658719380596E-4</v>
      </c>
    </row>
    <row r="1212" spans="1:4" x14ac:dyDescent="0.25">
      <c r="A1212" t="s">
        <v>40</v>
      </c>
      <c r="B1212" t="s">
        <v>845</v>
      </c>
      <c r="C1212" t="s">
        <v>859</v>
      </c>
      <c r="D1212" t="s">
        <v>2790</v>
      </c>
    </row>
    <row r="1213" spans="1:4" x14ac:dyDescent="0.25">
      <c r="A1213" t="s">
        <v>40</v>
      </c>
      <c r="B1213" t="s">
        <v>1433</v>
      </c>
      <c r="C1213" t="s">
        <v>1121</v>
      </c>
      <c r="D1213">
        <v>3.3333361148834201E-4</v>
      </c>
    </row>
    <row r="1214" spans="1:4" x14ac:dyDescent="0.25">
      <c r="A1214">
        <v>3.3333361148834201E-4</v>
      </c>
    </row>
    <row r="1215" spans="1:4" x14ac:dyDescent="0.25">
      <c r="A1215" t="s">
        <v>40</v>
      </c>
      <c r="B1215" t="s">
        <v>845</v>
      </c>
      <c r="C1215" t="s">
        <v>2587</v>
      </c>
      <c r="D1215" t="s">
        <v>2616</v>
      </c>
    </row>
    <row r="1216" spans="1:4" x14ac:dyDescent="0.25">
      <c r="A1216" t="s">
        <v>40</v>
      </c>
      <c r="B1216" t="s">
        <v>1433</v>
      </c>
      <c r="C1216" t="s">
        <v>2617</v>
      </c>
      <c r="D1216">
        <v>0</v>
      </c>
    </row>
    <row r="1217" spans="1:2" x14ac:dyDescent="0.25">
      <c r="A1217">
        <v>0</v>
      </c>
    </row>
    <row r="1218" spans="1:2" x14ac:dyDescent="0.25">
      <c r="A1218" t="s">
        <v>126</v>
      </c>
      <c r="B1218" t="s">
        <v>2791</v>
      </c>
    </row>
    <row r="1219" spans="1:2" x14ac:dyDescent="0.25">
      <c r="A1219" t="s">
        <v>126</v>
      </c>
      <c r="B1219" t="s">
        <v>2792</v>
      </c>
    </row>
    <row r="1220" spans="1:2" x14ac:dyDescent="0.25">
      <c r="A1220" t="s">
        <v>126</v>
      </c>
      <c r="B1220" t="s">
        <v>2793</v>
      </c>
    </row>
    <row r="1221" spans="1:2" x14ac:dyDescent="0.25">
      <c r="A1221" t="s">
        <v>126</v>
      </c>
      <c r="B1221" t="s">
        <v>2794</v>
      </c>
    </row>
    <row r="1222" spans="1:2" x14ac:dyDescent="0.25">
      <c r="A1222" t="s">
        <v>126</v>
      </c>
      <c r="B1222" t="s">
        <v>2795</v>
      </c>
    </row>
    <row r="1223" spans="1:2" x14ac:dyDescent="0.25">
      <c r="A1223" t="s">
        <v>126</v>
      </c>
      <c r="B1223" t="s">
        <v>2796</v>
      </c>
    </row>
    <row r="1224" spans="1:2" x14ac:dyDescent="0.25">
      <c r="A1224" t="s">
        <v>126</v>
      </c>
      <c r="B1224" t="s">
        <v>2797</v>
      </c>
    </row>
    <row r="1225" spans="1:2" x14ac:dyDescent="0.25">
      <c r="A1225" t="s">
        <v>126</v>
      </c>
      <c r="B1225" t="s">
        <v>2798</v>
      </c>
    </row>
    <row r="1226" spans="1:2" x14ac:dyDescent="0.25">
      <c r="A1226" t="s">
        <v>126</v>
      </c>
      <c r="B1226" t="s">
        <v>2799</v>
      </c>
    </row>
    <row r="1227" spans="1:2" x14ac:dyDescent="0.25">
      <c r="A1227" t="s">
        <v>19</v>
      </c>
    </row>
    <row r="1228" spans="1:2" x14ac:dyDescent="0.25">
      <c r="A1228" t="s">
        <v>19</v>
      </c>
    </row>
    <row r="1229" spans="1:2" x14ac:dyDescent="0.25">
      <c r="A1229" t="s">
        <v>19</v>
      </c>
    </row>
    <row r="1230" spans="1:2" x14ac:dyDescent="0.25">
      <c r="A1230" t="s">
        <v>19</v>
      </c>
    </row>
    <row r="1231" spans="1:2" x14ac:dyDescent="0.25">
      <c r="A1231" t="s">
        <v>19</v>
      </c>
    </row>
    <row r="1232" spans="1:2" x14ac:dyDescent="0.25">
      <c r="A1232" t="s">
        <v>19</v>
      </c>
    </row>
    <row r="1233" spans="1:5" x14ac:dyDescent="0.25">
      <c r="A1233" t="s">
        <v>19</v>
      </c>
    </row>
    <row r="1234" spans="1:5" x14ac:dyDescent="0.25">
      <c r="A1234" t="s">
        <v>19</v>
      </c>
    </row>
    <row r="1235" spans="1:5" x14ac:dyDescent="0.25">
      <c r="A1235" t="s">
        <v>19</v>
      </c>
    </row>
    <row r="1236" spans="1:5" x14ac:dyDescent="0.25">
      <c r="A1236" t="s">
        <v>3</v>
      </c>
      <c r="B1236" t="s">
        <v>133</v>
      </c>
      <c r="C1236">
        <v>7002</v>
      </c>
    </row>
    <row r="1237" spans="1:5" x14ac:dyDescent="0.25">
      <c r="A1237" t="s">
        <v>26</v>
      </c>
    </row>
    <row r="1238" spans="1:5" x14ac:dyDescent="0.25">
      <c r="A1238" t="s">
        <v>40</v>
      </c>
      <c r="B1238" t="s">
        <v>841</v>
      </c>
      <c r="C1238" t="s">
        <v>136</v>
      </c>
      <c r="D1238" t="s">
        <v>137</v>
      </c>
      <c r="E1238">
        <v>25</v>
      </c>
    </row>
    <row r="1239" spans="1:5" x14ac:dyDescent="0.25">
      <c r="A1239" t="s">
        <v>35</v>
      </c>
    </row>
    <row r="1240" spans="1:5" x14ac:dyDescent="0.25">
      <c r="A1240" t="s">
        <v>123</v>
      </c>
      <c r="B1240" t="s">
        <v>141</v>
      </c>
    </row>
    <row r="1241" spans="1:5" x14ac:dyDescent="0.25">
      <c r="A1241" t="s">
        <v>142</v>
      </c>
    </row>
    <row r="1242" spans="1:5" x14ac:dyDescent="0.25">
      <c r="A1242" t="s">
        <v>144</v>
      </c>
    </row>
    <row r="1243" spans="1:5" x14ac:dyDescent="0.25">
      <c r="A1243" t="s">
        <v>2</v>
      </c>
      <c r="B1243" t="s">
        <v>133</v>
      </c>
      <c r="C1243">
        <v>7010</v>
      </c>
    </row>
    <row r="1244" spans="1:5" x14ac:dyDescent="0.25">
      <c r="A1244" t="s">
        <v>68</v>
      </c>
    </row>
    <row r="1245" spans="1:5" x14ac:dyDescent="0.25">
      <c r="A1245" t="s">
        <v>2</v>
      </c>
      <c r="B1245" t="s">
        <v>133</v>
      </c>
      <c r="C1245">
        <v>7010</v>
      </c>
    </row>
    <row r="1246" spans="1:5" x14ac:dyDescent="0.25">
      <c r="A1246" t="s">
        <v>68</v>
      </c>
    </row>
    <row r="1247" spans="1:5" x14ac:dyDescent="0.25">
      <c r="A1247" t="s">
        <v>40</v>
      </c>
      <c r="B1247" t="s">
        <v>842</v>
      </c>
      <c r="C1247" t="s">
        <v>146</v>
      </c>
      <c r="D1247" t="s">
        <v>137</v>
      </c>
      <c r="E1247">
        <v>25</v>
      </c>
    </row>
    <row r="1248" spans="1:5" x14ac:dyDescent="0.25">
      <c r="A1248" t="s">
        <v>74</v>
      </c>
    </row>
    <row r="1249" spans="1:5" x14ac:dyDescent="0.25">
      <c r="A1249" t="s">
        <v>123</v>
      </c>
      <c r="B1249" t="s">
        <v>843</v>
      </c>
    </row>
    <row r="1250" spans="1:5" x14ac:dyDescent="0.25">
      <c r="A1250" t="s">
        <v>142</v>
      </c>
    </row>
    <row r="1251" spans="1:5" x14ac:dyDescent="0.25">
      <c r="A1251" t="s">
        <v>149</v>
      </c>
    </row>
    <row r="1252" spans="1:5" x14ac:dyDescent="0.25">
      <c r="A1252" t="s">
        <v>40</v>
      </c>
      <c r="B1252" t="s">
        <v>842</v>
      </c>
      <c r="C1252" t="s">
        <v>139</v>
      </c>
      <c r="D1252" t="s">
        <v>137</v>
      </c>
      <c r="E1252">
        <v>25</v>
      </c>
    </row>
    <row r="1253" spans="1:5" x14ac:dyDescent="0.25">
      <c r="A1253" t="s">
        <v>71</v>
      </c>
    </row>
    <row r="1254" spans="1:5" x14ac:dyDescent="0.25">
      <c r="A1254" t="s">
        <v>123</v>
      </c>
      <c r="B1254" t="s">
        <v>2571</v>
      </c>
    </row>
    <row r="1255" spans="1:5" x14ac:dyDescent="0.25">
      <c r="A1255" t="s">
        <v>142</v>
      </c>
    </row>
    <row r="1256" spans="1:5" x14ac:dyDescent="0.25">
      <c r="A1256" t="s">
        <v>145</v>
      </c>
    </row>
    <row r="1257" spans="1:5" x14ac:dyDescent="0.25">
      <c r="A1257" t="s">
        <v>212</v>
      </c>
      <c r="B1257" t="s">
        <v>133</v>
      </c>
      <c r="C1257">
        <v>6960</v>
      </c>
    </row>
    <row r="1258" spans="1:5" x14ac:dyDescent="0.25">
      <c r="A1258" t="s">
        <v>80</v>
      </c>
    </row>
    <row r="1259" spans="1:5" x14ac:dyDescent="0.25">
      <c r="A1259" t="s">
        <v>212</v>
      </c>
      <c r="B1259" t="s">
        <v>133</v>
      </c>
      <c r="C1259">
        <v>6960</v>
      </c>
    </row>
    <row r="1260" spans="1:5" x14ac:dyDescent="0.25">
      <c r="A1260" t="s">
        <v>80</v>
      </c>
    </row>
    <row r="1261" spans="1:5" x14ac:dyDescent="0.25">
      <c r="A1261" t="s">
        <v>40</v>
      </c>
      <c r="B1261" t="s">
        <v>845</v>
      </c>
      <c r="C1261" t="s">
        <v>136</v>
      </c>
      <c r="D1261" t="s">
        <v>137</v>
      </c>
      <c r="E1261">
        <v>25</v>
      </c>
    </row>
    <row r="1262" spans="1:5" x14ac:dyDescent="0.25">
      <c r="A1262" t="s">
        <v>84</v>
      </c>
    </row>
    <row r="1263" spans="1:5" x14ac:dyDescent="0.25">
      <c r="A1263" t="s">
        <v>123</v>
      </c>
      <c r="B1263" t="s">
        <v>848</v>
      </c>
    </row>
    <row r="1264" spans="1:5" x14ac:dyDescent="0.25">
      <c r="A1264" t="s">
        <v>142</v>
      </c>
    </row>
    <row r="1265" spans="1:5" x14ac:dyDescent="0.25">
      <c r="A1265" t="s">
        <v>144</v>
      </c>
    </row>
    <row r="1266" spans="1:5" x14ac:dyDescent="0.25">
      <c r="A1266" t="s">
        <v>40</v>
      </c>
      <c r="B1266" t="s">
        <v>845</v>
      </c>
      <c r="C1266" t="s">
        <v>146</v>
      </c>
      <c r="D1266" t="s">
        <v>137</v>
      </c>
      <c r="E1266">
        <v>25</v>
      </c>
    </row>
    <row r="1267" spans="1:5" x14ac:dyDescent="0.25">
      <c r="A1267" t="s">
        <v>86</v>
      </c>
    </row>
    <row r="1268" spans="1:5" x14ac:dyDescent="0.25">
      <c r="A1268" t="s">
        <v>123</v>
      </c>
      <c r="B1268" t="s">
        <v>847</v>
      </c>
    </row>
    <row r="1269" spans="1:5" x14ac:dyDescent="0.25">
      <c r="A1269" t="s">
        <v>142</v>
      </c>
    </row>
    <row r="1270" spans="1:5" x14ac:dyDescent="0.25">
      <c r="A1270" t="s">
        <v>149</v>
      </c>
    </row>
    <row r="1271" spans="1:5" x14ac:dyDescent="0.25">
      <c r="A1271" t="s">
        <v>40</v>
      </c>
      <c r="B1271" t="s">
        <v>841</v>
      </c>
      <c r="C1271" t="s">
        <v>2586</v>
      </c>
    </row>
    <row r="1272" spans="1:5" x14ac:dyDescent="0.25">
      <c r="A1272" t="s">
        <v>2</v>
      </c>
      <c r="B1272" t="s">
        <v>133</v>
      </c>
      <c r="C1272">
        <v>7010</v>
      </c>
    </row>
    <row r="1273" spans="1:5" x14ac:dyDescent="0.25">
      <c r="A1273" t="s">
        <v>68</v>
      </c>
    </row>
    <row r="1274" spans="1:5" x14ac:dyDescent="0.25">
      <c r="A1274" t="s">
        <v>40</v>
      </c>
      <c r="B1274" t="s">
        <v>842</v>
      </c>
      <c r="C1274" t="s">
        <v>136</v>
      </c>
      <c r="D1274" t="s">
        <v>137</v>
      </c>
      <c r="E1274">
        <v>25</v>
      </c>
    </row>
    <row r="1275" spans="1:5" x14ac:dyDescent="0.25">
      <c r="A1275" t="s">
        <v>77</v>
      </c>
    </row>
    <row r="1276" spans="1:5" x14ac:dyDescent="0.25">
      <c r="A1276" t="s">
        <v>123</v>
      </c>
      <c r="B1276" t="s">
        <v>844</v>
      </c>
    </row>
    <row r="1277" spans="1:5" x14ac:dyDescent="0.25">
      <c r="A1277" t="s">
        <v>142</v>
      </c>
    </row>
    <row r="1278" spans="1:5" x14ac:dyDescent="0.25">
      <c r="A1278" t="s">
        <v>144</v>
      </c>
    </row>
    <row r="1279" spans="1:5" x14ac:dyDescent="0.25">
      <c r="A1279" t="s">
        <v>40</v>
      </c>
      <c r="B1279" t="s">
        <v>842</v>
      </c>
      <c r="C1279" t="s">
        <v>2584</v>
      </c>
    </row>
    <row r="1280" spans="1:5" x14ac:dyDescent="0.25">
      <c r="A1280" t="s">
        <v>40</v>
      </c>
      <c r="B1280" t="s">
        <v>842</v>
      </c>
      <c r="C1280" t="s">
        <v>2582</v>
      </c>
    </row>
    <row r="1281" spans="1:5" x14ac:dyDescent="0.25">
      <c r="A1281" t="s">
        <v>40</v>
      </c>
      <c r="B1281" t="s">
        <v>845</v>
      </c>
      <c r="C1281" t="s">
        <v>2586</v>
      </c>
    </row>
    <row r="1282" spans="1:5" x14ac:dyDescent="0.25">
      <c r="A1282" t="s">
        <v>40</v>
      </c>
      <c r="B1282" t="s">
        <v>845</v>
      </c>
      <c r="C1282" t="s">
        <v>2584</v>
      </c>
    </row>
    <row r="1283" spans="1:5" x14ac:dyDescent="0.25">
      <c r="A1283" t="s">
        <v>40</v>
      </c>
      <c r="B1283" t="s">
        <v>842</v>
      </c>
      <c r="C1283" t="s">
        <v>2586</v>
      </c>
    </row>
    <row r="1284" spans="1:5" x14ac:dyDescent="0.25">
      <c r="A1284" t="s">
        <v>3</v>
      </c>
      <c r="B1284" t="s">
        <v>133</v>
      </c>
      <c r="C1284">
        <v>7002</v>
      </c>
    </row>
    <row r="1285" spans="1:5" x14ac:dyDescent="0.25">
      <c r="A1285" t="s">
        <v>26</v>
      </c>
    </row>
    <row r="1286" spans="1:5" x14ac:dyDescent="0.25">
      <c r="A1286" t="s">
        <v>40</v>
      </c>
      <c r="B1286" t="s">
        <v>841</v>
      </c>
      <c r="C1286" t="s">
        <v>139</v>
      </c>
      <c r="D1286" t="s">
        <v>137</v>
      </c>
      <c r="E1286">
        <v>25</v>
      </c>
    </row>
    <row r="1287" spans="1:5" x14ac:dyDescent="0.25">
      <c r="A1287" t="s">
        <v>140</v>
      </c>
    </row>
    <row r="1288" spans="1:5" x14ac:dyDescent="0.25">
      <c r="A1288" t="s">
        <v>123</v>
      </c>
      <c r="B1288" t="s">
        <v>143</v>
      </c>
    </row>
    <row r="1289" spans="1:5" x14ac:dyDescent="0.25">
      <c r="A1289" t="s">
        <v>142</v>
      </c>
    </row>
    <row r="1290" spans="1:5" x14ac:dyDescent="0.25">
      <c r="A1290" t="s">
        <v>145</v>
      </c>
    </row>
    <row r="1291" spans="1:5" x14ac:dyDescent="0.25">
      <c r="A1291" t="s">
        <v>3</v>
      </c>
      <c r="B1291" t="s">
        <v>133</v>
      </c>
      <c r="C1291">
        <v>7002</v>
      </c>
    </row>
    <row r="1292" spans="1:5" x14ac:dyDescent="0.25">
      <c r="A1292" t="s">
        <v>26</v>
      </c>
    </row>
    <row r="1293" spans="1:5" x14ac:dyDescent="0.25">
      <c r="A1293" t="s">
        <v>40</v>
      </c>
      <c r="B1293" t="s">
        <v>841</v>
      </c>
      <c r="C1293" t="s">
        <v>146</v>
      </c>
      <c r="D1293" t="s">
        <v>137</v>
      </c>
      <c r="E1293">
        <v>25</v>
      </c>
    </row>
    <row r="1294" spans="1:5" x14ac:dyDescent="0.25">
      <c r="A1294" t="s">
        <v>147</v>
      </c>
    </row>
    <row r="1295" spans="1:5" x14ac:dyDescent="0.25">
      <c r="A1295" t="s">
        <v>123</v>
      </c>
      <c r="B1295" t="s">
        <v>148</v>
      </c>
    </row>
    <row r="1296" spans="1:5" x14ac:dyDescent="0.25">
      <c r="A1296" t="s">
        <v>142</v>
      </c>
    </row>
    <row r="1297" spans="1:5" x14ac:dyDescent="0.25">
      <c r="A1297" t="s">
        <v>149</v>
      </c>
    </row>
    <row r="1298" spans="1:5" x14ac:dyDescent="0.25">
      <c r="A1298" t="s">
        <v>40</v>
      </c>
      <c r="B1298" t="s">
        <v>841</v>
      </c>
      <c r="C1298" t="s">
        <v>2584</v>
      </c>
    </row>
    <row r="1299" spans="1:5" x14ac:dyDescent="0.25">
      <c r="A1299" t="s">
        <v>40</v>
      </c>
      <c r="B1299" t="s">
        <v>841</v>
      </c>
      <c r="C1299" t="s">
        <v>2582</v>
      </c>
    </row>
    <row r="1300" spans="1:5" x14ac:dyDescent="0.25">
      <c r="A1300" t="s">
        <v>212</v>
      </c>
      <c r="B1300" t="s">
        <v>133</v>
      </c>
      <c r="C1300">
        <v>6960</v>
      </c>
    </row>
    <row r="1301" spans="1:5" x14ac:dyDescent="0.25">
      <c r="A1301" t="s">
        <v>80</v>
      </c>
    </row>
    <row r="1302" spans="1:5" x14ac:dyDescent="0.25">
      <c r="A1302" t="s">
        <v>40</v>
      </c>
      <c r="B1302" t="s">
        <v>845</v>
      </c>
      <c r="C1302" t="s">
        <v>139</v>
      </c>
      <c r="D1302" t="s">
        <v>137</v>
      </c>
      <c r="E1302">
        <v>25</v>
      </c>
    </row>
    <row r="1303" spans="1:5" x14ac:dyDescent="0.25">
      <c r="A1303" t="s">
        <v>82</v>
      </c>
    </row>
    <row r="1304" spans="1:5" x14ac:dyDescent="0.25">
      <c r="A1304" t="s">
        <v>123</v>
      </c>
      <c r="B1304" t="s">
        <v>2570</v>
      </c>
    </row>
    <row r="1305" spans="1:5" x14ac:dyDescent="0.25">
      <c r="A1305" t="s">
        <v>142</v>
      </c>
    </row>
    <row r="1306" spans="1:5" x14ac:dyDescent="0.25">
      <c r="A1306" t="s">
        <v>145</v>
      </c>
    </row>
    <row r="1307" spans="1:5" x14ac:dyDescent="0.25">
      <c r="A1307" t="s">
        <v>40</v>
      </c>
      <c r="B1307" t="s">
        <v>845</v>
      </c>
      <c r="C1307" t="s">
        <v>2582</v>
      </c>
    </row>
    <row r="1308" spans="1:5" x14ac:dyDescent="0.25">
      <c r="A1308" t="s">
        <v>40</v>
      </c>
      <c r="B1308" t="s">
        <v>841</v>
      </c>
      <c r="C1308" t="s">
        <v>859</v>
      </c>
      <c r="D1308" t="s">
        <v>2588</v>
      </c>
    </row>
    <row r="1309" spans="1:5" x14ac:dyDescent="0.25">
      <c r="A1309" t="s">
        <v>40</v>
      </c>
      <c r="B1309" t="s">
        <v>841</v>
      </c>
      <c r="C1309" t="s">
        <v>857</v>
      </c>
      <c r="D1309" t="s">
        <v>2588</v>
      </c>
    </row>
    <row r="1310" spans="1:5" x14ac:dyDescent="0.25">
      <c r="A1310" t="s">
        <v>40</v>
      </c>
      <c r="B1310" t="s">
        <v>841</v>
      </c>
      <c r="C1310" t="s">
        <v>2587</v>
      </c>
      <c r="D1310" t="s">
        <v>2588</v>
      </c>
    </row>
    <row r="1311" spans="1:5" x14ac:dyDescent="0.25">
      <c r="A1311" t="s">
        <v>40</v>
      </c>
      <c r="B1311" t="s">
        <v>841</v>
      </c>
      <c r="C1311" t="s">
        <v>859</v>
      </c>
      <c r="D1311" t="s">
        <v>2589</v>
      </c>
    </row>
    <row r="1312" spans="1:5" x14ac:dyDescent="0.25">
      <c r="A1312" t="s">
        <v>40</v>
      </c>
      <c r="B1312" t="s">
        <v>841</v>
      </c>
      <c r="C1312" t="s">
        <v>857</v>
      </c>
      <c r="D1312" t="s">
        <v>2589</v>
      </c>
    </row>
    <row r="1313" spans="1:4" x14ac:dyDescent="0.25">
      <c r="A1313" t="s">
        <v>40</v>
      </c>
      <c r="B1313" t="s">
        <v>841</v>
      </c>
      <c r="C1313" t="s">
        <v>2587</v>
      </c>
      <c r="D1313" t="s">
        <v>2589</v>
      </c>
    </row>
    <row r="1314" spans="1:4" x14ac:dyDescent="0.25">
      <c r="A1314" t="s">
        <v>40</v>
      </c>
      <c r="B1314" t="s">
        <v>841</v>
      </c>
      <c r="C1314" t="s">
        <v>859</v>
      </c>
      <c r="D1314" t="s">
        <v>2593</v>
      </c>
    </row>
    <row r="1315" spans="1:4" x14ac:dyDescent="0.25">
      <c r="A1315" t="s">
        <v>40</v>
      </c>
      <c r="B1315" t="s">
        <v>841</v>
      </c>
      <c r="C1315" t="s">
        <v>857</v>
      </c>
      <c r="D1315" t="s">
        <v>2593</v>
      </c>
    </row>
    <row r="1316" spans="1:4" x14ac:dyDescent="0.25">
      <c r="A1316" t="s">
        <v>40</v>
      </c>
      <c r="B1316" t="s">
        <v>841</v>
      </c>
      <c r="C1316" t="s">
        <v>2587</v>
      </c>
      <c r="D1316" t="s">
        <v>2593</v>
      </c>
    </row>
    <row r="1317" spans="1:4" x14ac:dyDescent="0.25">
      <c r="A1317" t="s">
        <v>40</v>
      </c>
      <c r="B1317" t="s">
        <v>842</v>
      </c>
      <c r="C1317" t="s">
        <v>857</v>
      </c>
      <c r="D1317" t="s">
        <v>2777</v>
      </c>
    </row>
    <row r="1318" spans="1:4" x14ac:dyDescent="0.25">
      <c r="A1318" t="s">
        <v>40</v>
      </c>
      <c r="B1318" t="s">
        <v>841</v>
      </c>
      <c r="C1318" t="s">
        <v>859</v>
      </c>
      <c r="D1318" t="s">
        <v>2596</v>
      </c>
    </row>
    <row r="1319" spans="1:4" x14ac:dyDescent="0.25">
      <c r="A1319" t="s">
        <v>40</v>
      </c>
      <c r="B1319" t="s">
        <v>842</v>
      </c>
      <c r="C1319" t="s">
        <v>859</v>
      </c>
      <c r="D1319" t="s">
        <v>2588</v>
      </c>
    </row>
    <row r="1320" spans="1:4" x14ac:dyDescent="0.25">
      <c r="A1320" t="s">
        <v>40</v>
      </c>
      <c r="B1320" t="s">
        <v>842</v>
      </c>
      <c r="C1320" t="s">
        <v>2587</v>
      </c>
      <c r="D1320" t="s">
        <v>2588</v>
      </c>
    </row>
    <row r="1321" spans="1:4" x14ac:dyDescent="0.25">
      <c r="A1321" t="s">
        <v>40</v>
      </c>
      <c r="B1321" t="s">
        <v>841</v>
      </c>
      <c r="C1321" t="s">
        <v>857</v>
      </c>
      <c r="D1321" t="s">
        <v>2596</v>
      </c>
    </row>
    <row r="1322" spans="1:4" x14ac:dyDescent="0.25">
      <c r="A1322" t="s">
        <v>40</v>
      </c>
      <c r="B1322" t="s">
        <v>841</v>
      </c>
      <c r="C1322" t="s">
        <v>2587</v>
      </c>
      <c r="D1322" t="s">
        <v>2596</v>
      </c>
    </row>
    <row r="1323" spans="1:4" x14ac:dyDescent="0.25">
      <c r="A1323" t="s">
        <v>40</v>
      </c>
      <c r="B1323" t="s">
        <v>841</v>
      </c>
      <c r="C1323" t="s">
        <v>859</v>
      </c>
      <c r="D1323" t="s">
        <v>2598</v>
      </c>
    </row>
    <row r="1324" spans="1:4" x14ac:dyDescent="0.25">
      <c r="A1324" t="s">
        <v>40</v>
      </c>
      <c r="B1324" t="s">
        <v>841</v>
      </c>
      <c r="C1324" t="s">
        <v>857</v>
      </c>
      <c r="D1324" t="s">
        <v>2598</v>
      </c>
    </row>
    <row r="1325" spans="1:4" x14ac:dyDescent="0.25">
      <c r="A1325" t="s">
        <v>40</v>
      </c>
      <c r="B1325" t="s">
        <v>841</v>
      </c>
      <c r="C1325" t="s">
        <v>2587</v>
      </c>
      <c r="D1325" t="s">
        <v>2598</v>
      </c>
    </row>
    <row r="1326" spans="1:4" x14ac:dyDescent="0.25">
      <c r="A1326" t="s">
        <v>40</v>
      </c>
      <c r="B1326" t="s">
        <v>841</v>
      </c>
      <c r="C1326" t="s">
        <v>859</v>
      </c>
      <c r="D1326" t="s">
        <v>2601</v>
      </c>
    </row>
    <row r="1327" spans="1:4" x14ac:dyDescent="0.25">
      <c r="A1327" t="s">
        <v>40</v>
      </c>
      <c r="B1327" t="s">
        <v>841</v>
      </c>
      <c r="C1327" t="s">
        <v>857</v>
      </c>
      <c r="D1327" t="s">
        <v>2601</v>
      </c>
    </row>
    <row r="1328" spans="1:4" x14ac:dyDescent="0.25">
      <c r="A1328" t="s">
        <v>40</v>
      </c>
      <c r="B1328" t="s">
        <v>841</v>
      </c>
      <c r="C1328" t="s">
        <v>859</v>
      </c>
      <c r="D1328" t="s">
        <v>2604</v>
      </c>
    </row>
    <row r="1329" spans="1:4" x14ac:dyDescent="0.25">
      <c r="A1329" t="s">
        <v>40</v>
      </c>
      <c r="B1329" t="s">
        <v>841</v>
      </c>
      <c r="C1329" t="s">
        <v>2587</v>
      </c>
      <c r="D1329" t="s">
        <v>2601</v>
      </c>
    </row>
    <row r="1330" spans="1:4" x14ac:dyDescent="0.25">
      <c r="A1330" t="s">
        <v>40</v>
      </c>
      <c r="B1330" t="s">
        <v>841</v>
      </c>
      <c r="C1330" t="s">
        <v>857</v>
      </c>
      <c r="D1330" t="s">
        <v>2604</v>
      </c>
    </row>
    <row r="1331" spans="1:4" x14ac:dyDescent="0.25">
      <c r="A1331" t="s">
        <v>40</v>
      </c>
      <c r="B1331" t="s">
        <v>842</v>
      </c>
      <c r="C1331" t="s">
        <v>859</v>
      </c>
      <c r="D1331" t="s">
        <v>2668</v>
      </c>
    </row>
    <row r="1332" spans="1:4" x14ac:dyDescent="0.25">
      <c r="A1332" t="s">
        <v>40</v>
      </c>
      <c r="B1332" t="s">
        <v>842</v>
      </c>
      <c r="C1332" t="s">
        <v>857</v>
      </c>
      <c r="D1332" t="s">
        <v>2624</v>
      </c>
    </row>
    <row r="1333" spans="1:4" x14ac:dyDescent="0.25">
      <c r="A1333" t="s">
        <v>40</v>
      </c>
      <c r="B1333" t="s">
        <v>842</v>
      </c>
      <c r="C1333" t="s">
        <v>2587</v>
      </c>
      <c r="D1333" t="s">
        <v>2589</v>
      </c>
    </row>
    <row r="1334" spans="1:4" x14ac:dyDescent="0.25">
      <c r="A1334" t="s">
        <v>40</v>
      </c>
      <c r="B1334" t="s">
        <v>841</v>
      </c>
      <c r="C1334" t="s">
        <v>859</v>
      </c>
      <c r="D1334" t="s">
        <v>2607</v>
      </c>
    </row>
    <row r="1335" spans="1:4" x14ac:dyDescent="0.25">
      <c r="A1335" t="s">
        <v>40</v>
      </c>
      <c r="B1335" t="s">
        <v>841</v>
      </c>
      <c r="C1335" t="s">
        <v>2587</v>
      </c>
      <c r="D1335" t="s">
        <v>2604</v>
      </c>
    </row>
    <row r="1336" spans="1:4" x14ac:dyDescent="0.25">
      <c r="A1336" t="s">
        <v>40</v>
      </c>
      <c r="B1336" t="s">
        <v>841</v>
      </c>
      <c r="C1336" t="s">
        <v>857</v>
      </c>
      <c r="D1336" t="s">
        <v>2607</v>
      </c>
    </row>
    <row r="1337" spans="1:4" x14ac:dyDescent="0.25">
      <c r="A1337" t="s">
        <v>40</v>
      </c>
      <c r="B1337" t="s">
        <v>845</v>
      </c>
      <c r="C1337" t="s">
        <v>859</v>
      </c>
      <c r="D1337" t="s">
        <v>2588</v>
      </c>
    </row>
    <row r="1338" spans="1:4" x14ac:dyDescent="0.25">
      <c r="A1338" t="s">
        <v>40</v>
      </c>
      <c r="B1338" t="s">
        <v>845</v>
      </c>
      <c r="C1338" t="s">
        <v>2587</v>
      </c>
      <c r="D1338" t="s">
        <v>2588</v>
      </c>
    </row>
    <row r="1339" spans="1:4" x14ac:dyDescent="0.25">
      <c r="A1339" t="s">
        <v>40</v>
      </c>
      <c r="B1339" t="s">
        <v>845</v>
      </c>
      <c r="C1339" t="s">
        <v>857</v>
      </c>
      <c r="D1339" t="s">
        <v>2588</v>
      </c>
    </row>
    <row r="1340" spans="1:4" x14ac:dyDescent="0.25">
      <c r="A1340" t="s">
        <v>40</v>
      </c>
      <c r="B1340" t="s">
        <v>841</v>
      </c>
      <c r="C1340" t="s">
        <v>859</v>
      </c>
      <c r="D1340" t="s">
        <v>2614</v>
      </c>
    </row>
    <row r="1341" spans="1:4" x14ac:dyDescent="0.25">
      <c r="A1341" t="s">
        <v>40</v>
      </c>
      <c r="B1341" t="s">
        <v>841</v>
      </c>
      <c r="C1341" t="s">
        <v>2587</v>
      </c>
      <c r="D1341" t="s">
        <v>2607</v>
      </c>
    </row>
    <row r="1342" spans="1:4" x14ac:dyDescent="0.25">
      <c r="A1342" t="s">
        <v>40</v>
      </c>
      <c r="B1342" t="s">
        <v>841</v>
      </c>
      <c r="C1342" t="s">
        <v>857</v>
      </c>
      <c r="D1342" t="s">
        <v>2633</v>
      </c>
    </row>
    <row r="1343" spans="1:4" x14ac:dyDescent="0.25">
      <c r="A1343" t="s">
        <v>40</v>
      </c>
      <c r="B1343" t="s">
        <v>841</v>
      </c>
      <c r="C1343" t="s">
        <v>859</v>
      </c>
      <c r="D1343" t="s">
        <v>2800</v>
      </c>
    </row>
    <row r="1344" spans="1:4" x14ac:dyDescent="0.25">
      <c r="A1344" t="s">
        <v>40</v>
      </c>
      <c r="B1344" t="s">
        <v>1093</v>
      </c>
      <c r="C1344" t="s">
        <v>1121</v>
      </c>
      <c r="D1344">
        <v>2.7777771155039401E-4</v>
      </c>
    </row>
    <row r="1345" spans="1:4" x14ac:dyDescent="0.25">
      <c r="A1345">
        <v>2.7777771155039401E-4</v>
      </c>
    </row>
    <row r="1346" spans="1:4" x14ac:dyDescent="0.25">
      <c r="A1346" t="s">
        <v>40</v>
      </c>
      <c r="B1346" t="s">
        <v>841</v>
      </c>
      <c r="C1346" t="s">
        <v>857</v>
      </c>
      <c r="D1346" t="s">
        <v>2801</v>
      </c>
    </row>
    <row r="1347" spans="1:4" x14ac:dyDescent="0.25">
      <c r="A1347" t="s">
        <v>40</v>
      </c>
      <c r="B1347" t="s">
        <v>1093</v>
      </c>
      <c r="C1347" t="s">
        <v>1094</v>
      </c>
      <c r="D1347">
        <v>2.4999976158141999E-4</v>
      </c>
    </row>
    <row r="1348" spans="1:4" x14ac:dyDescent="0.25">
      <c r="A1348">
        <v>2.4999976158141999E-4</v>
      </c>
    </row>
    <row r="1349" spans="1:4" x14ac:dyDescent="0.25">
      <c r="A1349" t="s">
        <v>40</v>
      </c>
      <c r="B1349" t="s">
        <v>841</v>
      </c>
      <c r="C1349" t="s">
        <v>2587</v>
      </c>
      <c r="D1349" t="s">
        <v>2613</v>
      </c>
    </row>
    <row r="1350" spans="1:4" x14ac:dyDescent="0.25">
      <c r="A1350" t="s">
        <v>40</v>
      </c>
      <c r="B1350" t="s">
        <v>842</v>
      </c>
      <c r="C1350" t="s">
        <v>857</v>
      </c>
      <c r="D1350" t="s">
        <v>2692</v>
      </c>
    </row>
    <row r="1351" spans="1:4" x14ac:dyDescent="0.25">
      <c r="A1351" t="s">
        <v>40</v>
      </c>
      <c r="B1351" t="s">
        <v>841</v>
      </c>
      <c r="C1351" t="s">
        <v>2587</v>
      </c>
      <c r="D1351" t="s">
        <v>2616</v>
      </c>
    </row>
    <row r="1352" spans="1:4" x14ac:dyDescent="0.25">
      <c r="A1352" t="s">
        <v>40</v>
      </c>
      <c r="B1352" t="s">
        <v>1093</v>
      </c>
      <c r="C1352" t="s">
        <v>2617</v>
      </c>
      <c r="D1352">
        <v>0</v>
      </c>
    </row>
    <row r="1353" spans="1:4" x14ac:dyDescent="0.25">
      <c r="A1353">
        <v>0</v>
      </c>
    </row>
    <row r="1354" spans="1:4" x14ac:dyDescent="0.25">
      <c r="A1354" t="s">
        <v>40</v>
      </c>
      <c r="B1354" t="s">
        <v>842</v>
      </c>
      <c r="C1354" t="s">
        <v>859</v>
      </c>
      <c r="D1354" t="s">
        <v>2671</v>
      </c>
    </row>
    <row r="1355" spans="1:4" x14ac:dyDescent="0.25">
      <c r="A1355" t="s">
        <v>40</v>
      </c>
      <c r="B1355" t="s">
        <v>842</v>
      </c>
      <c r="C1355" t="s">
        <v>2587</v>
      </c>
      <c r="D1355" t="s">
        <v>2593</v>
      </c>
    </row>
    <row r="1356" spans="1:4" x14ac:dyDescent="0.25">
      <c r="A1356" t="s">
        <v>40</v>
      </c>
      <c r="B1356" t="s">
        <v>842</v>
      </c>
      <c r="C1356" t="s">
        <v>857</v>
      </c>
      <c r="D1356" t="s">
        <v>2693</v>
      </c>
    </row>
    <row r="1357" spans="1:4" x14ac:dyDescent="0.25">
      <c r="A1357" t="s">
        <v>40</v>
      </c>
      <c r="B1357" t="s">
        <v>842</v>
      </c>
      <c r="C1357" t="s">
        <v>859</v>
      </c>
      <c r="D1357" t="s">
        <v>2673</v>
      </c>
    </row>
    <row r="1358" spans="1:4" x14ac:dyDescent="0.25">
      <c r="A1358" t="s">
        <v>40</v>
      </c>
      <c r="B1358" t="s">
        <v>842</v>
      </c>
      <c r="C1358" t="s">
        <v>2587</v>
      </c>
      <c r="D1358" t="s">
        <v>2596</v>
      </c>
    </row>
    <row r="1359" spans="1:4" x14ac:dyDescent="0.25">
      <c r="A1359" t="s">
        <v>40</v>
      </c>
      <c r="B1359" t="s">
        <v>845</v>
      </c>
      <c r="C1359" t="s">
        <v>857</v>
      </c>
      <c r="D1359" t="s">
        <v>2668</v>
      </c>
    </row>
    <row r="1360" spans="1:4" x14ac:dyDescent="0.25">
      <c r="A1360" t="s">
        <v>40</v>
      </c>
      <c r="B1360" t="s">
        <v>845</v>
      </c>
      <c r="C1360" t="s">
        <v>859</v>
      </c>
      <c r="D1360" t="s">
        <v>2589</v>
      </c>
    </row>
    <row r="1361" spans="1:4" x14ac:dyDescent="0.25">
      <c r="A1361" t="s">
        <v>40</v>
      </c>
      <c r="B1361" t="s">
        <v>845</v>
      </c>
      <c r="C1361" t="s">
        <v>2587</v>
      </c>
      <c r="D1361" t="s">
        <v>2589</v>
      </c>
    </row>
    <row r="1362" spans="1:4" x14ac:dyDescent="0.25">
      <c r="A1362" t="s">
        <v>40</v>
      </c>
      <c r="B1362" t="s">
        <v>842</v>
      </c>
      <c r="C1362" t="s">
        <v>857</v>
      </c>
      <c r="D1362" t="s">
        <v>2695</v>
      </c>
    </row>
    <row r="1363" spans="1:4" x14ac:dyDescent="0.25">
      <c r="A1363" t="s">
        <v>40</v>
      </c>
      <c r="B1363" t="s">
        <v>842</v>
      </c>
      <c r="C1363" t="s">
        <v>859</v>
      </c>
      <c r="D1363" t="s">
        <v>2676</v>
      </c>
    </row>
    <row r="1364" spans="1:4" x14ac:dyDescent="0.25">
      <c r="A1364" t="s">
        <v>40</v>
      </c>
      <c r="B1364" t="s">
        <v>842</v>
      </c>
      <c r="C1364" t="s">
        <v>2587</v>
      </c>
      <c r="D1364" t="s">
        <v>2598</v>
      </c>
    </row>
    <row r="1365" spans="1:4" x14ac:dyDescent="0.25">
      <c r="A1365" t="s">
        <v>40</v>
      </c>
      <c r="B1365" t="s">
        <v>842</v>
      </c>
      <c r="C1365" t="s">
        <v>857</v>
      </c>
      <c r="D1365" t="s">
        <v>2802</v>
      </c>
    </row>
    <row r="1366" spans="1:4" x14ac:dyDescent="0.25">
      <c r="A1366" t="s">
        <v>40</v>
      </c>
      <c r="B1366" t="s">
        <v>842</v>
      </c>
      <c r="C1366" t="s">
        <v>859</v>
      </c>
      <c r="D1366" t="s">
        <v>2679</v>
      </c>
    </row>
    <row r="1367" spans="1:4" x14ac:dyDescent="0.25">
      <c r="A1367" t="s">
        <v>40</v>
      </c>
      <c r="B1367" t="s">
        <v>842</v>
      </c>
      <c r="C1367" t="s">
        <v>2587</v>
      </c>
      <c r="D1367" t="s">
        <v>2601</v>
      </c>
    </row>
    <row r="1368" spans="1:4" x14ac:dyDescent="0.25">
      <c r="A1368" t="s">
        <v>40</v>
      </c>
      <c r="B1368" t="s">
        <v>845</v>
      </c>
      <c r="C1368" t="s">
        <v>857</v>
      </c>
      <c r="D1368" t="s">
        <v>2671</v>
      </c>
    </row>
    <row r="1369" spans="1:4" x14ac:dyDescent="0.25">
      <c r="A1369" t="s">
        <v>40</v>
      </c>
      <c r="B1369" t="s">
        <v>845</v>
      </c>
      <c r="C1369" t="s">
        <v>859</v>
      </c>
      <c r="D1369" t="s">
        <v>2593</v>
      </c>
    </row>
    <row r="1370" spans="1:4" x14ac:dyDescent="0.25">
      <c r="A1370" t="s">
        <v>40</v>
      </c>
      <c r="B1370" t="s">
        <v>845</v>
      </c>
      <c r="C1370" t="s">
        <v>2587</v>
      </c>
      <c r="D1370" t="s">
        <v>2593</v>
      </c>
    </row>
    <row r="1371" spans="1:4" x14ac:dyDescent="0.25">
      <c r="A1371" t="s">
        <v>40</v>
      </c>
      <c r="B1371" t="s">
        <v>842</v>
      </c>
      <c r="C1371" t="s">
        <v>857</v>
      </c>
      <c r="D1371" t="s">
        <v>2803</v>
      </c>
    </row>
    <row r="1372" spans="1:4" x14ac:dyDescent="0.25">
      <c r="A1372" t="s">
        <v>40</v>
      </c>
      <c r="B1372" t="s">
        <v>842</v>
      </c>
      <c r="C1372" t="s">
        <v>859</v>
      </c>
      <c r="D1372" t="s">
        <v>2680</v>
      </c>
    </row>
    <row r="1373" spans="1:4" x14ac:dyDescent="0.25">
      <c r="A1373" t="s">
        <v>40</v>
      </c>
      <c r="B1373" t="s">
        <v>842</v>
      </c>
      <c r="C1373" t="s">
        <v>2587</v>
      </c>
      <c r="D1373" t="s">
        <v>2604</v>
      </c>
    </row>
    <row r="1374" spans="1:4" x14ac:dyDescent="0.25">
      <c r="A1374" t="s">
        <v>40</v>
      </c>
      <c r="B1374" t="s">
        <v>842</v>
      </c>
      <c r="C1374" t="s">
        <v>857</v>
      </c>
      <c r="D1374" t="s">
        <v>2804</v>
      </c>
    </row>
    <row r="1375" spans="1:4" x14ac:dyDescent="0.25">
      <c r="A1375" t="s">
        <v>40</v>
      </c>
      <c r="B1375" t="s">
        <v>842</v>
      </c>
      <c r="C1375" t="s">
        <v>859</v>
      </c>
      <c r="D1375" t="s">
        <v>2681</v>
      </c>
    </row>
    <row r="1376" spans="1:4" x14ac:dyDescent="0.25">
      <c r="A1376" t="s">
        <v>40</v>
      </c>
      <c r="B1376" t="s">
        <v>842</v>
      </c>
      <c r="C1376" t="s">
        <v>2587</v>
      </c>
      <c r="D1376" t="s">
        <v>2607</v>
      </c>
    </row>
    <row r="1377" spans="1:4" x14ac:dyDescent="0.25">
      <c r="A1377" t="s">
        <v>40</v>
      </c>
      <c r="B1377" t="s">
        <v>845</v>
      </c>
      <c r="C1377" t="s">
        <v>857</v>
      </c>
      <c r="D1377" t="s">
        <v>2805</v>
      </c>
    </row>
    <row r="1378" spans="1:4" x14ac:dyDescent="0.25">
      <c r="A1378" t="s">
        <v>40</v>
      </c>
      <c r="B1378" t="s">
        <v>845</v>
      </c>
      <c r="C1378" t="s">
        <v>859</v>
      </c>
      <c r="D1378" t="s">
        <v>2596</v>
      </c>
    </row>
    <row r="1379" spans="1:4" x14ac:dyDescent="0.25">
      <c r="A1379" t="s">
        <v>40</v>
      </c>
      <c r="B1379" t="s">
        <v>845</v>
      </c>
      <c r="C1379" t="s">
        <v>2587</v>
      </c>
      <c r="D1379" t="s">
        <v>2596</v>
      </c>
    </row>
    <row r="1380" spans="1:4" x14ac:dyDescent="0.25">
      <c r="A1380" t="s">
        <v>40</v>
      </c>
      <c r="B1380" t="s">
        <v>842</v>
      </c>
      <c r="C1380" t="s">
        <v>857</v>
      </c>
      <c r="D1380" t="s">
        <v>2806</v>
      </c>
    </row>
    <row r="1381" spans="1:4" x14ac:dyDescent="0.25">
      <c r="A1381" t="s">
        <v>40</v>
      </c>
      <c r="B1381" t="s">
        <v>842</v>
      </c>
      <c r="C1381" t="s">
        <v>859</v>
      </c>
      <c r="D1381" t="s">
        <v>2612</v>
      </c>
    </row>
    <row r="1382" spans="1:4" x14ac:dyDescent="0.25">
      <c r="A1382" t="s">
        <v>40</v>
      </c>
      <c r="B1382" t="s">
        <v>842</v>
      </c>
      <c r="C1382" t="s">
        <v>2587</v>
      </c>
      <c r="D1382" t="s">
        <v>2613</v>
      </c>
    </row>
    <row r="1383" spans="1:4" x14ac:dyDescent="0.25">
      <c r="A1383" t="s">
        <v>40</v>
      </c>
      <c r="B1383" t="s">
        <v>842</v>
      </c>
      <c r="C1383" t="s">
        <v>857</v>
      </c>
      <c r="D1383" t="s">
        <v>2704</v>
      </c>
    </row>
    <row r="1384" spans="1:4" x14ac:dyDescent="0.25">
      <c r="A1384" t="s">
        <v>40</v>
      </c>
      <c r="B1384" t="s">
        <v>1338</v>
      </c>
      <c r="C1384" t="s">
        <v>1094</v>
      </c>
      <c r="D1384">
        <v>9.1666579246520998E-4</v>
      </c>
    </row>
    <row r="1385" spans="1:4" x14ac:dyDescent="0.25">
      <c r="A1385">
        <v>9.1666579246520998E-4</v>
      </c>
    </row>
    <row r="1386" spans="1:4" x14ac:dyDescent="0.25">
      <c r="A1386" t="s">
        <v>40</v>
      </c>
      <c r="B1386" t="s">
        <v>842</v>
      </c>
      <c r="C1386" t="s">
        <v>859</v>
      </c>
      <c r="D1386" t="s">
        <v>2615</v>
      </c>
    </row>
    <row r="1387" spans="1:4" x14ac:dyDescent="0.25">
      <c r="A1387" t="s">
        <v>40</v>
      </c>
      <c r="B1387" t="s">
        <v>1338</v>
      </c>
      <c r="C1387" t="s">
        <v>1121</v>
      </c>
      <c r="D1387">
        <v>2.7777791023254298E-4</v>
      </c>
    </row>
    <row r="1388" spans="1:4" x14ac:dyDescent="0.25">
      <c r="A1388">
        <v>2.7777791023254298E-4</v>
      </c>
    </row>
    <row r="1389" spans="1:4" x14ac:dyDescent="0.25">
      <c r="A1389" t="s">
        <v>40</v>
      </c>
      <c r="B1389" t="s">
        <v>842</v>
      </c>
      <c r="C1389" t="s">
        <v>2587</v>
      </c>
      <c r="D1389" t="s">
        <v>2779</v>
      </c>
    </row>
    <row r="1390" spans="1:4" x14ac:dyDescent="0.25">
      <c r="A1390" t="s">
        <v>40</v>
      </c>
      <c r="B1390" t="s">
        <v>1338</v>
      </c>
      <c r="C1390" t="s">
        <v>2617</v>
      </c>
      <c r="D1390" s="7">
        <v>8.33332538604736E-5</v>
      </c>
    </row>
    <row r="1391" spans="1:4" x14ac:dyDescent="0.25">
      <c r="A1391" s="7">
        <v>8.33332538604736E-5</v>
      </c>
    </row>
    <row r="1392" spans="1:4" x14ac:dyDescent="0.25">
      <c r="A1392" t="s">
        <v>40</v>
      </c>
      <c r="B1392" t="s">
        <v>845</v>
      </c>
      <c r="C1392" t="s">
        <v>857</v>
      </c>
      <c r="D1392" t="s">
        <v>2807</v>
      </c>
    </row>
    <row r="1393" spans="1:4" x14ac:dyDescent="0.25">
      <c r="A1393" t="s">
        <v>40</v>
      </c>
      <c r="B1393" t="s">
        <v>845</v>
      </c>
      <c r="C1393" t="s">
        <v>859</v>
      </c>
      <c r="D1393" t="s">
        <v>2598</v>
      </c>
    </row>
    <row r="1394" spans="1:4" x14ac:dyDescent="0.25">
      <c r="A1394" t="s">
        <v>40</v>
      </c>
      <c r="B1394" t="s">
        <v>845</v>
      </c>
      <c r="C1394" t="s">
        <v>2587</v>
      </c>
      <c r="D1394" t="s">
        <v>2598</v>
      </c>
    </row>
    <row r="1395" spans="1:4" x14ac:dyDescent="0.25">
      <c r="A1395" t="s">
        <v>40</v>
      </c>
      <c r="B1395" t="s">
        <v>845</v>
      </c>
      <c r="C1395" t="s">
        <v>857</v>
      </c>
      <c r="D1395" t="s">
        <v>2808</v>
      </c>
    </row>
    <row r="1396" spans="1:4" x14ac:dyDescent="0.25">
      <c r="A1396" t="s">
        <v>40</v>
      </c>
      <c r="B1396" t="s">
        <v>845</v>
      </c>
      <c r="C1396" t="s">
        <v>859</v>
      </c>
      <c r="D1396" t="s">
        <v>2623</v>
      </c>
    </row>
    <row r="1397" spans="1:4" x14ac:dyDescent="0.25">
      <c r="A1397" t="s">
        <v>40</v>
      </c>
      <c r="B1397" t="s">
        <v>845</v>
      </c>
      <c r="C1397" t="s">
        <v>2587</v>
      </c>
      <c r="D1397" t="s">
        <v>2601</v>
      </c>
    </row>
    <row r="1398" spans="1:4" x14ac:dyDescent="0.25">
      <c r="A1398" t="s">
        <v>40</v>
      </c>
      <c r="B1398" t="s">
        <v>845</v>
      </c>
      <c r="C1398" t="s">
        <v>857</v>
      </c>
      <c r="D1398" t="s">
        <v>2809</v>
      </c>
    </row>
    <row r="1399" spans="1:4" x14ac:dyDescent="0.25">
      <c r="A1399" t="s">
        <v>40</v>
      </c>
      <c r="B1399" t="s">
        <v>845</v>
      </c>
      <c r="C1399" t="s">
        <v>859</v>
      </c>
      <c r="D1399" t="s">
        <v>2627</v>
      </c>
    </row>
    <row r="1400" spans="1:4" x14ac:dyDescent="0.25">
      <c r="A1400" t="s">
        <v>40</v>
      </c>
      <c r="B1400" t="s">
        <v>845</v>
      </c>
      <c r="C1400" t="s">
        <v>2587</v>
      </c>
      <c r="D1400" t="s">
        <v>2604</v>
      </c>
    </row>
    <row r="1401" spans="1:4" x14ac:dyDescent="0.25">
      <c r="A1401" t="s">
        <v>40</v>
      </c>
      <c r="B1401" t="s">
        <v>845</v>
      </c>
      <c r="C1401" t="s">
        <v>857</v>
      </c>
      <c r="D1401" t="s">
        <v>2810</v>
      </c>
    </row>
    <row r="1402" spans="1:4" x14ac:dyDescent="0.25">
      <c r="A1402" t="s">
        <v>40</v>
      </c>
      <c r="B1402" t="s">
        <v>845</v>
      </c>
      <c r="C1402" t="s">
        <v>859</v>
      </c>
      <c r="D1402" t="s">
        <v>2629</v>
      </c>
    </row>
    <row r="1403" spans="1:4" x14ac:dyDescent="0.25">
      <c r="A1403" t="s">
        <v>40</v>
      </c>
      <c r="B1403" t="s">
        <v>845</v>
      </c>
      <c r="C1403" t="s">
        <v>2587</v>
      </c>
      <c r="D1403" t="s">
        <v>2607</v>
      </c>
    </row>
    <row r="1404" spans="1:4" x14ac:dyDescent="0.25">
      <c r="A1404" t="s">
        <v>40</v>
      </c>
      <c r="B1404" t="s">
        <v>845</v>
      </c>
      <c r="C1404" t="s">
        <v>857</v>
      </c>
      <c r="D1404" t="s">
        <v>2647</v>
      </c>
    </row>
    <row r="1405" spans="1:4" x14ac:dyDescent="0.25">
      <c r="A1405" t="s">
        <v>40</v>
      </c>
      <c r="B1405" t="s">
        <v>845</v>
      </c>
      <c r="C1405" t="s">
        <v>859</v>
      </c>
      <c r="D1405" t="s">
        <v>2811</v>
      </c>
    </row>
    <row r="1406" spans="1:4" x14ac:dyDescent="0.25">
      <c r="A1406" t="s">
        <v>40</v>
      </c>
      <c r="B1406" t="s">
        <v>845</v>
      </c>
      <c r="C1406" t="s">
        <v>2587</v>
      </c>
      <c r="D1406" t="s">
        <v>2812</v>
      </c>
    </row>
    <row r="1407" spans="1:4" x14ac:dyDescent="0.25">
      <c r="A1407" t="s">
        <v>40</v>
      </c>
      <c r="B1407" t="s">
        <v>845</v>
      </c>
      <c r="C1407" t="s">
        <v>857</v>
      </c>
      <c r="D1407" t="s">
        <v>2650</v>
      </c>
    </row>
    <row r="1408" spans="1:4" x14ac:dyDescent="0.25">
      <c r="A1408" t="s">
        <v>40</v>
      </c>
      <c r="B1408" t="s">
        <v>1433</v>
      </c>
      <c r="C1408" t="s">
        <v>1094</v>
      </c>
      <c r="D1408">
        <v>7.7777783075968403E-4</v>
      </c>
    </row>
    <row r="1409" spans="1:4" x14ac:dyDescent="0.25">
      <c r="A1409">
        <v>7.7777783075968403E-4</v>
      </c>
    </row>
    <row r="1410" spans="1:4" x14ac:dyDescent="0.25">
      <c r="A1410" t="s">
        <v>40</v>
      </c>
      <c r="B1410" t="s">
        <v>845</v>
      </c>
      <c r="C1410" t="s">
        <v>859</v>
      </c>
      <c r="D1410" t="s">
        <v>2813</v>
      </c>
    </row>
    <row r="1411" spans="1:4" x14ac:dyDescent="0.25">
      <c r="A1411" t="s">
        <v>40</v>
      </c>
      <c r="B1411" t="s">
        <v>1433</v>
      </c>
      <c r="C1411" t="s">
        <v>1121</v>
      </c>
      <c r="D1411">
        <v>3.3333341280619298E-4</v>
      </c>
    </row>
    <row r="1412" spans="1:4" x14ac:dyDescent="0.25">
      <c r="A1412">
        <v>3.3333341280619298E-4</v>
      </c>
    </row>
    <row r="1413" spans="1:4" x14ac:dyDescent="0.25">
      <c r="A1413" t="s">
        <v>40</v>
      </c>
      <c r="B1413" t="s">
        <v>845</v>
      </c>
      <c r="C1413" t="s">
        <v>2587</v>
      </c>
      <c r="D1413" t="s">
        <v>2814</v>
      </c>
    </row>
    <row r="1414" spans="1:4" x14ac:dyDescent="0.25">
      <c r="A1414" t="s">
        <v>40</v>
      </c>
      <c r="B1414" t="s">
        <v>1433</v>
      </c>
      <c r="C1414" t="s">
        <v>2617</v>
      </c>
      <c r="D1414">
        <v>1.11111203829447E-4</v>
      </c>
    </row>
    <row r="1415" spans="1:4" x14ac:dyDescent="0.25">
      <c r="A1415">
        <v>1.11111203829447E-4</v>
      </c>
    </row>
    <row r="1416" spans="1:4" x14ac:dyDescent="0.25">
      <c r="A1416" t="s">
        <v>126</v>
      </c>
      <c r="B1416" t="s">
        <v>2815</v>
      </c>
    </row>
    <row r="1417" spans="1:4" x14ac:dyDescent="0.25">
      <c r="A1417" t="s">
        <v>126</v>
      </c>
      <c r="B1417" t="s">
        <v>2816</v>
      </c>
    </row>
    <row r="1418" spans="1:4" x14ac:dyDescent="0.25">
      <c r="A1418" t="s">
        <v>126</v>
      </c>
      <c r="B1418" t="s">
        <v>2817</v>
      </c>
    </row>
    <row r="1419" spans="1:4" x14ac:dyDescent="0.25">
      <c r="A1419" t="s">
        <v>126</v>
      </c>
      <c r="B1419" t="s">
        <v>2818</v>
      </c>
    </row>
    <row r="1420" spans="1:4" x14ac:dyDescent="0.25">
      <c r="A1420" t="s">
        <v>126</v>
      </c>
      <c r="B1420" t="s">
        <v>2819</v>
      </c>
    </row>
    <row r="1421" spans="1:4" x14ac:dyDescent="0.25">
      <c r="A1421" t="s">
        <v>126</v>
      </c>
      <c r="B1421" t="s">
        <v>2820</v>
      </c>
    </row>
    <row r="1422" spans="1:4" x14ac:dyDescent="0.25">
      <c r="A1422" t="s">
        <v>126</v>
      </c>
      <c r="B1422" t="s">
        <v>2821</v>
      </c>
    </row>
    <row r="1423" spans="1:4" x14ac:dyDescent="0.25">
      <c r="A1423" t="s">
        <v>126</v>
      </c>
      <c r="B1423" t="s">
        <v>2822</v>
      </c>
    </row>
    <row r="1424" spans="1:4" x14ac:dyDescent="0.25">
      <c r="A1424" t="s">
        <v>126</v>
      </c>
      <c r="B1424" t="s">
        <v>2823</v>
      </c>
    </row>
    <row r="1425" spans="1:5" x14ac:dyDescent="0.25">
      <c r="A1425" t="s">
        <v>19</v>
      </c>
    </row>
    <row r="1426" spans="1:5" x14ac:dyDescent="0.25">
      <c r="A1426" t="s">
        <v>19</v>
      </c>
    </row>
    <row r="1427" spans="1:5" x14ac:dyDescent="0.25">
      <c r="A1427" t="s">
        <v>19</v>
      </c>
    </row>
    <row r="1428" spans="1:5" x14ac:dyDescent="0.25">
      <c r="A1428" t="s">
        <v>19</v>
      </c>
    </row>
    <row r="1429" spans="1:5" x14ac:dyDescent="0.25">
      <c r="A1429" t="s">
        <v>19</v>
      </c>
    </row>
    <row r="1430" spans="1:5" x14ac:dyDescent="0.25">
      <c r="A1430" t="s">
        <v>19</v>
      </c>
    </row>
    <row r="1431" spans="1:5" x14ac:dyDescent="0.25">
      <c r="A1431" t="s">
        <v>19</v>
      </c>
    </row>
    <row r="1432" spans="1:5" x14ac:dyDescent="0.25">
      <c r="A1432" t="s">
        <v>19</v>
      </c>
    </row>
    <row r="1433" spans="1:5" x14ac:dyDescent="0.25">
      <c r="A1433" t="s">
        <v>19</v>
      </c>
    </row>
    <row r="1434" spans="1:5" x14ac:dyDescent="0.25">
      <c r="A1434" t="s">
        <v>3</v>
      </c>
      <c r="B1434" t="s">
        <v>133</v>
      </c>
      <c r="C1434">
        <v>7002</v>
      </c>
    </row>
    <row r="1435" spans="1:5" x14ac:dyDescent="0.25">
      <c r="A1435" t="s">
        <v>26</v>
      </c>
    </row>
    <row r="1436" spans="1:5" x14ac:dyDescent="0.25">
      <c r="A1436" t="s">
        <v>40</v>
      </c>
      <c r="B1436" t="s">
        <v>841</v>
      </c>
      <c r="C1436" t="s">
        <v>146</v>
      </c>
      <c r="D1436" t="s">
        <v>137</v>
      </c>
      <c r="E1436">
        <v>25</v>
      </c>
    </row>
    <row r="1437" spans="1:5" x14ac:dyDescent="0.25">
      <c r="A1437" t="s">
        <v>147</v>
      </c>
    </row>
    <row r="1438" spans="1:5" x14ac:dyDescent="0.25">
      <c r="A1438" t="s">
        <v>123</v>
      </c>
      <c r="B1438" t="s">
        <v>148</v>
      </c>
    </row>
    <row r="1439" spans="1:5" x14ac:dyDescent="0.25">
      <c r="A1439" t="s">
        <v>142</v>
      </c>
    </row>
    <row r="1440" spans="1:5" x14ac:dyDescent="0.25">
      <c r="A1440" t="s">
        <v>149</v>
      </c>
    </row>
    <row r="1441" spans="1:5" x14ac:dyDescent="0.25">
      <c r="A1441" t="s">
        <v>40</v>
      </c>
      <c r="B1441" t="s">
        <v>841</v>
      </c>
      <c r="C1441" t="s">
        <v>2584</v>
      </c>
    </row>
    <row r="1442" spans="1:5" x14ac:dyDescent="0.25">
      <c r="A1442" t="s">
        <v>2</v>
      </c>
      <c r="B1442" t="s">
        <v>133</v>
      </c>
      <c r="C1442">
        <v>7010</v>
      </c>
    </row>
    <row r="1443" spans="1:5" x14ac:dyDescent="0.25">
      <c r="A1443" t="s">
        <v>68</v>
      </c>
    </row>
    <row r="1444" spans="1:5" x14ac:dyDescent="0.25">
      <c r="A1444" t="s">
        <v>40</v>
      </c>
      <c r="B1444" t="s">
        <v>842</v>
      </c>
      <c r="C1444" t="s">
        <v>146</v>
      </c>
      <c r="D1444" t="s">
        <v>137</v>
      </c>
      <c r="E1444">
        <v>25</v>
      </c>
    </row>
    <row r="1445" spans="1:5" x14ac:dyDescent="0.25">
      <c r="A1445" t="s">
        <v>74</v>
      </c>
    </row>
    <row r="1446" spans="1:5" x14ac:dyDescent="0.25">
      <c r="A1446" t="s">
        <v>123</v>
      </c>
      <c r="B1446" t="s">
        <v>843</v>
      </c>
    </row>
    <row r="1447" spans="1:5" x14ac:dyDescent="0.25">
      <c r="A1447" t="s">
        <v>142</v>
      </c>
    </row>
    <row r="1448" spans="1:5" x14ac:dyDescent="0.25">
      <c r="A1448" t="s">
        <v>149</v>
      </c>
    </row>
    <row r="1449" spans="1:5" x14ac:dyDescent="0.25">
      <c r="A1449" t="s">
        <v>2</v>
      </c>
      <c r="B1449" t="s">
        <v>133</v>
      </c>
      <c r="C1449">
        <v>7010</v>
      </c>
    </row>
    <row r="1450" spans="1:5" x14ac:dyDescent="0.25">
      <c r="A1450" t="s">
        <v>68</v>
      </c>
    </row>
    <row r="1451" spans="1:5" x14ac:dyDescent="0.25">
      <c r="A1451" t="s">
        <v>40</v>
      </c>
      <c r="B1451" t="s">
        <v>842</v>
      </c>
      <c r="C1451" t="s">
        <v>136</v>
      </c>
      <c r="D1451" t="s">
        <v>137</v>
      </c>
      <c r="E1451">
        <v>25</v>
      </c>
    </row>
    <row r="1452" spans="1:5" x14ac:dyDescent="0.25">
      <c r="A1452" t="s">
        <v>77</v>
      </c>
    </row>
    <row r="1453" spans="1:5" x14ac:dyDescent="0.25">
      <c r="A1453" t="s">
        <v>123</v>
      </c>
      <c r="B1453" t="s">
        <v>844</v>
      </c>
    </row>
    <row r="1454" spans="1:5" x14ac:dyDescent="0.25">
      <c r="A1454" t="s">
        <v>142</v>
      </c>
    </row>
    <row r="1455" spans="1:5" x14ac:dyDescent="0.25">
      <c r="A1455" t="s">
        <v>144</v>
      </c>
    </row>
    <row r="1456" spans="1:5" x14ac:dyDescent="0.25">
      <c r="A1456" t="s">
        <v>40</v>
      </c>
      <c r="B1456" t="s">
        <v>842</v>
      </c>
      <c r="C1456" t="s">
        <v>2584</v>
      </c>
    </row>
    <row r="1457" spans="1:5" x14ac:dyDescent="0.25">
      <c r="A1457" t="s">
        <v>212</v>
      </c>
      <c r="B1457" t="s">
        <v>133</v>
      </c>
      <c r="C1457">
        <v>6960</v>
      </c>
    </row>
    <row r="1458" spans="1:5" x14ac:dyDescent="0.25">
      <c r="A1458" t="s">
        <v>80</v>
      </c>
    </row>
    <row r="1459" spans="1:5" x14ac:dyDescent="0.25">
      <c r="A1459" t="s">
        <v>40</v>
      </c>
      <c r="B1459" t="s">
        <v>845</v>
      </c>
      <c r="C1459" t="s">
        <v>146</v>
      </c>
      <c r="D1459" t="s">
        <v>137</v>
      </c>
      <c r="E1459">
        <v>25</v>
      </c>
    </row>
    <row r="1460" spans="1:5" x14ac:dyDescent="0.25">
      <c r="A1460" t="s">
        <v>86</v>
      </c>
    </row>
    <row r="1461" spans="1:5" x14ac:dyDescent="0.25">
      <c r="A1461" t="s">
        <v>123</v>
      </c>
      <c r="B1461" t="s">
        <v>847</v>
      </c>
    </row>
    <row r="1462" spans="1:5" x14ac:dyDescent="0.25">
      <c r="A1462" t="s">
        <v>142</v>
      </c>
    </row>
    <row r="1463" spans="1:5" x14ac:dyDescent="0.25">
      <c r="A1463" t="s">
        <v>149</v>
      </c>
    </row>
    <row r="1464" spans="1:5" x14ac:dyDescent="0.25">
      <c r="A1464" t="s">
        <v>40</v>
      </c>
      <c r="B1464" t="s">
        <v>842</v>
      </c>
      <c r="C1464" t="s">
        <v>2586</v>
      </c>
    </row>
    <row r="1465" spans="1:5" x14ac:dyDescent="0.25">
      <c r="A1465" t="s">
        <v>40</v>
      </c>
      <c r="B1465" t="s">
        <v>845</v>
      </c>
      <c r="C1465" t="s">
        <v>2584</v>
      </c>
    </row>
    <row r="1466" spans="1:5" x14ac:dyDescent="0.25">
      <c r="A1466" t="s">
        <v>3</v>
      </c>
      <c r="B1466" t="s">
        <v>133</v>
      </c>
      <c r="C1466">
        <v>7002</v>
      </c>
    </row>
    <row r="1467" spans="1:5" x14ac:dyDescent="0.25">
      <c r="A1467" t="s">
        <v>26</v>
      </c>
    </row>
    <row r="1468" spans="1:5" x14ac:dyDescent="0.25">
      <c r="A1468" t="s">
        <v>40</v>
      </c>
      <c r="B1468" t="s">
        <v>841</v>
      </c>
      <c r="C1468" t="s">
        <v>139</v>
      </c>
      <c r="D1468" t="s">
        <v>137</v>
      </c>
      <c r="E1468">
        <v>25</v>
      </c>
    </row>
    <row r="1469" spans="1:5" x14ac:dyDescent="0.25">
      <c r="A1469" t="s">
        <v>140</v>
      </c>
    </row>
    <row r="1470" spans="1:5" x14ac:dyDescent="0.25">
      <c r="A1470" t="s">
        <v>123</v>
      </c>
      <c r="B1470" t="s">
        <v>143</v>
      </c>
    </row>
    <row r="1471" spans="1:5" x14ac:dyDescent="0.25">
      <c r="A1471" t="s">
        <v>142</v>
      </c>
    </row>
    <row r="1472" spans="1:5" x14ac:dyDescent="0.25">
      <c r="A1472" t="s">
        <v>145</v>
      </c>
    </row>
    <row r="1473" spans="1:5" x14ac:dyDescent="0.25">
      <c r="A1473" t="s">
        <v>40</v>
      </c>
      <c r="B1473" t="s">
        <v>841</v>
      </c>
      <c r="C1473" t="s">
        <v>2582</v>
      </c>
    </row>
    <row r="1474" spans="1:5" x14ac:dyDescent="0.25">
      <c r="A1474" t="s">
        <v>212</v>
      </c>
      <c r="B1474" t="s">
        <v>133</v>
      </c>
      <c r="C1474">
        <v>6960</v>
      </c>
    </row>
    <row r="1475" spans="1:5" x14ac:dyDescent="0.25">
      <c r="A1475" t="s">
        <v>80</v>
      </c>
    </row>
    <row r="1476" spans="1:5" x14ac:dyDescent="0.25">
      <c r="A1476" t="s">
        <v>40</v>
      </c>
      <c r="B1476" t="s">
        <v>845</v>
      </c>
      <c r="C1476" t="s">
        <v>139</v>
      </c>
      <c r="D1476" t="s">
        <v>137</v>
      </c>
      <c r="E1476">
        <v>25</v>
      </c>
    </row>
    <row r="1477" spans="1:5" x14ac:dyDescent="0.25">
      <c r="A1477" t="s">
        <v>82</v>
      </c>
    </row>
    <row r="1478" spans="1:5" x14ac:dyDescent="0.25">
      <c r="A1478" t="s">
        <v>123</v>
      </c>
      <c r="B1478" t="s">
        <v>2570</v>
      </c>
    </row>
    <row r="1479" spans="1:5" x14ac:dyDescent="0.25">
      <c r="A1479" t="s">
        <v>142</v>
      </c>
    </row>
    <row r="1480" spans="1:5" x14ac:dyDescent="0.25">
      <c r="A1480" t="s">
        <v>145</v>
      </c>
    </row>
    <row r="1481" spans="1:5" x14ac:dyDescent="0.25">
      <c r="A1481" t="s">
        <v>40</v>
      </c>
      <c r="B1481" t="s">
        <v>845</v>
      </c>
      <c r="C1481" t="s">
        <v>2582</v>
      </c>
    </row>
    <row r="1482" spans="1:5" x14ac:dyDescent="0.25">
      <c r="A1482" t="s">
        <v>212</v>
      </c>
      <c r="B1482" t="s">
        <v>133</v>
      </c>
      <c r="C1482">
        <v>6960</v>
      </c>
    </row>
    <row r="1483" spans="1:5" x14ac:dyDescent="0.25">
      <c r="A1483" t="s">
        <v>80</v>
      </c>
    </row>
    <row r="1484" spans="1:5" x14ac:dyDescent="0.25">
      <c r="A1484" t="s">
        <v>40</v>
      </c>
      <c r="B1484" t="s">
        <v>845</v>
      </c>
      <c r="C1484" t="s">
        <v>136</v>
      </c>
      <c r="D1484" t="s">
        <v>137</v>
      </c>
      <c r="E1484">
        <v>25</v>
      </c>
    </row>
    <row r="1485" spans="1:5" x14ac:dyDescent="0.25">
      <c r="A1485" t="s">
        <v>84</v>
      </c>
    </row>
    <row r="1486" spans="1:5" x14ac:dyDescent="0.25">
      <c r="A1486" t="s">
        <v>123</v>
      </c>
      <c r="B1486" t="s">
        <v>848</v>
      </c>
    </row>
    <row r="1487" spans="1:5" x14ac:dyDescent="0.25">
      <c r="A1487" t="s">
        <v>142</v>
      </c>
    </row>
    <row r="1488" spans="1:5" x14ac:dyDescent="0.25">
      <c r="A1488" t="s">
        <v>144</v>
      </c>
    </row>
    <row r="1489" spans="1:5" x14ac:dyDescent="0.25">
      <c r="A1489" t="s">
        <v>3</v>
      </c>
      <c r="B1489" t="s">
        <v>133</v>
      </c>
      <c r="C1489">
        <v>7002</v>
      </c>
    </row>
    <row r="1490" spans="1:5" x14ac:dyDescent="0.25">
      <c r="A1490" t="s">
        <v>26</v>
      </c>
    </row>
    <row r="1491" spans="1:5" x14ac:dyDescent="0.25">
      <c r="A1491" t="s">
        <v>40</v>
      </c>
      <c r="B1491" t="s">
        <v>841</v>
      </c>
      <c r="C1491" t="s">
        <v>136</v>
      </c>
      <c r="D1491" t="s">
        <v>137</v>
      </c>
      <c r="E1491">
        <v>25</v>
      </c>
    </row>
    <row r="1492" spans="1:5" x14ac:dyDescent="0.25">
      <c r="A1492" t="s">
        <v>35</v>
      </c>
    </row>
    <row r="1493" spans="1:5" x14ac:dyDescent="0.25">
      <c r="A1493" t="s">
        <v>123</v>
      </c>
      <c r="B1493" t="s">
        <v>141</v>
      </c>
    </row>
    <row r="1494" spans="1:5" x14ac:dyDescent="0.25">
      <c r="A1494" t="s">
        <v>142</v>
      </c>
    </row>
    <row r="1495" spans="1:5" x14ac:dyDescent="0.25">
      <c r="A1495" t="s">
        <v>144</v>
      </c>
    </row>
    <row r="1496" spans="1:5" x14ac:dyDescent="0.25">
      <c r="A1496" t="s">
        <v>40</v>
      </c>
      <c r="B1496" t="s">
        <v>845</v>
      </c>
      <c r="C1496" t="s">
        <v>2586</v>
      </c>
    </row>
    <row r="1497" spans="1:5" x14ac:dyDescent="0.25">
      <c r="A1497" t="s">
        <v>40</v>
      </c>
      <c r="B1497" t="s">
        <v>841</v>
      </c>
      <c r="C1497" t="s">
        <v>2586</v>
      </c>
    </row>
    <row r="1498" spans="1:5" x14ac:dyDescent="0.25">
      <c r="A1498" t="s">
        <v>2</v>
      </c>
      <c r="B1498" t="s">
        <v>133</v>
      </c>
      <c r="C1498">
        <v>7010</v>
      </c>
    </row>
    <row r="1499" spans="1:5" x14ac:dyDescent="0.25">
      <c r="A1499" t="s">
        <v>68</v>
      </c>
    </row>
    <row r="1500" spans="1:5" x14ac:dyDescent="0.25">
      <c r="A1500" t="s">
        <v>40</v>
      </c>
      <c r="B1500" t="s">
        <v>842</v>
      </c>
      <c r="C1500" t="s">
        <v>139</v>
      </c>
      <c r="D1500" t="s">
        <v>137</v>
      </c>
      <c r="E1500">
        <v>25</v>
      </c>
    </row>
    <row r="1501" spans="1:5" x14ac:dyDescent="0.25">
      <c r="A1501" t="s">
        <v>71</v>
      </c>
    </row>
    <row r="1502" spans="1:5" x14ac:dyDescent="0.25">
      <c r="A1502" t="s">
        <v>123</v>
      </c>
      <c r="B1502" t="s">
        <v>2571</v>
      </c>
    </row>
    <row r="1503" spans="1:5" x14ac:dyDescent="0.25">
      <c r="A1503" t="s">
        <v>142</v>
      </c>
    </row>
    <row r="1504" spans="1:5" x14ac:dyDescent="0.25">
      <c r="A1504" t="s">
        <v>145</v>
      </c>
    </row>
    <row r="1505" spans="1:4" x14ac:dyDescent="0.25">
      <c r="A1505" t="s">
        <v>40</v>
      </c>
      <c r="B1505" t="s">
        <v>842</v>
      </c>
      <c r="C1505" t="s">
        <v>2582</v>
      </c>
    </row>
    <row r="1506" spans="1:4" x14ac:dyDescent="0.25">
      <c r="A1506" t="s">
        <v>40</v>
      </c>
      <c r="B1506" t="s">
        <v>841</v>
      </c>
      <c r="C1506" t="s">
        <v>859</v>
      </c>
      <c r="D1506" t="s">
        <v>2588</v>
      </c>
    </row>
    <row r="1507" spans="1:4" x14ac:dyDescent="0.25">
      <c r="A1507" t="s">
        <v>40</v>
      </c>
      <c r="B1507" t="s">
        <v>841</v>
      </c>
      <c r="C1507" t="s">
        <v>2587</v>
      </c>
      <c r="D1507" t="s">
        <v>2588</v>
      </c>
    </row>
    <row r="1508" spans="1:4" x14ac:dyDescent="0.25">
      <c r="A1508" t="s">
        <v>40</v>
      </c>
      <c r="B1508" t="s">
        <v>841</v>
      </c>
      <c r="C1508" t="s">
        <v>857</v>
      </c>
      <c r="D1508" t="s">
        <v>2588</v>
      </c>
    </row>
    <row r="1509" spans="1:4" x14ac:dyDescent="0.25">
      <c r="A1509" t="s">
        <v>40</v>
      </c>
      <c r="B1509" t="s">
        <v>841</v>
      </c>
      <c r="C1509" t="s">
        <v>859</v>
      </c>
      <c r="D1509" t="s">
        <v>2589</v>
      </c>
    </row>
    <row r="1510" spans="1:4" x14ac:dyDescent="0.25">
      <c r="A1510" t="s">
        <v>40</v>
      </c>
      <c r="B1510" t="s">
        <v>841</v>
      </c>
      <c r="C1510" t="s">
        <v>857</v>
      </c>
      <c r="D1510" t="s">
        <v>2589</v>
      </c>
    </row>
    <row r="1511" spans="1:4" x14ac:dyDescent="0.25">
      <c r="A1511" t="s">
        <v>40</v>
      </c>
      <c r="B1511" t="s">
        <v>841</v>
      </c>
      <c r="C1511" t="s">
        <v>2587</v>
      </c>
      <c r="D1511" t="s">
        <v>2589</v>
      </c>
    </row>
    <row r="1512" spans="1:4" x14ac:dyDescent="0.25">
      <c r="A1512" t="s">
        <v>40</v>
      </c>
      <c r="B1512" t="s">
        <v>841</v>
      </c>
      <c r="C1512" t="s">
        <v>859</v>
      </c>
      <c r="D1512" t="s">
        <v>2593</v>
      </c>
    </row>
    <row r="1513" spans="1:4" x14ac:dyDescent="0.25">
      <c r="A1513" t="s">
        <v>40</v>
      </c>
      <c r="B1513" t="s">
        <v>841</v>
      </c>
      <c r="C1513" t="s">
        <v>857</v>
      </c>
      <c r="D1513" t="s">
        <v>2593</v>
      </c>
    </row>
    <row r="1514" spans="1:4" x14ac:dyDescent="0.25">
      <c r="A1514" t="s">
        <v>40</v>
      </c>
      <c r="B1514" t="s">
        <v>841</v>
      </c>
      <c r="C1514" t="s">
        <v>2587</v>
      </c>
      <c r="D1514" t="s">
        <v>2593</v>
      </c>
    </row>
    <row r="1515" spans="1:4" x14ac:dyDescent="0.25">
      <c r="A1515" t="s">
        <v>40</v>
      </c>
      <c r="B1515" t="s">
        <v>842</v>
      </c>
      <c r="C1515" t="s">
        <v>2587</v>
      </c>
      <c r="D1515" t="s">
        <v>2659</v>
      </c>
    </row>
    <row r="1516" spans="1:4" x14ac:dyDescent="0.25">
      <c r="A1516" t="s">
        <v>40</v>
      </c>
      <c r="B1516" t="s">
        <v>841</v>
      </c>
      <c r="C1516" t="s">
        <v>859</v>
      </c>
      <c r="D1516" t="s">
        <v>2596</v>
      </c>
    </row>
    <row r="1517" spans="1:4" x14ac:dyDescent="0.25">
      <c r="A1517" t="s">
        <v>40</v>
      </c>
      <c r="B1517" t="s">
        <v>842</v>
      </c>
      <c r="C1517" t="s">
        <v>857</v>
      </c>
      <c r="D1517" t="s">
        <v>2659</v>
      </c>
    </row>
    <row r="1518" spans="1:4" x14ac:dyDescent="0.25">
      <c r="A1518" t="s">
        <v>40</v>
      </c>
      <c r="B1518" t="s">
        <v>842</v>
      </c>
      <c r="C1518" t="s">
        <v>859</v>
      </c>
      <c r="D1518" t="s">
        <v>2588</v>
      </c>
    </row>
    <row r="1519" spans="1:4" x14ac:dyDescent="0.25">
      <c r="A1519" t="s">
        <v>40</v>
      </c>
      <c r="B1519" t="s">
        <v>841</v>
      </c>
      <c r="C1519" t="s">
        <v>857</v>
      </c>
      <c r="D1519" t="s">
        <v>2596</v>
      </c>
    </row>
    <row r="1520" spans="1:4" x14ac:dyDescent="0.25">
      <c r="A1520" t="s">
        <v>40</v>
      </c>
      <c r="B1520" t="s">
        <v>841</v>
      </c>
      <c r="C1520" t="s">
        <v>2587</v>
      </c>
      <c r="D1520" t="s">
        <v>2596</v>
      </c>
    </row>
    <row r="1521" spans="1:4" x14ac:dyDescent="0.25">
      <c r="A1521" t="s">
        <v>40</v>
      </c>
      <c r="B1521" t="s">
        <v>841</v>
      </c>
      <c r="C1521" t="s">
        <v>859</v>
      </c>
      <c r="D1521" t="s">
        <v>2598</v>
      </c>
    </row>
    <row r="1522" spans="1:4" x14ac:dyDescent="0.25">
      <c r="A1522" t="s">
        <v>40</v>
      </c>
      <c r="B1522" t="s">
        <v>841</v>
      </c>
      <c r="C1522" t="s">
        <v>857</v>
      </c>
      <c r="D1522" t="s">
        <v>2598</v>
      </c>
    </row>
    <row r="1523" spans="1:4" x14ac:dyDescent="0.25">
      <c r="A1523" t="s">
        <v>40</v>
      </c>
      <c r="B1523" t="s">
        <v>841</v>
      </c>
      <c r="C1523" t="s">
        <v>2587</v>
      </c>
      <c r="D1523" t="s">
        <v>2598</v>
      </c>
    </row>
    <row r="1524" spans="1:4" x14ac:dyDescent="0.25">
      <c r="A1524" t="s">
        <v>40</v>
      </c>
      <c r="B1524" t="s">
        <v>841</v>
      </c>
      <c r="C1524" t="s">
        <v>859</v>
      </c>
      <c r="D1524" t="s">
        <v>2601</v>
      </c>
    </row>
    <row r="1525" spans="1:4" x14ac:dyDescent="0.25">
      <c r="A1525" t="s">
        <v>40</v>
      </c>
      <c r="B1525" t="s">
        <v>841</v>
      </c>
      <c r="C1525" t="s">
        <v>857</v>
      </c>
      <c r="D1525" t="s">
        <v>2602</v>
      </c>
    </row>
    <row r="1526" spans="1:4" x14ac:dyDescent="0.25">
      <c r="A1526" t="s">
        <v>40</v>
      </c>
      <c r="B1526" t="s">
        <v>841</v>
      </c>
      <c r="C1526" t="s">
        <v>2587</v>
      </c>
      <c r="D1526" t="s">
        <v>2601</v>
      </c>
    </row>
    <row r="1527" spans="1:4" x14ac:dyDescent="0.25">
      <c r="A1527" t="s">
        <v>40</v>
      </c>
      <c r="B1527" t="s">
        <v>842</v>
      </c>
      <c r="C1527" t="s">
        <v>2587</v>
      </c>
      <c r="D1527" t="s">
        <v>2690</v>
      </c>
    </row>
    <row r="1528" spans="1:4" x14ac:dyDescent="0.25">
      <c r="A1528" t="s">
        <v>40</v>
      </c>
      <c r="B1528" t="s">
        <v>841</v>
      </c>
      <c r="C1528" t="s">
        <v>859</v>
      </c>
      <c r="D1528" t="s">
        <v>2604</v>
      </c>
    </row>
    <row r="1529" spans="1:4" x14ac:dyDescent="0.25">
      <c r="A1529" t="s">
        <v>40</v>
      </c>
      <c r="B1529" t="s">
        <v>841</v>
      </c>
      <c r="C1529" t="s">
        <v>857</v>
      </c>
      <c r="D1529" t="s">
        <v>2605</v>
      </c>
    </row>
    <row r="1530" spans="1:4" x14ac:dyDescent="0.25">
      <c r="A1530" t="s">
        <v>40</v>
      </c>
      <c r="B1530" t="s">
        <v>841</v>
      </c>
      <c r="C1530" t="s">
        <v>2587</v>
      </c>
      <c r="D1530" t="s">
        <v>2604</v>
      </c>
    </row>
    <row r="1531" spans="1:4" x14ac:dyDescent="0.25">
      <c r="A1531" t="s">
        <v>40</v>
      </c>
      <c r="B1531" t="s">
        <v>845</v>
      </c>
      <c r="C1531" t="s">
        <v>857</v>
      </c>
      <c r="D1531" t="s">
        <v>2588</v>
      </c>
    </row>
    <row r="1532" spans="1:4" x14ac:dyDescent="0.25">
      <c r="A1532" t="s">
        <v>40</v>
      </c>
      <c r="B1532" t="s">
        <v>845</v>
      </c>
      <c r="C1532" t="s">
        <v>2587</v>
      </c>
      <c r="D1532" t="s">
        <v>2588</v>
      </c>
    </row>
    <row r="1533" spans="1:4" x14ac:dyDescent="0.25">
      <c r="A1533" t="s">
        <v>40</v>
      </c>
      <c r="B1533" t="s">
        <v>845</v>
      </c>
      <c r="C1533" t="s">
        <v>859</v>
      </c>
      <c r="D1533" t="s">
        <v>2588</v>
      </c>
    </row>
    <row r="1534" spans="1:4" x14ac:dyDescent="0.25">
      <c r="A1534" t="s">
        <v>40</v>
      </c>
      <c r="B1534" t="s">
        <v>841</v>
      </c>
      <c r="C1534" t="s">
        <v>859</v>
      </c>
      <c r="D1534" t="s">
        <v>2607</v>
      </c>
    </row>
    <row r="1535" spans="1:4" x14ac:dyDescent="0.25">
      <c r="A1535" t="s">
        <v>40</v>
      </c>
      <c r="B1535" t="s">
        <v>842</v>
      </c>
      <c r="C1535" t="s">
        <v>857</v>
      </c>
      <c r="D1535" t="s">
        <v>2756</v>
      </c>
    </row>
    <row r="1536" spans="1:4" x14ac:dyDescent="0.25">
      <c r="A1536" t="s">
        <v>40</v>
      </c>
      <c r="B1536" t="s">
        <v>842</v>
      </c>
      <c r="C1536" t="s">
        <v>859</v>
      </c>
      <c r="D1536" t="s">
        <v>2589</v>
      </c>
    </row>
    <row r="1537" spans="1:4" x14ac:dyDescent="0.25">
      <c r="A1537" t="s">
        <v>40</v>
      </c>
      <c r="B1537" t="s">
        <v>841</v>
      </c>
      <c r="C1537" t="s">
        <v>857</v>
      </c>
      <c r="D1537" t="s">
        <v>2608</v>
      </c>
    </row>
    <row r="1538" spans="1:4" x14ac:dyDescent="0.25">
      <c r="A1538" t="s">
        <v>40</v>
      </c>
      <c r="B1538" t="s">
        <v>841</v>
      </c>
      <c r="C1538" t="s">
        <v>2587</v>
      </c>
      <c r="D1538" t="s">
        <v>2607</v>
      </c>
    </row>
    <row r="1539" spans="1:4" x14ac:dyDescent="0.25">
      <c r="A1539" t="s">
        <v>40</v>
      </c>
      <c r="B1539" t="s">
        <v>841</v>
      </c>
      <c r="C1539" t="s">
        <v>859</v>
      </c>
      <c r="D1539" t="s">
        <v>2613</v>
      </c>
    </row>
    <row r="1540" spans="1:4" x14ac:dyDescent="0.25">
      <c r="A1540" t="s">
        <v>40</v>
      </c>
      <c r="B1540" t="s">
        <v>841</v>
      </c>
      <c r="C1540" t="s">
        <v>857</v>
      </c>
      <c r="D1540" t="s">
        <v>2633</v>
      </c>
    </row>
    <row r="1541" spans="1:4" x14ac:dyDescent="0.25">
      <c r="A1541" t="s">
        <v>40</v>
      </c>
      <c r="B1541" t="s">
        <v>841</v>
      </c>
      <c r="C1541" t="s">
        <v>2587</v>
      </c>
      <c r="D1541" t="s">
        <v>2613</v>
      </c>
    </row>
    <row r="1542" spans="1:4" x14ac:dyDescent="0.25">
      <c r="A1542" t="s">
        <v>40</v>
      </c>
      <c r="B1542" t="s">
        <v>842</v>
      </c>
      <c r="C1542" t="s">
        <v>2587</v>
      </c>
      <c r="D1542" t="s">
        <v>2619</v>
      </c>
    </row>
    <row r="1543" spans="1:4" x14ac:dyDescent="0.25">
      <c r="A1543" t="s">
        <v>40</v>
      </c>
      <c r="B1543" t="s">
        <v>841</v>
      </c>
      <c r="C1543" t="s">
        <v>859</v>
      </c>
      <c r="D1543" t="s">
        <v>2678</v>
      </c>
    </row>
    <row r="1544" spans="1:4" x14ac:dyDescent="0.25">
      <c r="A1544" t="s">
        <v>40</v>
      </c>
      <c r="B1544" t="s">
        <v>1093</v>
      </c>
      <c r="C1544" t="s">
        <v>1121</v>
      </c>
      <c r="D1544">
        <v>1.1111100514729799E-4</v>
      </c>
    </row>
    <row r="1545" spans="1:4" x14ac:dyDescent="0.25">
      <c r="A1545">
        <v>1.1111100514729799E-4</v>
      </c>
    </row>
    <row r="1546" spans="1:4" x14ac:dyDescent="0.25">
      <c r="A1546" t="s">
        <v>40</v>
      </c>
      <c r="B1546" t="s">
        <v>841</v>
      </c>
      <c r="C1546" t="s">
        <v>857</v>
      </c>
      <c r="D1546" t="s">
        <v>2824</v>
      </c>
    </row>
    <row r="1547" spans="1:4" x14ac:dyDescent="0.25">
      <c r="A1547" t="s">
        <v>40</v>
      </c>
      <c r="B1547" t="s">
        <v>1093</v>
      </c>
      <c r="C1547" t="s">
        <v>1094</v>
      </c>
      <c r="D1547">
        <v>3.3333301544189402E-4</v>
      </c>
    </row>
    <row r="1548" spans="1:4" x14ac:dyDescent="0.25">
      <c r="A1548">
        <v>3.3333301544189402E-4</v>
      </c>
    </row>
    <row r="1549" spans="1:4" x14ac:dyDescent="0.25">
      <c r="A1549" t="s">
        <v>40</v>
      </c>
      <c r="B1549" t="s">
        <v>841</v>
      </c>
      <c r="C1549" t="s">
        <v>2587</v>
      </c>
      <c r="D1549" t="s">
        <v>2780</v>
      </c>
    </row>
    <row r="1550" spans="1:4" x14ac:dyDescent="0.25">
      <c r="A1550" t="s">
        <v>40</v>
      </c>
      <c r="B1550" t="s">
        <v>1093</v>
      </c>
      <c r="C1550" t="s">
        <v>2617</v>
      </c>
      <c r="D1550" s="7">
        <v>5.5555502573648997E-5</v>
      </c>
    </row>
    <row r="1551" spans="1:4" x14ac:dyDescent="0.25">
      <c r="A1551" s="7">
        <v>5.5555502573648997E-5</v>
      </c>
    </row>
    <row r="1552" spans="1:4" x14ac:dyDescent="0.25">
      <c r="A1552" t="s">
        <v>40</v>
      </c>
      <c r="B1552" t="s">
        <v>842</v>
      </c>
      <c r="C1552" t="s">
        <v>857</v>
      </c>
      <c r="D1552" t="s">
        <v>2630</v>
      </c>
    </row>
    <row r="1553" spans="1:4" x14ac:dyDescent="0.25">
      <c r="A1553" t="s">
        <v>40</v>
      </c>
      <c r="B1553" t="s">
        <v>842</v>
      </c>
      <c r="C1553" t="s">
        <v>859</v>
      </c>
      <c r="D1553" t="s">
        <v>2593</v>
      </c>
    </row>
    <row r="1554" spans="1:4" x14ac:dyDescent="0.25">
      <c r="A1554" t="s">
        <v>40</v>
      </c>
      <c r="B1554" t="s">
        <v>842</v>
      </c>
      <c r="C1554" t="s">
        <v>2587</v>
      </c>
      <c r="D1554" t="s">
        <v>2694</v>
      </c>
    </row>
    <row r="1555" spans="1:4" x14ac:dyDescent="0.25">
      <c r="A1555" t="s">
        <v>40</v>
      </c>
      <c r="B1555" t="s">
        <v>845</v>
      </c>
      <c r="C1555" t="s">
        <v>857</v>
      </c>
      <c r="D1555" t="s">
        <v>2625</v>
      </c>
    </row>
    <row r="1556" spans="1:4" x14ac:dyDescent="0.25">
      <c r="A1556" t="s">
        <v>40</v>
      </c>
      <c r="B1556" t="s">
        <v>845</v>
      </c>
      <c r="C1556" t="s">
        <v>2587</v>
      </c>
      <c r="D1556" t="s">
        <v>2589</v>
      </c>
    </row>
    <row r="1557" spans="1:4" x14ac:dyDescent="0.25">
      <c r="A1557" t="s">
        <v>40</v>
      </c>
      <c r="B1557" t="s">
        <v>845</v>
      </c>
      <c r="C1557" t="s">
        <v>859</v>
      </c>
      <c r="D1557" t="s">
        <v>2589</v>
      </c>
    </row>
    <row r="1558" spans="1:4" x14ac:dyDescent="0.25">
      <c r="A1558" t="s">
        <v>40</v>
      </c>
      <c r="B1558" t="s">
        <v>842</v>
      </c>
      <c r="C1558" t="s">
        <v>857</v>
      </c>
      <c r="D1558" t="s">
        <v>2825</v>
      </c>
    </row>
    <row r="1559" spans="1:4" x14ac:dyDescent="0.25">
      <c r="A1559" t="s">
        <v>40</v>
      </c>
      <c r="B1559" t="s">
        <v>842</v>
      </c>
      <c r="C1559" t="s">
        <v>859</v>
      </c>
      <c r="D1559" t="s">
        <v>2596</v>
      </c>
    </row>
    <row r="1560" spans="1:4" x14ac:dyDescent="0.25">
      <c r="A1560" t="s">
        <v>40</v>
      </c>
      <c r="B1560" t="s">
        <v>842</v>
      </c>
      <c r="C1560" t="s">
        <v>2587</v>
      </c>
      <c r="D1560" t="s">
        <v>2660</v>
      </c>
    </row>
    <row r="1561" spans="1:4" x14ac:dyDescent="0.25">
      <c r="A1561" t="s">
        <v>40</v>
      </c>
      <c r="B1561" t="s">
        <v>842</v>
      </c>
      <c r="C1561" t="s">
        <v>857</v>
      </c>
      <c r="D1561" t="s">
        <v>2826</v>
      </c>
    </row>
    <row r="1562" spans="1:4" x14ac:dyDescent="0.25">
      <c r="A1562" t="s">
        <v>40</v>
      </c>
      <c r="B1562" t="s">
        <v>842</v>
      </c>
      <c r="C1562" t="s">
        <v>2587</v>
      </c>
      <c r="D1562" t="s">
        <v>2661</v>
      </c>
    </row>
    <row r="1563" spans="1:4" x14ac:dyDescent="0.25">
      <c r="A1563" t="s">
        <v>40</v>
      </c>
      <c r="B1563" t="s">
        <v>842</v>
      </c>
      <c r="C1563" t="s">
        <v>859</v>
      </c>
      <c r="D1563" t="s">
        <v>2598</v>
      </c>
    </row>
    <row r="1564" spans="1:4" x14ac:dyDescent="0.25">
      <c r="A1564" t="s">
        <v>40</v>
      </c>
      <c r="B1564" t="s">
        <v>845</v>
      </c>
      <c r="C1564" t="s">
        <v>857</v>
      </c>
      <c r="D1564" t="s">
        <v>2696</v>
      </c>
    </row>
    <row r="1565" spans="1:4" x14ac:dyDescent="0.25">
      <c r="A1565" t="s">
        <v>40</v>
      </c>
      <c r="B1565" t="s">
        <v>845</v>
      </c>
      <c r="C1565" t="s">
        <v>859</v>
      </c>
      <c r="D1565" t="s">
        <v>2593</v>
      </c>
    </row>
    <row r="1566" spans="1:4" x14ac:dyDescent="0.25">
      <c r="A1566" t="s">
        <v>40</v>
      </c>
      <c r="B1566" t="s">
        <v>845</v>
      </c>
      <c r="C1566" t="s">
        <v>2587</v>
      </c>
      <c r="D1566" t="s">
        <v>2593</v>
      </c>
    </row>
    <row r="1567" spans="1:4" x14ac:dyDescent="0.25">
      <c r="A1567" t="s">
        <v>40</v>
      </c>
      <c r="B1567" t="s">
        <v>842</v>
      </c>
      <c r="C1567" t="s">
        <v>2587</v>
      </c>
      <c r="D1567" t="s">
        <v>2662</v>
      </c>
    </row>
    <row r="1568" spans="1:4" x14ac:dyDescent="0.25">
      <c r="A1568" t="s">
        <v>40</v>
      </c>
      <c r="B1568" t="s">
        <v>842</v>
      </c>
      <c r="C1568" t="s">
        <v>857</v>
      </c>
      <c r="D1568" t="s">
        <v>2721</v>
      </c>
    </row>
    <row r="1569" spans="1:4" x14ac:dyDescent="0.25">
      <c r="A1569" t="s">
        <v>40</v>
      </c>
      <c r="B1569" t="s">
        <v>842</v>
      </c>
      <c r="C1569" t="s">
        <v>859</v>
      </c>
      <c r="D1569" t="s">
        <v>2601</v>
      </c>
    </row>
    <row r="1570" spans="1:4" x14ac:dyDescent="0.25">
      <c r="A1570" t="s">
        <v>40</v>
      </c>
      <c r="B1570" t="s">
        <v>842</v>
      </c>
      <c r="C1570" t="s">
        <v>2587</v>
      </c>
      <c r="D1570" t="s">
        <v>2664</v>
      </c>
    </row>
    <row r="1571" spans="1:4" x14ac:dyDescent="0.25">
      <c r="A1571" t="s">
        <v>40</v>
      </c>
      <c r="B1571" t="s">
        <v>842</v>
      </c>
      <c r="C1571" t="s">
        <v>857</v>
      </c>
      <c r="D1571" t="s">
        <v>2827</v>
      </c>
    </row>
    <row r="1572" spans="1:4" x14ac:dyDescent="0.25">
      <c r="A1572" t="s">
        <v>40</v>
      </c>
      <c r="B1572" t="s">
        <v>842</v>
      </c>
      <c r="C1572" t="s">
        <v>859</v>
      </c>
      <c r="D1572" t="s">
        <v>2604</v>
      </c>
    </row>
    <row r="1573" spans="1:4" x14ac:dyDescent="0.25">
      <c r="A1573" t="s">
        <v>40</v>
      </c>
      <c r="B1573" t="s">
        <v>845</v>
      </c>
      <c r="C1573" t="s">
        <v>857</v>
      </c>
      <c r="D1573" t="s">
        <v>2699</v>
      </c>
    </row>
    <row r="1574" spans="1:4" x14ac:dyDescent="0.25">
      <c r="A1574" t="s">
        <v>40</v>
      </c>
      <c r="B1574" t="s">
        <v>845</v>
      </c>
      <c r="C1574" t="s">
        <v>859</v>
      </c>
      <c r="D1574" t="s">
        <v>2596</v>
      </c>
    </row>
    <row r="1575" spans="1:4" x14ac:dyDescent="0.25">
      <c r="A1575" t="s">
        <v>40</v>
      </c>
      <c r="B1575" t="s">
        <v>845</v>
      </c>
      <c r="C1575" t="s">
        <v>2587</v>
      </c>
      <c r="D1575" t="s">
        <v>2596</v>
      </c>
    </row>
    <row r="1576" spans="1:4" x14ac:dyDescent="0.25">
      <c r="A1576" t="s">
        <v>40</v>
      </c>
      <c r="B1576" t="s">
        <v>842</v>
      </c>
      <c r="C1576" t="s">
        <v>2587</v>
      </c>
      <c r="D1576" t="s">
        <v>2633</v>
      </c>
    </row>
    <row r="1577" spans="1:4" x14ac:dyDescent="0.25">
      <c r="A1577" t="s">
        <v>40</v>
      </c>
      <c r="B1577" t="s">
        <v>842</v>
      </c>
      <c r="C1577" t="s">
        <v>857</v>
      </c>
      <c r="D1577" t="s">
        <v>2828</v>
      </c>
    </row>
    <row r="1578" spans="1:4" x14ac:dyDescent="0.25">
      <c r="A1578" t="s">
        <v>40</v>
      </c>
      <c r="B1578" t="s">
        <v>842</v>
      </c>
      <c r="C1578" t="s">
        <v>859</v>
      </c>
      <c r="D1578" t="s">
        <v>2607</v>
      </c>
    </row>
    <row r="1579" spans="1:4" x14ac:dyDescent="0.25">
      <c r="A1579" t="s">
        <v>40</v>
      </c>
      <c r="B1579" t="s">
        <v>842</v>
      </c>
      <c r="C1579" t="s">
        <v>2587</v>
      </c>
      <c r="D1579" t="s">
        <v>2829</v>
      </c>
    </row>
    <row r="1580" spans="1:4" x14ac:dyDescent="0.25">
      <c r="A1580" t="s">
        <v>40</v>
      </c>
      <c r="B1580" t="s">
        <v>1338</v>
      </c>
      <c r="C1580" t="s">
        <v>2617</v>
      </c>
      <c r="D1580">
        <v>2.2222201029459599E-4</v>
      </c>
    </row>
    <row r="1581" spans="1:4" x14ac:dyDescent="0.25">
      <c r="A1581">
        <v>2.2222201029459599E-4</v>
      </c>
    </row>
    <row r="1582" spans="1:4" x14ac:dyDescent="0.25">
      <c r="A1582" t="s">
        <v>40</v>
      </c>
      <c r="B1582" t="s">
        <v>842</v>
      </c>
      <c r="C1582" t="s">
        <v>857</v>
      </c>
      <c r="D1582" t="s">
        <v>2830</v>
      </c>
    </row>
    <row r="1583" spans="1:4" x14ac:dyDescent="0.25">
      <c r="A1583" t="s">
        <v>40</v>
      </c>
      <c r="B1583" t="s">
        <v>842</v>
      </c>
      <c r="C1583" t="s">
        <v>859</v>
      </c>
      <c r="D1583" t="s">
        <v>2613</v>
      </c>
    </row>
    <row r="1584" spans="1:4" x14ac:dyDescent="0.25">
      <c r="A1584" t="s">
        <v>40</v>
      </c>
      <c r="B1584" t="s">
        <v>845</v>
      </c>
      <c r="C1584" t="s">
        <v>857</v>
      </c>
      <c r="D1584" t="s">
        <v>2703</v>
      </c>
    </row>
    <row r="1585" spans="1:4" x14ac:dyDescent="0.25">
      <c r="A1585" t="s">
        <v>40</v>
      </c>
      <c r="B1585" t="s">
        <v>845</v>
      </c>
      <c r="C1585" t="s">
        <v>859</v>
      </c>
      <c r="D1585" t="s">
        <v>2598</v>
      </c>
    </row>
    <row r="1586" spans="1:4" x14ac:dyDescent="0.25">
      <c r="A1586" t="s">
        <v>40</v>
      </c>
      <c r="B1586" t="s">
        <v>845</v>
      </c>
      <c r="C1586" t="s">
        <v>2587</v>
      </c>
      <c r="D1586" t="s">
        <v>2598</v>
      </c>
    </row>
    <row r="1587" spans="1:4" x14ac:dyDescent="0.25">
      <c r="A1587" t="s">
        <v>40</v>
      </c>
      <c r="B1587" t="s">
        <v>842</v>
      </c>
      <c r="C1587" t="s">
        <v>857</v>
      </c>
      <c r="D1587" t="s">
        <v>2831</v>
      </c>
    </row>
    <row r="1588" spans="1:4" x14ac:dyDescent="0.25">
      <c r="A1588" t="s">
        <v>40</v>
      </c>
      <c r="B1588" t="s">
        <v>1338</v>
      </c>
      <c r="C1588" t="s">
        <v>1094</v>
      </c>
      <c r="D1588">
        <v>8.05554986000061E-4</v>
      </c>
    </row>
    <row r="1589" spans="1:4" x14ac:dyDescent="0.25">
      <c r="A1589">
        <v>8.05554986000061E-4</v>
      </c>
    </row>
    <row r="1590" spans="1:4" x14ac:dyDescent="0.25">
      <c r="A1590" t="s">
        <v>40</v>
      </c>
      <c r="B1590" t="s">
        <v>842</v>
      </c>
      <c r="C1590" t="s">
        <v>859</v>
      </c>
      <c r="D1590" t="s">
        <v>2635</v>
      </c>
    </row>
    <row r="1591" spans="1:4" x14ac:dyDescent="0.25">
      <c r="A1591" t="s">
        <v>40</v>
      </c>
      <c r="B1591" t="s">
        <v>1338</v>
      </c>
      <c r="C1591" t="s">
        <v>1121</v>
      </c>
      <c r="D1591">
        <v>3.3333321412404299E-4</v>
      </c>
    </row>
    <row r="1592" spans="1:4" x14ac:dyDescent="0.25">
      <c r="A1592">
        <v>3.3333321412404299E-4</v>
      </c>
    </row>
    <row r="1593" spans="1:4" x14ac:dyDescent="0.25">
      <c r="A1593" t="s">
        <v>40</v>
      </c>
      <c r="B1593" t="s">
        <v>845</v>
      </c>
      <c r="C1593" t="s">
        <v>857</v>
      </c>
      <c r="D1593" t="s">
        <v>2832</v>
      </c>
    </row>
    <row r="1594" spans="1:4" x14ac:dyDescent="0.25">
      <c r="A1594" t="s">
        <v>40</v>
      </c>
      <c r="B1594" t="s">
        <v>845</v>
      </c>
      <c r="C1594" t="s">
        <v>859</v>
      </c>
      <c r="D1594" t="s">
        <v>2601</v>
      </c>
    </row>
    <row r="1595" spans="1:4" x14ac:dyDescent="0.25">
      <c r="A1595" t="s">
        <v>40</v>
      </c>
      <c r="B1595" t="s">
        <v>845</v>
      </c>
      <c r="C1595" t="s">
        <v>2587</v>
      </c>
      <c r="D1595" t="s">
        <v>2601</v>
      </c>
    </row>
    <row r="1596" spans="1:4" x14ac:dyDescent="0.25">
      <c r="A1596" t="s">
        <v>40</v>
      </c>
      <c r="B1596" t="s">
        <v>845</v>
      </c>
      <c r="C1596" t="s">
        <v>857</v>
      </c>
      <c r="D1596" t="s">
        <v>2833</v>
      </c>
    </row>
    <row r="1597" spans="1:4" x14ac:dyDescent="0.25">
      <c r="A1597" t="s">
        <v>40</v>
      </c>
      <c r="B1597" t="s">
        <v>845</v>
      </c>
      <c r="C1597" t="s">
        <v>859</v>
      </c>
      <c r="D1597" t="s">
        <v>2604</v>
      </c>
    </row>
    <row r="1598" spans="1:4" x14ac:dyDescent="0.25">
      <c r="A1598" t="s">
        <v>40</v>
      </c>
      <c r="B1598" t="s">
        <v>845</v>
      </c>
      <c r="C1598" t="s">
        <v>2587</v>
      </c>
      <c r="D1598" t="s">
        <v>2604</v>
      </c>
    </row>
    <row r="1599" spans="1:4" x14ac:dyDescent="0.25">
      <c r="A1599" t="s">
        <v>40</v>
      </c>
      <c r="B1599" t="s">
        <v>845</v>
      </c>
      <c r="C1599" t="s">
        <v>857</v>
      </c>
      <c r="D1599" t="s">
        <v>2834</v>
      </c>
    </row>
    <row r="1600" spans="1:4" x14ac:dyDescent="0.25">
      <c r="A1600" t="s">
        <v>40</v>
      </c>
      <c r="B1600" t="s">
        <v>845</v>
      </c>
      <c r="C1600" t="s">
        <v>859</v>
      </c>
      <c r="D1600" t="s">
        <v>2607</v>
      </c>
    </row>
    <row r="1601" spans="1:4" x14ac:dyDescent="0.25">
      <c r="A1601" t="s">
        <v>40</v>
      </c>
      <c r="B1601" t="s">
        <v>845</v>
      </c>
      <c r="C1601" t="s">
        <v>2587</v>
      </c>
      <c r="D1601" t="s">
        <v>2607</v>
      </c>
    </row>
    <row r="1602" spans="1:4" x14ac:dyDescent="0.25">
      <c r="A1602" t="s">
        <v>40</v>
      </c>
      <c r="B1602" t="s">
        <v>845</v>
      </c>
      <c r="C1602" t="s">
        <v>857</v>
      </c>
      <c r="D1602" t="s">
        <v>2835</v>
      </c>
    </row>
    <row r="1603" spans="1:4" x14ac:dyDescent="0.25">
      <c r="A1603" t="s">
        <v>40</v>
      </c>
      <c r="B1603" t="s">
        <v>845</v>
      </c>
      <c r="C1603" t="s">
        <v>859</v>
      </c>
      <c r="D1603" t="s">
        <v>2766</v>
      </c>
    </row>
    <row r="1604" spans="1:4" x14ac:dyDescent="0.25">
      <c r="A1604" t="s">
        <v>40</v>
      </c>
      <c r="B1604" t="s">
        <v>845</v>
      </c>
      <c r="C1604" t="s">
        <v>2587</v>
      </c>
      <c r="D1604" t="s">
        <v>2613</v>
      </c>
    </row>
    <row r="1605" spans="1:4" x14ac:dyDescent="0.25">
      <c r="A1605" t="s">
        <v>40</v>
      </c>
      <c r="B1605" t="s">
        <v>845</v>
      </c>
      <c r="C1605" t="s">
        <v>857</v>
      </c>
      <c r="D1605" t="s">
        <v>2836</v>
      </c>
    </row>
    <row r="1606" spans="1:4" x14ac:dyDescent="0.25">
      <c r="A1606" t="s">
        <v>40</v>
      </c>
      <c r="B1606" t="s">
        <v>1433</v>
      </c>
      <c r="C1606" t="s">
        <v>1094</v>
      </c>
      <c r="D1606">
        <v>1.19444509347279E-3</v>
      </c>
    </row>
    <row r="1607" spans="1:4" x14ac:dyDescent="0.25">
      <c r="A1607">
        <v>1.19444509347279E-3</v>
      </c>
    </row>
    <row r="1608" spans="1:4" x14ac:dyDescent="0.25">
      <c r="A1608" t="s">
        <v>40</v>
      </c>
      <c r="B1608" t="s">
        <v>845</v>
      </c>
      <c r="C1608" t="s">
        <v>859</v>
      </c>
      <c r="D1608" t="s">
        <v>2837</v>
      </c>
    </row>
    <row r="1609" spans="1:4" x14ac:dyDescent="0.25">
      <c r="A1609" t="s">
        <v>40</v>
      </c>
      <c r="B1609" t="s">
        <v>1433</v>
      </c>
      <c r="C1609" t="s">
        <v>1121</v>
      </c>
      <c r="D1609">
        <v>3.6111116409301701E-4</v>
      </c>
    </row>
    <row r="1610" spans="1:4" x14ac:dyDescent="0.25">
      <c r="A1610">
        <v>3.6111116409301701E-4</v>
      </c>
    </row>
    <row r="1611" spans="1:4" x14ac:dyDescent="0.25">
      <c r="A1611" t="s">
        <v>40</v>
      </c>
      <c r="B1611" t="s">
        <v>845</v>
      </c>
      <c r="C1611" t="s">
        <v>2587</v>
      </c>
      <c r="D1611" t="s">
        <v>2616</v>
      </c>
    </row>
    <row r="1612" spans="1:4" x14ac:dyDescent="0.25">
      <c r="A1612" t="s">
        <v>40</v>
      </c>
      <c r="B1612" t="s">
        <v>1433</v>
      </c>
      <c r="C1612" t="s">
        <v>2617</v>
      </c>
      <c r="D1612">
        <v>0</v>
      </c>
    </row>
    <row r="1613" spans="1:4" x14ac:dyDescent="0.25">
      <c r="A1613">
        <v>0</v>
      </c>
    </row>
    <row r="1614" spans="1:4" x14ac:dyDescent="0.25">
      <c r="A1614" t="s">
        <v>126</v>
      </c>
      <c r="B1614" t="s">
        <v>2838</v>
      </c>
    </row>
    <row r="1615" spans="1:4" x14ac:dyDescent="0.25">
      <c r="A1615" t="s">
        <v>126</v>
      </c>
      <c r="B1615" t="s">
        <v>2839</v>
      </c>
    </row>
    <row r="1616" spans="1:4" x14ac:dyDescent="0.25">
      <c r="A1616" t="s">
        <v>126</v>
      </c>
      <c r="B1616" t="s">
        <v>2840</v>
      </c>
    </row>
    <row r="1617" spans="1:5" x14ac:dyDescent="0.25">
      <c r="A1617" t="s">
        <v>126</v>
      </c>
      <c r="B1617" t="s">
        <v>2841</v>
      </c>
    </row>
    <row r="1618" spans="1:5" x14ac:dyDescent="0.25">
      <c r="A1618" t="s">
        <v>126</v>
      </c>
      <c r="B1618" t="s">
        <v>2842</v>
      </c>
    </row>
    <row r="1619" spans="1:5" x14ac:dyDescent="0.25">
      <c r="A1619" t="s">
        <v>126</v>
      </c>
      <c r="B1619" t="s">
        <v>2843</v>
      </c>
    </row>
    <row r="1620" spans="1:5" x14ac:dyDescent="0.25">
      <c r="A1620" t="s">
        <v>126</v>
      </c>
      <c r="B1620" t="s">
        <v>2844</v>
      </c>
    </row>
    <row r="1621" spans="1:5" x14ac:dyDescent="0.25">
      <c r="A1621" t="s">
        <v>126</v>
      </c>
      <c r="B1621" t="s">
        <v>2845</v>
      </c>
    </row>
    <row r="1622" spans="1:5" x14ac:dyDescent="0.25">
      <c r="A1622" t="s">
        <v>126</v>
      </c>
      <c r="B1622" t="s">
        <v>2846</v>
      </c>
    </row>
    <row r="1623" spans="1:5" x14ac:dyDescent="0.25">
      <c r="A1623" t="s">
        <v>19</v>
      </c>
    </row>
    <row r="1624" spans="1:5" x14ac:dyDescent="0.25">
      <c r="A1624" t="s">
        <v>19</v>
      </c>
    </row>
    <row r="1625" spans="1:5" x14ac:dyDescent="0.25">
      <c r="A1625" t="s">
        <v>19</v>
      </c>
    </row>
    <row r="1626" spans="1:5" x14ac:dyDescent="0.25">
      <c r="A1626" t="s">
        <v>19</v>
      </c>
    </row>
    <row r="1627" spans="1:5" x14ac:dyDescent="0.25">
      <c r="A1627" t="s">
        <v>19</v>
      </c>
    </row>
    <row r="1628" spans="1:5" x14ac:dyDescent="0.25">
      <c r="A1628" t="s">
        <v>212</v>
      </c>
      <c r="B1628" t="s">
        <v>133</v>
      </c>
      <c r="C1628">
        <v>6960</v>
      </c>
    </row>
    <row r="1629" spans="1:5" x14ac:dyDescent="0.25">
      <c r="A1629" t="s">
        <v>80</v>
      </c>
    </row>
    <row r="1630" spans="1:5" x14ac:dyDescent="0.25">
      <c r="A1630" t="s">
        <v>40</v>
      </c>
      <c r="B1630" t="s">
        <v>845</v>
      </c>
      <c r="C1630" t="s">
        <v>136</v>
      </c>
      <c r="D1630" t="s">
        <v>137</v>
      </c>
      <c r="E1630">
        <v>25</v>
      </c>
    </row>
    <row r="1631" spans="1:5" x14ac:dyDescent="0.25">
      <c r="A1631" t="s">
        <v>84</v>
      </c>
    </row>
    <row r="1632" spans="1:5" x14ac:dyDescent="0.25">
      <c r="A1632" t="s">
        <v>123</v>
      </c>
      <c r="B1632" t="s">
        <v>848</v>
      </c>
    </row>
    <row r="1633" spans="1:5" x14ac:dyDescent="0.25">
      <c r="A1633" t="s">
        <v>142</v>
      </c>
    </row>
    <row r="1634" spans="1:5" x14ac:dyDescent="0.25">
      <c r="A1634" t="s">
        <v>144</v>
      </c>
    </row>
    <row r="1635" spans="1:5" x14ac:dyDescent="0.25">
      <c r="A1635" t="s">
        <v>19</v>
      </c>
    </row>
    <row r="1636" spans="1:5" x14ac:dyDescent="0.25">
      <c r="A1636" t="s">
        <v>19</v>
      </c>
    </row>
    <row r="1637" spans="1:5" x14ac:dyDescent="0.25">
      <c r="A1637" t="s">
        <v>40</v>
      </c>
      <c r="B1637" t="s">
        <v>845</v>
      </c>
      <c r="C1637" t="s">
        <v>2586</v>
      </c>
    </row>
    <row r="1638" spans="1:5" x14ac:dyDescent="0.25">
      <c r="A1638" t="s">
        <v>2</v>
      </c>
      <c r="B1638" t="s">
        <v>133</v>
      </c>
      <c r="C1638">
        <v>7010</v>
      </c>
    </row>
    <row r="1639" spans="1:5" x14ac:dyDescent="0.25">
      <c r="A1639" t="s">
        <v>68</v>
      </c>
    </row>
    <row r="1640" spans="1:5" x14ac:dyDescent="0.25">
      <c r="A1640" t="s">
        <v>40</v>
      </c>
      <c r="B1640" t="s">
        <v>842</v>
      </c>
      <c r="C1640" t="s">
        <v>146</v>
      </c>
      <c r="D1640" t="s">
        <v>137</v>
      </c>
      <c r="E1640">
        <v>25</v>
      </c>
    </row>
    <row r="1641" spans="1:5" x14ac:dyDescent="0.25">
      <c r="A1641" t="s">
        <v>74</v>
      </c>
    </row>
    <row r="1642" spans="1:5" x14ac:dyDescent="0.25">
      <c r="A1642" t="s">
        <v>123</v>
      </c>
      <c r="B1642" t="s">
        <v>843</v>
      </c>
    </row>
    <row r="1643" spans="1:5" x14ac:dyDescent="0.25">
      <c r="A1643" t="s">
        <v>142</v>
      </c>
    </row>
    <row r="1644" spans="1:5" x14ac:dyDescent="0.25">
      <c r="A1644" t="s">
        <v>149</v>
      </c>
    </row>
    <row r="1645" spans="1:5" x14ac:dyDescent="0.25">
      <c r="A1645" t="s">
        <v>3</v>
      </c>
      <c r="B1645" t="s">
        <v>133</v>
      </c>
      <c r="C1645">
        <v>7002</v>
      </c>
    </row>
    <row r="1646" spans="1:5" x14ac:dyDescent="0.25">
      <c r="A1646" t="s">
        <v>26</v>
      </c>
    </row>
    <row r="1647" spans="1:5" x14ac:dyDescent="0.25">
      <c r="A1647" t="s">
        <v>40</v>
      </c>
      <c r="B1647" t="s">
        <v>841</v>
      </c>
      <c r="C1647" t="s">
        <v>146</v>
      </c>
      <c r="D1647" t="s">
        <v>137</v>
      </c>
      <c r="E1647">
        <v>25</v>
      </c>
    </row>
    <row r="1648" spans="1:5" x14ac:dyDescent="0.25">
      <c r="A1648" t="s">
        <v>147</v>
      </c>
    </row>
    <row r="1649" spans="1:5" x14ac:dyDescent="0.25">
      <c r="A1649" t="s">
        <v>123</v>
      </c>
      <c r="B1649" t="s">
        <v>148</v>
      </c>
    </row>
    <row r="1650" spans="1:5" x14ac:dyDescent="0.25">
      <c r="A1650" t="s">
        <v>142</v>
      </c>
    </row>
    <row r="1651" spans="1:5" x14ac:dyDescent="0.25">
      <c r="A1651" t="s">
        <v>149</v>
      </c>
    </row>
    <row r="1652" spans="1:5" x14ac:dyDescent="0.25">
      <c r="A1652" t="s">
        <v>40</v>
      </c>
      <c r="B1652" t="s">
        <v>842</v>
      </c>
      <c r="C1652" t="s">
        <v>2584</v>
      </c>
    </row>
    <row r="1653" spans="1:5" x14ac:dyDescent="0.25">
      <c r="A1653" t="s">
        <v>40</v>
      </c>
      <c r="B1653" t="s">
        <v>841</v>
      </c>
      <c r="C1653" t="s">
        <v>2584</v>
      </c>
    </row>
    <row r="1654" spans="1:5" x14ac:dyDescent="0.25">
      <c r="A1654" t="s">
        <v>212</v>
      </c>
      <c r="B1654" t="s">
        <v>133</v>
      </c>
      <c r="C1654">
        <v>6960</v>
      </c>
    </row>
    <row r="1655" spans="1:5" x14ac:dyDescent="0.25">
      <c r="A1655" t="s">
        <v>80</v>
      </c>
    </row>
    <row r="1656" spans="1:5" x14ac:dyDescent="0.25">
      <c r="A1656" t="s">
        <v>40</v>
      </c>
      <c r="B1656" t="s">
        <v>845</v>
      </c>
      <c r="C1656" t="s">
        <v>146</v>
      </c>
      <c r="D1656" t="s">
        <v>137</v>
      </c>
      <c r="E1656">
        <v>25</v>
      </c>
    </row>
    <row r="1657" spans="1:5" x14ac:dyDescent="0.25">
      <c r="A1657" t="s">
        <v>86</v>
      </c>
    </row>
    <row r="1658" spans="1:5" x14ac:dyDescent="0.25">
      <c r="A1658" t="s">
        <v>123</v>
      </c>
      <c r="B1658" t="s">
        <v>847</v>
      </c>
    </row>
    <row r="1659" spans="1:5" x14ac:dyDescent="0.25">
      <c r="A1659" t="s">
        <v>142</v>
      </c>
    </row>
    <row r="1660" spans="1:5" x14ac:dyDescent="0.25">
      <c r="A1660" t="s">
        <v>149</v>
      </c>
    </row>
    <row r="1661" spans="1:5" x14ac:dyDescent="0.25">
      <c r="A1661" t="s">
        <v>40</v>
      </c>
      <c r="B1661" t="s">
        <v>845</v>
      </c>
      <c r="C1661" t="s">
        <v>2584</v>
      </c>
    </row>
    <row r="1662" spans="1:5" x14ac:dyDescent="0.25">
      <c r="A1662" t="s">
        <v>19</v>
      </c>
    </row>
    <row r="1663" spans="1:5" x14ac:dyDescent="0.25">
      <c r="A1663" t="s">
        <v>3</v>
      </c>
      <c r="B1663" t="s">
        <v>133</v>
      </c>
      <c r="C1663">
        <v>7002</v>
      </c>
    </row>
    <row r="1664" spans="1:5" x14ac:dyDescent="0.25">
      <c r="A1664" t="s">
        <v>26</v>
      </c>
    </row>
    <row r="1665" spans="1:5" x14ac:dyDescent="0.25">
      <c r="A1665" t="s">
        <v>40</v>
      </c>
      <c r="B1665" t="s">
        <v>841</v>
      </c>
      <c r="C1665" t="s">
        <v>136</v>
      </c>
      <c r="D1665" t="s">
        <v>137</v>
      </c>
      <c r="E1665">
        <v>25</v>
      </c>
    </row>
    <row r="1666" spans="1:5" x14ac:dyDescent="0.25">
      <c r="A1666" t="s">
        <v>35</v>
      </c>
    </row>
    <row r="1667" spans="1:5" x14ac:dyDescent="0.25">
      <c r="A1667" t="s">
        <v>123</v>
      </c>
      <c r="B1667" t="s">
        <v>141</v>
      </c>
    </row>
    <row r="1668" spans="1:5" x14ac:dyDescent="0.25">
      <c r="A1668" t="s">
        <v>142</v>
      </c>
    </row>
    <row r="1669" spans="1:5" x14ac:dyDescent="0.25">
      <c r="A1669" t="s">
        <v>144</v>
      </c>
    </row>
    <row r="1670" spans="1:5" x14ac:dyDescent="0.25">
      <c r="A1670" t="s">
        <v>40</v>
      </c>
      <c r="B1670" t="s">
        <v>841</v>
      </c>
      <c r="C1670" t="s">
        <v>2586</v>
      </c>
    </row>
    <row r="1671" spans="1:5" x14ac:dyDescent="0.25">
      <c r="A1671" t="s">
        <v>2</v>
      </c>
      <c r="B1671" t="s">
        <v>133</v>
      </c>
      <c r="C1671">
        <v>7010</v>
      </c>
    </row>
    <row r="1672" spans="1:5" x14ac:dyDescent="0.25">
      <c r="A1672" t="s">
        <v>68</v>
      </c>
    </row>
    <row r="1673" spans="1:5" x14ac:dyDescent="0.25">
      <c r="A1673" t="s">
        <v>40</v>
      </c>
      <c r="B1673" t="s">
        <v>842</v>
      </c>
      <c r="C1673" t="s">
        <v>139</v>
      </c>
      <c r="D1673" t="s">
        <v>137</v>
      </c>
      <c r="E1673">
        <v>25</v>
      </c>
    </row>
    <row r="1674" spans="1:5" x14ac:dyDescent="0.25">
      <c r="A1674" t="s">
        <v>71</v>
      </c>
    </row>
    <row r="1675" spans="1:5" x14ac:dyDescent="0.25">
      <c r="A1675" t="s">
        <v>123</v>
      </c>
      <c r="B1675" t="s">
        <v>2571</v>
      </c>
    </row>
    <row r="1676" spans="1:5" x14ac:dyDescent="0.25">
      <c r="A1676" t="s">
        <v>142</v>
      </c>
    </row>
    <row r="1677" spans="1:5" x14ac:dyDescent="0.25">
      <c r="A1677" t="s">
        <v>145</v>
      </c>
    </row>
    <row r="1678" spans="1:5" x14ac:dyDescent="0.25">
      <c r="A1678" t="s">
        <v>40</v>
      </c>
      <c r="B1678" t="s">
        <v>842</v>
      </c>
      <c r="C1678" t="s">
        <v>2582</v>
      </c>
    </row>
    <row r="1679" spans="1:5" x14ac:dyDescent="0.25">
      <c r="A1679" t="s">
        <v>212</v>
      </c>
      <c r="B1679" t="s">
        <v>133</v>
      </c>
      <c r="C1679">
        <v>6960</v>
      </c>
    </row>
    <row r="1680" spans="1:5" x14ac:dyDescent="0.25">
      <c r="A1680" t="s">
        <v>80</v>
      </c>
    </row>
    <row r="1681" spans="1:5" x14ac:dyDescent="0.25">
      <c r="A1681" t="s">
        <v>40</v>
      </c>
      <c r="B1681" t="s">
        <v>845</v>
      </c>
      <c r="C1681" t="s">
        <v>139</v>
      </c>
      <c r="D1681" t="s">
        <v>137</v>
      </c>
      <c r="E1681">
        <v>25</v>
      </c>
    </row>
    <row r="1682" spans="1:5" x14ac:dyDescent="0.25">
      <c r="A1682" t="s">
        <v>82</v>
      </c>
    </row>
    <row r="1683" spans="1:5" x14ac:dyDescent="0.25">
      <c r="A1683" t="s">
        <v>123</v>
      </c>
      <c r="B1683" t="s">
        <v>2570</v>
      </c>
    </row>
    <row r="1684" spans="1:5" x14ac:dyDescent="0.25">
      <c r="A1684" t="s">
        <v>142</v>
      </c>
    </row>
    <row r="1685" spans="1:5" x14ac:dyDescent="0.25">
      <c r="A1685" t="s">
        <v>145</v>
      </c>
    </row>
    <row r="1686" spans="1:5" x14ac:dyDescent="0.25">
      <c r="A1686" t="s">
        <v>40</v>
      </c>
      <c r="B1686" t="s">
        <v>845</v>
      </c>
      <c r="C1686" t="s">
        <v>2582</v>
      </c>
    </row>
    <row r="1687" spans="1:5" x14ac:dyDescent="0.25">
      <c r="A1687" t="s">
        <v>19</v>
      </c>
    </row>
    <row r="1688" spans="1:5" x14ac:dyDescent="0.25">
      <c r="A1688" t="s">
        <v>2</v>
      </c>
      <c r="B1688" t="s">
        <v>133</v>
      </c>
      <c r="C1688">
        <v>7010</v>
      </c>
    </row>
    <row r="1689" spans="1:5" x14ac:dyDescent="0.25">
      <c r="A1689" t="s">
        <v>68</v>
      </c>
    </row>
    <row r="1690" spans="1:5" x14ac:dyDescent="0.25">
      <c r="A1690" t="s">
        <v>40</v>
      </c>
      <c r="B1690" t="s">
        <v>842</v>
      </c>
      <c r="C1690" t="s">
        <v>136</v>
      </c>
      <c r="D1690" t="s">
        <v>137</v>
      </c>
      <c r="E1690">
        <v>25</v>
      </c>
    </row>
    <row r="1691" spans="1:5" x14ac:dyDescent="0.25">
      <c r="A1691" t="s">
        <v>77</v>
      </c>
    </row>
    <row r="1692" spans="1:5" x14ac:dyDescent="0.25">
      <c r="A1692" t="s">
        <v>123</v>
      </c>
      <c r="B1692" t="s">
        <v>844</v>
      </c>
    </row>
    <row r="1693" spans="1:5" x14ac:dyDescent="0.25">
      <c r="A1693" t="s">
        <v>142</v>
      </c>
    </row>
    <row r="1694" spans="1:5" x14ac:dyDescent="0.25">
      <c r="A1694" t="s">
        <v>144</v>
      </c>
    </row>
    <row r="1695" spans="1:5" x14ac:dyDescent="0.25">
      <c r="A1695" t="s">
        <v>40</v>
      </c>
      <c r="B1695" t="s">
        <v>842</v>
      </c>
      <c r="C1695" t="s">
        <v>2586</v>
      </c>
    </row>
    <row r="1696" spans="1:5" x14ac:dyDescent="0.25">
      <c r="A1696" t="s">
        <v>3</v>
      </c>
      <c r="B1696" t="s">
        <v>133</v>
      </c>
      <c r="C1696">
        <v>7002</v>
      </c>
    </row>
    <row r="1697" spans="1:5" x14ac:dyDescent="0.25">
      <c r="A1697" t="s">
        <v>26</v>
      </c>
    </row>
    <row r="1698" spans="1:5" x14ac:dyDescent="0.25">
      <c r="A1698" t="s">
        <v>40</v>
      </c>
      <c r="B1698" t="s">
        <v>841</v>
      </c>
      <c r="C1698" t="s">
        <v>139</v>
      </c>
      <c r="D1698" t="s">
        <v>137</v>
      </c>
      <c r="E1698">
        <v>25</v>
      </c>
    </row>
    <row r="1699" spans="1:5" x14ac:dyDescent="0.25">
      <c r="A1699" t="s">
        <v>140</v>
      </c>
    </row>
    <row r="1700" spans="1:5" x14ac:dyDescent="0.25">
      <c r="A1700" t="s">
        <v>123</v>
      </c>
      <c r="B1700" t="s">
        <v>143</v>
      </c>
    </row>
    <row r="1701" spans="1:5" x14ac:dyDescent="0.25">
      <c r="A1701" t="s">
        <v>142</v>
      </c>
    </row>
    <row r="1702" spans="1:5" x14ac:dyDescent="0.25">
      <c r="A1702" t="s">
        <v>145</v>
      </c>
    </row>
    <row r="1703" spans="1:5" x14ac:dyDescent="0.25">
      <c r="A1703" t="s">
        <v>40</v>
      </c>
      <c r="B1703" t="s">
        <v>841</v>
      </c>
      <c r="C1703" t="s">
        <v>2582</v>
      </c>
    </row>
    <row r="1704" spans="1:5" x14ac:dyDescent="0.25">
      <c r="A1704" t="s">
        <v>40</v>
      </c>
      <c r="B1704" t="s">
        <v>841</v>
      </c>
      <c r="C1704" t="s">
        <v>859</v>
      </c>
      <c r="D1704" t="s">
        <v>2588</v>
      </c>
    </row>
    <row r="1705" spans="1:5" x14ac:dyDescent="0.25">
      <c r="A1705" t="s">
        <v>40</v>
      </c>
      <c r="B1705" t="s">
        <v>841</v>
      </c>
      <c r="C1705" t="s">
        <v>2587</v>
      </c>
      <c r="D1705" t="s">
        <v>2588</v>
      </c>
    </row>
    <row r="1706" spans="1:5" x14ac:dyDescent="0.25">
      <c r="A1706" t="s">
        <v>40</v>
      </c>
      <c r="B1706" t="s">
        <v>841</v>
      </c>
      <c r="C1706" t="s">
        <v>857</v>
      </c>
      <c r="D1706" t="s">
        <v>2588</v>
      </c>
    </row>
    <row r="1707" spans="1:5" x14ac:dyDescent="0.25">
      <c r="A1707" t="s">
        <v>40</v>
      </c>
      <c r="B1707" t="s">
        <v>841</v>
      </c>
      <c r="C1707" t="s">
        <v>2587</v>
      </c>
      <c r="D1707" t="s">
        <v>2589</v>
      </c>
    </row>
    <row r="1708" spans="1:5" x14ac:dyDescent="0.25">
      <c r="A1708" t="s">
        <v>40</v>
      </c>
      <c r="B1708" t="s">
        <v>841</v>
      </c>
      <c r="C1708" t="s">
        <v>859</v>
      </c>
      <c r="D1708" t="s">
        <v>2589</v>
      </c>
    </row>
    <row r="1709" spans="1:5" x14ac:dyDescent="0.25">
      <c r="A1709" t="s">
        <v>40</v>
      </c>
      <c r="B1709" t="s">
        <v>841</v>
      </c>
      <c r="C1709" t="s">
        <v>857</v>
      </c>
      <c r="D1709" t="s">
        <v>2589</v>
      </c>
    </row>
    <row r="1710" spans="1:5" x14ac:dyDescent="0.25">
      <c r="A1710" t="s">
        <v>40</v>
      </c>
      <c r="B1710" t="s">
        <v>841</v>
      </c>
      <c r="C1710" t="s">
        <v>2587</v>
      </c>
      <c r="D1710" t="s">
        <v>2593</v>
      </c>
    </row>
    <row r="1711" spans="1:5" x14ac:dyDescent="0.25">
      <c r="A1711" t="s">
        <v>40</v>
      </c>
      <c r="B1711" t="s">
        <v>841</v>
      </c>
      <c r="C1711" t="s">
        <v>859</v>
      </c>
      <c r="D1711" t="s">
        <v>2593</v>
      </c>
    </row>
    <row r="1712" spans="1:5" x14ac:dyDescent="0.25">
      <c r="A1712" t="s">
        <v>40</v>
      </c>
      <c r="B1712" t="s">
        <v>841</v>
      </c>
      <c r="C1712" t="s">
        <v>857</v>
      </c>
      <c r="D1712" t="s">
        <v>2593</v>
      </c>
    </row>
    <row r="1713" spans="1:4" x14ac:dyDescent="0.25">
      <c r="A1713" t="s">
        <v>40</v>
      </c>
      <c r="B1713" t="s">
        <v>841</v>
      </c>
      <c r="C1713" t="s">
        <v>2587</v>
      </c>
      <c r="D1713" t="s">
        <v>2596</v>
      </c>
    </row>
    <row r="1714" spans="1:4" x14ac:dyDescent="0.25">
      <c r="A1714" t="s">
        <v>40</v>
      </c>
      <c r="B1714" t="s">
        <v>841</v>
      </c>
      <c r="C1714" t="s">
        <v>859</v>
      </c>
      <c r="D1714" t="s">
        <v>2596</v>
      </c>
    </row>
    <row r="1715" spans="1:4" x14ac:dyDescent="0.25">
      <c r="A1715" t="s">
        <v>40</v>
      </c>
      <c r="B1715" t="s">
        <v>842</v>
      </c>
      <c r="C1715" t="s">
        <v>857</v>
      </c>
      <c r="D1715" t="s">
        <v>2588</v>
      </c>
    </row>
    <row r="1716" spans="1:4" x14ac:dyDescent="0.25">
      <c r="A1716" t="s">
        <v>40</v>
      </c>
      <c r="B1716" t="s">
        <v>842</v>
      </c>
      <c r="C1716" t="s">
        <v>2587</v>
      </c>
      <c r="D1716" t="s">
        <v>2588</v>
      </c>
    </row>
    <row r="1717" spans="1:4" x14ac:dyDescent="0.25">
      <c r="A1717" t="s">
        <v>40</v>
      </c>
      <c r="B1717" t="s">
        <v>842</v>
      </c>
      <c r="C1717" t="s">
        <v>859</v>
      </c>
      <c r="D1717" t="s">
        <v>2588</v>
      </c>
    </row>
    <row r="1718" spans="1:4" x14ac:dyDescent="0.25">
      <c r="A1718" t="s">
        <v>40</v>
      </c>
      <c r="B1718" t="s">
        <v>841</v>
      </c>
      <c r="C1718" t="s">
        <v>857</v>
      </c>
      <c r="D1718" t="s">
        <v>2596</v>
      </c>
    </row>
    <row r="1719" spans="1:4" x14ac:dyDescent="0.25">
      <c r="A1719" t="s">
        <v>40</v>
      </c>
      <c r="B1719" t="s">
        <v>841</v>
      </c>
      <c r="C1719" t="s">
        <v>2587</v>
      </c>
      <c r="D1719" t="s">
        <v>2598</v>
      </c>
    </row>
    <row r="1720" spans="1:4" x14ac:dyDescent="0.25">
      <c r="A1720" t="s">
        <v>40</v>
      </c>
      <c r="B1720" t="s">
        <v>841</v>
      </c>
      <c r="C1720" t="s">
        <v>859</v>
      </c>
      <c r="D1720" t="s">
        <v>2598</v>
      </c>
    </row>
    <row r="1721" spans="1:4" x14ac:dyDescent="0.25">
      <c r="A1721" t="s">
        <v>40</v>
      </c>
      <c r="B1721" t="s">
        <v>841</v>
      </c>
      <c r="C1721" t="s">
        <v>2587</v>
      </c>
      <c r="D1721" t="s">
        <v>2601</v>
      </c>
    </row>
    <row r="1722" spans="1:4" x14ac:dyDescent="0.25">
      <c r="A1722" t="s">
        <v>40</v>
      </c>
      <c r="B1722" t="s">
        <v>841</v>
      </c>
      <c r="C1722" t="s">
        <v>859</v>
      </c>
      <c r="D1722" t="s">
        <v>2601</v>
      </c>
    </row>
    <row r="1723" spans="1:4" x14ac:dyDescent="0.25">
      <c r="A1723" t="s">
        <v>40</v>
      </c>
      <c r="B1723" t="s">
        <v>841</v>
      </c>
      <c r="C1723" t="s">
        <v>857</v>
      </c>
      <c r="D1723" t="s">
        <v>2598</v>
      </c>
    </row>
    <row r="1724" spans="1:4" x14ac:dyDescent="0.25">
      <c r="A1724" t="s">
        <v>40</v>
      </c>
      <c r="B1724" t="s">
        <v>841</v>
      </c>
      <c r="C1724" t="s">
        <v>2587</v>
      </c>
      <c r="D1724" t="s">
        <v>2604</v>
      </c>
    </row>
    <row r="1725" spans="1:4" x14ac:dyDescent="0.25">
      <c r="A1725" t="s">
        <v>40</v>
      </c>
      <c r="B1725" t="s">
        <v>841</v>
      </c>
      <c r="C1725" t="s">
        <v>859</v>
      </c>
      <c r="D1725" t="s">
        <v>2604</v>
      </c>
    </row>
    <row r="1726" spans="1:4" x14ac:dyDescent="0.25">
      <c r="A1726" t="s">
        <v>40</v>
      </c>
      <c r="B1726" t="s">
        <v>841</v>
      </c>
      <c r="C1726" t="s">
        <v>857</v>
      </c>
      <c r="D1726" t="s">
        <v>2602</v>
      </c>
    </row>
    <row r="1727" spans="1:4" x14ac:dyDescent="0.25">
      <c r="A1727" t="s">
        <v>40</v>
      </c>
      <c r="B1727" t="s">
        <v>841</v>
      </c>
      <c r="C1727" t="s">
        <v>2587</v>
      </c>
      <c r="D1727" t="s">
        <v>2607</v>
      </c>
    </row>
    <row r="1728" spans="1:4" x14ac:dyDescent="0.25">
      <c r="A1728" t="s">
        <v>40</v>
      </c>
      <c r="B1728" t="s">
        <v>841</v>
      </c>
      <c r="C1728" t="s">
        <v>859</v>
      </c>
      <c r="D1728" t="s">
        <v>2607</v>
      </c>
    </row>
    <row r="1729" spans="1:4" x14ac:dyDescent="0.25">
      <c r="A1729" t="s">
        <v>40</v>
      </c>
      <c r="B1729" t="s">
        <v>841</v>
      </c>
      <c r="C1729" t="s">
        <v>857</v>
      </c>
      <c r="D1729" t="s">
        <v>2605</v>
      </c>
    </row>
    <row r="1730" spans="1:4" x14ac:dyDescent="0.25">
      <c r="A1730" t="s">
        <v>40</v>
      </c>
      <c r="B1730" t="s">
        <v>841</v>
      </c>
      <c r="C1730" t="s">
        <v>2587</v>
      </c>
      <c r="D1730" t="s">
        <v>2613</v>
      </c>
    </row>
    <row r="1731" spans="1:4" x14ac:dyDescent="0.25">
      <c r="A1731" t="s">
        <v>40</v>
      </c>
      <c r="B1731" t="s">
        <v>841</v>
      </c>
      <c r="C1731" t="s">
        <v>859</v>
      </c>
      <c r="D1731" t="s">
        <v>2613</v>
      </c>
    </row>
    <row r="1732" spans="1:4" x14ac:dyDescent="0.25">
      <c r="A1732" t="s">
        <v>40</v>
      </c>
      <c r="B1732" t="s">
        <v>845</v>
      </c>
      <c r="C1732" t="s">
        <v>2587</v>
      </c>
      <c r="D1732" t="s">
        <v>2588</v>
      </c>
    </row>
    <row r="1733" spans="1:4" x14ac:dyDescent="0.25">
      <c r="A1733" t="s">
        <v>40</v>
      </c>
      <c r="B1733" t="s">
        <v>845</v>
      </c>
      <c r="C1733" t="s">
        <v>857</v>
      </c>
      <c r="D1733" t="s">
        <v>2588</v>
      </c>
    </row>
    <row r="1734" spans="1:4" x14ac:dyDescent="0.25">
      <c r="A1734" t="s">
        <v>40</v>
      </c>
      <c r="B1734" t="s">
        <v>845</v>
      </c>
      <c r="C1734" t="s">
        <v>859</v>
      </c>
      <c r="D1734" t="s">
        <v>2588</v>
      </c>
    </row>
    <row r="1735" spans="1:4" x14ac:dyDescent="0.25">
      <c r="A1735" t="s">
        <v>40</v>
      </c>
      <c r="B1735" t="s">
        <v>842</v>
      </c>
      <c r="C1735" t="s">
        <v>2587</v>
      </c>
      <c r="D1735" t="s">
        <v>2624</v>
      </c>
    </row>
    <row r="1736" spans="1:4" x14ac:dyDescent="0.25">
      <c r="A1736" t="s">
        <v>40</v>
      </c>
      <c r="B1736" t="s">
        <v>842</v>
      </c>
      <c r="C1736" t="s">
        <v>857</v>
      </c>
      <c r="D1736" t="s">
        <v>2589</v>
      </c>
    </row>
    <row r="1737" spans="1:4" x14ac:dyDescent="0.25">
      <c r="A1737" t="s">
        <v>40</v>
      </c>
      <c r="B1737" t="s">
        <v>842</v>
      </c>
      <c r="C1737" t="s">
        <v>859</v>
      </c>
      <c r="D1737" t="s">
        <v>2589</v>
      </c>
    </row>
    <row r="1738" spans="1:4" x14ac:dyDescent="0.25">
      <c r="A1738" t="s">
        <v>40</v>
      </c>
      <c r="B1738" t="s">
        <v>841</v>
      </c>
      <c r="C1738" t="s">
        <v>2587</v>
      </c>
      <c r="D1738" t="s">
        <v>2616</v>
      </c>
    </row>
    <row r="1739" spans="1:4" x14ac:dyDescent="0.25">
      <c r="A1739" t="s">
        <v>40</v>
      </c>
      <c r="B1739" t="s">
        <v>1093</v>
      </c>
      <c r="C1739" t="s">
        <v>2617</v>
      </c>
      <c r="D1739">
        <v>0</v>
      </c>
    </row>
    <row r="1740" spans="1:4" x14ac:dyDescent="0.25">
      <c r="A1740">
        <v>0</v>
      </c>
    </row>
    <row r="1741" spans="1:4" x14ac:dyDescent="0.25">
      <c r="A1741" t="s">
        <v>40</v>
      </c>
      <c r="B1741" t="s">
        <v>841</v>
      </c>
      <c r="C1741" t="s">
        <v>857</v>
      </c>
      <c r="D1741" t="s">
        <v>2608</v>
      </c>
    </row>
    <row r="1742" spans="1:4" x14ac:dyDescent="0.25">
      <c r="A1742" t="s">
        <v>40</v>
      </c>
      <c r="B1742" t="s">
        <v>841</v>
      </c>
      <c r="C1742" t="s">
        <v>859</v>
      </c>
      <c r="D1742" t="s">
        <v>2780</v>
      </c>
    </row>
    <row r="1743" spans="1:4" x14ac:dyDescent="0.25">
      <c r="A1743" t="s">
        <v>40</v>
      </c>
      <c r="B1743" t="s">
        <v>1093</v>
      </c>
      <c r="C1743" t="s">
        <v>1121</v>
      </c>
      <c r="D1743" s="7">
        <v>5.5555502573648997E-5</v>
      </c>
    </row>
    <row r="1744" spans="1:4" x14ac:dyDescent="0.25">
      <c r="A1744" s="7">
        <v>5.5555502573648997E-5</v>
      </c>
    </row>
    <row r="1745" spans="1:4" x14ac:dyDescent="0.25">
      <c r="A1745" t="s">
        <v>40</v>
      </c>
      <c r="B1745" t="s">
        <v>841</v>
      </c>
      <c r="C1745" t="s">
        <v>857</v>
      </c>
      <c r="D1745" t="s">
        <v>2847</v>
      </c>
    </row>
    <row r="1746" spans="1:4" x14ac:dyDescent="0.25">
      <c r="A1746" t="s">
        <v>40</v>
      </c>
      <c r="B1746" t="s">
        <v>841</v>
      </c>
      <c r="C1746" t="s">
        <v>857</v>
      </c>
      <c r="D1746" t="s">
        <v>2666</v>
      </c>
    </row>
    <row r="1747" spans="1:4" x14ac:dyDescent="0.25">
      <c r="A1747" t="s">
        <v>40</v>
      </c>
      <c r="B1747" t="s">
        <v>1093</v>
      </c>
      <c r="C1747" t="s">
        <v>1094</v>
      </c>
      <c r="D1747">
        <v>4.16666269302368E-4</v>
      </c>
    </row>
    <row r="1748" spans="1:4" x14ac:dyDescent="0.25">
      <c r="A1748">
        <v>4.16666269302368E-4</v>
      </c>
    </row>
    <row r="1749" spans="1:4" x14ac:dyDescent="0.25">
      <c r="A1749" t="s">
        <v>40</v>
      </c>
      <c r="B1749" t="s">
        <v>842</v>
      </c>
      <c r="C1749" t="s">
        <v>2587</v>
      </c>
      <c r="D1749" t="s">
        <v>2656</v>
      </c>
    </row>
    <row r="1750" spans="1:4" x14ac:dyDescent="0.25">
      <c r="A1750" t="s">
        <v>40</v>
      </c>
      <c r="B1750" t="s">
        <v>842</v>
      </c>
      <c r="C1750" t="s">
        <v>857</v>
      </c>
      <c r="D1750" t="s">
        <v>2593</v>
      </c>
    </row>
    <row r="1751" spans="1:4" x14ac:dyDescent="0.25">
      <c r="A1751" t="s">
        <v>40</v>
      </c>
      <c r="B1751" t="s">
        <v>842</v>
      </c>
      <c r="C1751" t="s">
        <v>859</v>
      </c>
      <c r="D1751" t="s">
        <v>2593</v>
      </c>
    </row>
    <row r="1752" spans="1:4" x14ac:dyDescent="0.25">
      <c r="A1752" t="s">
        <v>40</v>
      </c>
      <c r="B1752" t="s">
        <v>845</v>
      </c>
      <c r="C1752" t="s">
        <v>857</v>
      </c>
      <c r="D1752" t="s">
        <v>2625</v>
      </c>
    </row>
    <row r="1753" spans="1:4" x14ac:dyDescent="0.25">
      <c r="A1753" t="s">
        <v>40</v>
      </c>
      <c r="B1753" t="s">
        <v>845</v>
      </c>
      <c r="C1753" t="s">
        <v>2587</v>
      </c>
      <c r="D1753" t="s">
        <v>2589</v>
      </c>
    </row>
    <row r="1754" spans="1:4" x14ac:dyDescent="0.25">
      <c r="A1754" t="s">
        <v>40</v>
      </c>
      <c r="B1754" t="s">
        <v>845</v>
      </c>
      <c r="C1754" t="s">
        <v>859</v>
      </c>
      <c r="D1754" t="s">
        <v>2589</v>
      </c>
    </row>
    <row r="1755" spans="1:4" x14ac:dyDescent="0.25">
      <c r="A1755" t="s">
        <v>40</v>
      </c>
      <c r="B1755" t="s">
        <v>842</v>
      </c>
      <c r="C1755" t="s">
        <v>2587</v>
      </c>
      <c r="D1755" t="s">
        <v>2658</v>
      </c>
    </row>
    <row r="1756" spans="1:4" x14ac:dyDescent="0.25">
      <c r="A1756" t="s">
        <v>40</v>
      </c>
      <c r="B1756" t="s">
        <v>842</v>
      </c>
      <c r="C1756" t="s">
        <v>857</v>
      </c>
      <c r="D1756" t="s">
        <v>2596</v>
      </c>
    </row>
    <row r="1757" spans="1:4" x14ac:dyDescent="0.25">
      <c r="A1757" t="s">
        <v>40</v>
      </c>
      <c r="B1757" t="s">
        <v>842</v>
      </c>
      <c r="C1757" t="s">
        <v>859</v>
      </c>
      <c r="D1757" t="s">
        <v>2596</v>
      </c>
    </row>
    <row r="1758" spans="1:4" x14ac:dyDescent="0.25">
      <c r="A1758" t="s">
        <v>40</v>
      </c>
      <c r="B1758" t="s">
        <v>842</v>
      </c>
      <c r="C1758" t="s">
        <v>2587</v>
      </c>
      <c r="D1758" t="s">
        <v>2727</v>
      </c>
    </row>
    <row r="1759" spans="1:4" x14ac:dyDescent="0.25">
      <c r="A1759" t="s">
        <v>40</v>
      </c>
      <c r="B1759" t="s">
        <v>842</v>
      </c>
      <c r="C1759" t="s">
        <v>857</v>
      </c>
      <c r="D1759" t="s">
        <v>2598</v>
      </c>
    </row>
    <row r="1760" spans="1:4" x14ac:dyDescent="0.25">
      <c r="A1760" t="s">
        <v>40</v>
      </c>
      <c r="B1760" t="s">
        <v>842</v>
      </c>
      <c r="C1760" t="s">
        <v>859</v>
      </c>
      <c r="D1760" t="s">
        <v>2598</v>
      </c>
    </row>
    <row r="1761" spans="1:4" x14ac:dyDescent="0.25">
      <c r="A1761" t="s">
        <v>40</v>
      </c>
      <c r="B1761" t="s">
        <v>845</v>
      </c>
      <c r="C1761" t="s">
        <v>857</v>
      </c>
      <c r="D1761" t="s">
        <v>2696</v>
      </c>
    </row>
    <row r="1762" spans="1:4" x14ac:dyDescent="0.25">
      <c r="A1762" t="s">
        <v>40</v>
      </c>
      <c r="B1762" t="s">
        <v>845</v>
      </c>
      <c r="C1762" t="s">
        <v>2587</v>
      </c>
      <c r="D1762" t="s">
        <v>2593</v>
      </c>
    </row>
    <row r="1763" spans="1:4" x14ac:dyDescent="0.25">
      <c r="A1763" t="s">
        <v>40</v>
      </c>
      <c r="B1763" t="s">
        <v>845</v>
      </c>
      <c r="C1763" t="s">
        <v>859</v>
      </c>
      <c r="D1763" t="s">
        <v>2593</v>
      </c>
    </row>
    <row r="1764" spans="1:4" x14ac:dyDescent="0.25">
      <c r="A1764" t="s">
        <v>40</v>
      </c>
      <c r="B1764" t="s">
        <v>842</v>
      </c>
      <c r="C1764" t="s">
        <v>857</v>
      </c>
      <c r="D1764" t="s">
        <v>2722</v>
      </c>
    </row>
    <row r="1765" spans="1:4" x14ac:dyDescent="0.25">
      <c r="A1765" t="s">
        <v>40</v>
      </c>
      <c r="B1765" t="s">
        <v>842</v>
      </c>
      <c r="C1765" t="s">
        <v>2587</v>
      </c>
      <c r="D1765" t="s">
        <v>2623</v>
      </c>
    </row>
    <row r="1766" spans="1:4" x14ac:dyDescent="0.25">
      <c r="A1766" t="s">
        <v>40</v>
      </c>
      <c r="B1766" t="s">
        <v>842</v>
      </c>
      <c r="C1766" t="s">
        <v>859</v>
      </c>
      <c r="D1766" t="s">
        <v>2601</v>
      </c>
    </row>
    <row r="1767" spans="1:4" x14ac:dyDescent="0.25">
      <c r="A1767" t="s">
        <v>40</v>
      </c>
      <c r="B1767" t="s">
        <v>842</v>
      </c>
      <c r="C1767" t="s">
        <v>857</v>
      </c>
      <c r="D1767" t="s">
        <v>2723</v>
      </c>
    </row>
    <row r="1768" spans="1:4" x14ac:dyDescent="0.25">
      <c r="A1768" t="s">
        <v>40</v>
      </c>
      <c r="B1768" t="s">
        <v>842</v>
      </c>
      <c r="C1768" t="s">
        <v>2587</v>
      </c>
      <c r="D1768" t="s">
        <v>2627</v>
      </c>
    </row>
    <row r="1769" spans="1:4" x14ac:dyDescent="0.25">
      <c r="A1769" t="s">
        <v>40</v>
      </c>
      <c r="B1769" t="s">
        <v>842</v>
      </c>
      <c r="C1769" t="s">
        <v>859</v>
      </c>
      <c r="D1769" t="s">
        <v>2604</v>
      </c>
    </row>
    <row r="1770" spans="1:4" x14ac:dyDescent="0.25">
      <c r="A1770" t="s">
        <v>40</v>
      </c>
      <c r="B1770" t="s">
        <v>845</v>
      </c>
      <c r="C1770" t="s">
        <v>857</v>
      </c>
      <c r="D1770" t="s">
        <v>2848</v>
      </c>
    </row>
    <row r="1771" spans="1:4" x14ac:dyDescent="0.25">
      <c r="A1771" t="s">
        <v>40</v>
      </c>
      <c r="B1771" t="s">
        <v>845</v>
      </c>
      <c r="C1771" t="s">
        <v>2587</v>
      </c>
      <c r="D1771" t="s">
        <v>2596</v>
      </c>
    </row>
    <row r="1772" spans="1:4" x14ac:dyDescent="0.25">
      <c r="A1772" t="s">
        <v>40</v>
      </c>
      <c r="B1772" t="s">
        <v>845</v>
      </c>
      <c r="C1772" t="s">
        <v>859</v>
      </c>
      <c r="D1772" t="s">
        <v>2596</v>
      </c>
    </row>
    <row r="1773" spans="1:4" x14ac:dyDescent="0.25">
      <c r="A1773" t="s">
        <v>40</v>
      </c>
      <c r="B1773" t="s">
        <v>842</v>
      </c>
      <c r="C1773" t="s">
        <v>857</v>
      </c>
      <c r="D1773" t="s">
        <v>2849</v>
      </c>
    </row>
    <row r="1774" spans="1:4" x14ac:dyDescent="0.25">
      <c r="A1774" t="s">
        <v>40</v>
      </c>
      <c r="B1774" t="s">
        <v>842</v>
      </c>
      <c r="C1774" t="s">
        <v>2587</v>
      </c>
      <c r="D1774" t="s">
        <v>2629</v>
      </c>
    </row>
    <row r="1775" spans="1:4" x14ac:dyDescent="0.25">
      <c r="A1775" t="s">
        <v>40</v>
      </c>
      <c r="B1775" t="s">
        <v>842</v>
      </c>
      <c r="C1775" t="s">
        <v>859</v>
      </c>
      <c r="D1775" t="s">
        <v>2607</v>
      </c>
    </row>
    <row r="1776" spans="1:4" x14ac:dyDescent="0.25">
      <c r="A1776" t="s">
        <v>40</v>
      </c>
      <c r="B1776" t="s">
        <v>842</v>
      </c>
      <c r="C1776" t="s">
        <v>857</v>
      </c>
      <c r="D1776" t="s">
        <v>2830</v>
      </c>
    </row>
    <row r="1777" spans="1:4" x14ac:dyDescent="0.25">
      <c r="A1777" t="s">
        <v>40</v>
      </c>
      <c r="B1777" t="s">
        <v>842</v>
      </c>
      <c r="C1777" t="s">
        <v>2587</v>
      </c>
      <c r="D1777" t="s">
        <v>2648</v>
      </c>
    </row>
    <row r="1778" spans="1:4" x14ac:dyDescent="0.25">
      <c r="A1778" t="s">
        <v>40</v>
      </c>
      <c r="B1778" t="s">
        <v>842</v>
      </c>
      <c r="C1778" t="s">
        <v>859</v>
      </c>
      <c r="D1778" t="s">
        <v>2613</v>
      </c>
    </row>
    <row r="1779" spans="1:4" x14ac:dyDescent="0.25">
      <c r="A1779" t="s">
        <v>40</v>
      </c>
      <c r="B1779" t="s">
        <v>845</v>
      </c>
      <c r="C1779" t="s">
        <v>857</v>
      </c>
      <c r="D1779" t="s">
        <v>2850</v>
      </c>
    </row>
    <row r="1780" spans="1:4" x14ac:dyDescent="0.25">
      <c r="A1780" t="s">
        <v>40</v>
      </c>
      <c r="B1780" t="s">
        <v>845</v>
      </c>
      <c r="C1780" t="s">
        <v>2587</v>
      </c>
      <c r="D1780" t="s">
        <v>2598</v>
      </c>
    </row>
    <row r="1781" spans="1:4" x14ac:dyDescent="0.25">
      <c r="A1781" t="s">
        <v>40</v>
      </c>
      <c r="B1781" t="s">
        <v>845</v>
      </c>
      <c r="C1781" t="s">
        <v>859</v>
      </c>
      <c r="D1781" t="s">
        <v>2598</v>
      </c>
    </row>
    <row r="1782" spans="1:4" x14ac:dyDescent="0.25">
      <c r="A1782" t="s">
        <v>40</v>
      </c>
      <c r="B1782" t="s">
        <v>842</v>
      </c>
      <c r="C1782" t="s">
        <v>857</v>
      </c>
      <c r="D1782" t="s">
        <v>2851</v>
      </c>
    </row>
    <row r="1783" spans="1:4" x14ac:dyDescent="0.25">
      <c r="A1783" t="s">
        <v>40</v>
      </c>
      <c r="B1783" t="s">
        <v>1338</v>
      </c>
      <c r="C1783" t="s">
        <v>1094</v>
      </c>
      <c r="D1783">
        <v>1.02777739365895E-3</v>
      </c>
    </row>
    <row r="1784" spans="1:4" x14ac:dyDescent="0.25">
      <c r="A1784">
        <v>1.02777739365895E-3</v>
      </c>
    </row>
    <row r="1785" spans="1:4" x14ac:dyDescent="0.25">
      <c r="A1785" t="s">
        <v>40</v>
      </c>
      <c r="B1785" t="s">
        <v>842</v>
      </c>
      <c r="C1785" t="s">
        <v>2587</v>
      </c>
      <c r="D1785" t="s">
        <v>2715</v>
      </c>
    </row>
    <row r="1786" spans="1:4" x14ac:dyDescent="0.25">
      <c r="A1786" t="s">
        <v>40</v>
      </c>
      <c r="B1786" t="s">
        <v>1338</v>
      </c>
      <c r="C1786" t="s">
        <v>2617</v>
      </c>
      <c r="D1786">
        <v>1.6666650772094701E-4</v>
      </c>
    </row>
    <row r="1787" spans="1:4" x14ac:dyDescent="0.25">
      <c r="A1787">
        <v>1.6666650772094701E-4</v>
      </c>
    </row>
    <row r="1788" spans="1:4" x14ac:dyDescent="0.25">
      <c r="A1788" t="s">
        <v>40</v>
      </c>
      <c r="B1788" t="s">
        <v>842</v>
      </c>
      <c r="C1788" t="s">
        <v>859</v>
      </c>
      <c r="D1788" t="s">
        <v>2800</v>
      </c>
    </row>
    <row r="1789" spans="1:4" x14ac:dyDescent="0.25">
      <c r="A1789" t="s">
        <v>40</v>
      </c>
      <c r="B1789" t="s">
        <v>1338</v>
      </c>
      <c r="C1789" t="s">
        <v>1121</v>
      </c>
      <c r="D1789">
        <v>2.7777771155039401E-4</v>
      </c>
    </row>
    <row r="1790" spans="1:4" x14ac:dyDescent="0.25">
      <c r="A1790">
        <v>2.7777771155039401E-4</v>
      </c>
    </row>
    <row r="1791" spans="1:4" x14ac:dyDescent="0.25">
      <c r="A1791" t="s">
        <v>40</v>
      </c>
      <c r="B1791" t="s">
        <v>845</v>
      </c>
      <c r="C1791" t="s">
        <v>857</v>
      </c>
      <c r="D1791" t="s">
        <v>2852</v>
      </c>
    </row>
    <row r="1792" spans="1:4" x14ac:dyDescent="0.25">
      <c r="A1792" t="s">
        <v>40</v>
      </c>
      <c r="B1792" t="s">
        <v>845</v>
      </c>
      <c r="C1792" t="s">
        <v>2587</v>
      </c>
      <c r="D1792" t="s">
        <v>2679</v>
      </c>
    </row>
    <row r="1793" spans="1:4" x14ac:dyDescent="0.25">
      <c r="A1793" t="s">
        <v>40</v>
      </c>
      <c r="B1793" t="s">
        <v>845</v>
      </c>
      <c r="C1793" t="s">
        <v>859</v>
      </c>
      <c r="D1793" t="s">
        <v>2601</v>
      </c>
    </row>
    <row r="1794" spans="1:4" x14ac:dyDescent="0.25">
      <c r="A1794" t="s">
        <v>40</v>
      </c>
      <c r="B1794" t="s">
        <v>845</v>
      </c>
      <c r="C1794" t="s">
        <v>857</v>
      </c>
      <c r="D1794" t="s">
        <v>2853</v>
      </c>
    </row>
    <row r="1795" spans="1:4" x14ac:dyDescent="0.25">
      <c r="A1795" t="s">
        <v>40</v>
      </c>
      <c r="B1795" t="s">
        <v>845</v>
      </c>
      <c r="C1795" t="s">
        <v>2587</v>
      </c>
      <c r="D1795" t="s">
        <v>2680</v>
      </c>
    </row>
    <row r="1796" spans="1:4" x14ac:dyDescent="0.25">
      <c r="A1796" t="s">
        <v>40</v>
      </c>
      <c r="B1796" t="s">
        <v>845</v>
      </c>
      <c r="C1796" t="s">
        <v>859</v>
      </c>
      <c r="D1796" t="s">
        <v>2604</v>
      </c>
    </row>
    <row r="1797" spans="1:4" x14ac:dyDescent="0.25">
      <c r="A1797" t="s">
        <v>40</v>
      </c>
      <c r="B1797" t="s">
        <v>845</v>
      </c>
      <c r="C1797" t="s">
        <v>857</v>
      </c>
      <c r="D1797" t="s">
        <v>2854</v>
      </c>
    </row>
    <row r="1798" spans="1:4" x14ac:dyDescent="0.25">
      <c r="A1798" t="s">
        <v>40</v>
      </c>
      <c r="B1798" t="s">
        <v>845</v>
      </c>
      <c r="C1798" t="s">
        <v>2587</v>
      </c>
      <c r="D1798" t="s">
        <v>2681</v>
      </c>
    </row>
    <row r="1799" spans="1:4" x14ac:dyDescent="0.25">
      <c r="A1799" t="s">
        <v>40</v>
      </c>
      <c r="B1799" t="s">
        <v>845</v>
      </c>
      <c r="C1799" t="s">
        <v>859</v>
      </c>
      <c r="D1799" t="s">
        <v>2607</v>
      </c>
    </row>
    <row r="1800" spans="1:4" x14ac:dyDescent="0.25">
      <c r="A1800" t="s">
        <v>40</v>
      </c>
      <c r="B1800" t="s">
        <v>845</v>
      </c>
      <c r="C1800" t="s">
        <v>857</v>
      </c>
      <c r="D1800" t="s">
        <v>2855</v>
      </c>
    </row>
    <row r="1801" spans="1:4" x14ac:dyDescent="0.25">
      <c r="A1801" t="s">
        <v>40</v>
      </c>
      <c r="B1801" t="s">
        <v>845</v>
      </c>
      <c r="C1801" t="s">
        <v>2587</v>
      </c>
      <c r="D1801" t="s">
        <v>2766</v>
      </c>
    </row>
    <row r="1802" spans="1:4" x14ac:dyDescent="0.25">
      <c r="A1802" t="s">
        <v>40</v>
      </c>
      <c r="B1802" t="s">
        <v>845</v>
      </c>
      <c r="C1802" t="s">
        <v>859</v>
      </c>
      <c r="D1802" t="s">
        <v>2614</v>
      </c>
    </row>
    <row r="1803" spans="1:4" x14ac:dyDescent="0.25">
      <c r="A1803" t="s">
        <v>40</v>
      </c>
      <c r="B1803" t="s">
        <v>845</v>
      </c>
      <c r="C1803" t="s">
        <v>857</v>
      </c>
      <c r="D1803" t="s">
        <v>2856</v>
      </c>
    </row>
    <row r="1804" spans="1:4" x14ac:dyDescent="0.25">
      <c r="A1804" t="s">
        <v>40</v>
      </c>
      <c r="B1804" t="s">
        <v>1433</v>
      </c>
      <c r="C1804" t="s">
        <v>1094</v>
      </c>
      <c r="D1804">
        <v>9.7222248713175401E-4</v>
      </c>
    </row>
    <row r="1805" spans="1:4" x14ac:dyDescent="0.25">
      <c r="A1805">
        <v>9.7222248713175401E-4</v>
      </c>
    </row>
    <row r="1806" spans="1:4" x14ac:dyDescent="0.25">
      <c r="A1806" t="s">
        <v>40</v>
      </c>
      <c r="B1806" t="s">
        <v>845</v>
      </c>
      <c r="C1806" t="s">
        <v>2587</v>
      </c>
      <c r="D1806" t="s">
        <v>2652</v>
      </c>
    </row>
    <row r="1807" spans="1:4" x14ac:dyDescent="0.25">
      <c r="A1807" t="s">
        <v>40</v>
      </c>
      <c r="B1807" t="s">
        <v>1433</v>
      </c>
      <c r="C1807" t="s">
        <v>2617</v>
      </c>
      <c r="D1807">
        <v>1.9444445768992101E-4</v>
      </c>
    </row>
    <row r="1808" spans="1:4" x14ac:dyDescent="0.25">
      <c r="A1808">
        <v>1.9444445768992101E-4</v>
      </c>
    </row>
    <row r="1809" spans="1:4" x14ac:dyDescent="0.25">
      <c r="A1809" t="s">
        <v>40</v>
      </c>
      <c r="B1809" t="s">
        <v>845</v>
      </c>
      <c r="C1809" t="s">
        <v>859</v>
      </c>
      <c r="D1809" t="s">
        <v>2638</v>
      </c>
    </row>
    <row r="1810" spans="1:4" x14ac:dyDescent="0.25">
      <c r="A1810" t="s">
        <v>40</v>
      </c>
      <c r="B1810" t="s">
        <v>1433</v>
      </c>
      <c r="C1810" t="s">
        <v>1121</v>
      </c>
      <c r="D1810">
        <v>1.3888875643412201E-4</v>
      </c>
    </row>
    <row r="1811" spans="1:4" x14ac:dyDescent="0.25">
      <c r="A1811">
        <v>1.3888875643412201E-4</v>
      </c>
    </row>
    <row r="1812" spans="1:4" x14ac:dyDescent="0.25">
      <c r="A1812" t="s">
        <v>126</v>
      </c>
      <c r="B1812" t="s">
        <v>2857</v>
      </c>
    </row>
    <row r="1813" spans="1:4" x14ac:dyDescent="0.25">
      <c r="A1813" t="s">
        <v>126</v>
      </c>
      <c r="B1813" t="s">
        <v>2858</v>
      </c>
    </row>
    <row r="1814" spans="1:4" x14ac:dyDescent="0.25">
      <c r="A1814" t="s">
        <v>126</v>
      </c>
      <c r="B1814" t="s">
        <v>2859</v>
      </c>
    </row>
    <row r="1815" spans="1:4" x14ac:dyDescent="0.25">
      <c r="A1815" t="s">
        <v>126</v>
      </c>
      <c r="B1815" t="s">
        <v>2860</v>
      </c>
    </row>
    <row r="1816" spans="1:4" x14ac:dyDescent="0.25">
      <c r="A1816" t="s">
        <v>126</v>
      </c>
      <c r="B1816" t="s">
        <v>2861</v>
      </c>
    </row>
    <row r="1817" spans="1:4" x14ac:dyDescent="0.25">
      <c r="A1817" t="s">
        <v>126</v>
      </c>
      <c r="B1817" t="s">
        <v>2862</v>
      </c>
    </row>
    <row r="1818" spans="1:4" x14ac:dyDescent="0.25">
      <c r="A1818" t="s">
        <v>126</v>
      </c>
      <c r="B1818" t="s">
        <v>2863</v>
      </c>
    </row>
    <row r="1819" spans="1:4" x14ac:dyDescent="0.25">
      <c r="A1819" t="s">
        <v>126</v>
      </c>
      <c r="B1819" t="s">
        <v>2864</v>
      </c>
    </row>
    <row r="1820" spans="1:4" x14ac:dyDescent="0.25">
      <c r="A1820" t="s">
        <v>126</v>
      </c>
      <c r="B1820" t="s">
        <v>2865</v>
      </c>
    </row>
    <row r="1821" spans="1:4" x14ac:dyDescent="0.25">
      <c r="A1821" t="s">
        <v>19</v>
      </c>
    </row>
    <row r="1822" spans="1:4" x14ac:dyDescent="0.25">
      <c r="A1822" t="s">
        <v>19</v>
      </c>
    </row>
    <row r="1823" spans="1:4" x14ac:dyDescent="0.25">
      <c r="A1823" t="s">
        <v>19</v>
      </c>
    </row>
    <row r="1824" spans="1:4" x14ac:dyDescent="0.25">
      <c r="A1824" t="s">
        <v>19</v>
      </c>
    </row>
    <row r="1825" spans="1:5" x14ac:dyDescent="0.25">
      <c r="A1825" t="s">
        <v>19</v>
      </c>
    </row>
    <row r="1826" spans="1:5" x14ac:dyDescent="0.25">
      <c r="A1826" t="s">
        <v>19</v>
      </c>
    </row>
    <row r="1827" spans="1:5" x14ac:dyDescent="0.25">
      <c r="A1827" t="s">
        <v>19</v>
      </c>
    </row>
    <row r="1828" spans="1:5" x14ac:dyDescent="0.25">
      <c r="A1828" t="s">
        <v>19</v>
      </c>
    </row>
    <row r="1829" spans="1:5" x14ac:dyDescent="0.25">
      <c r="A1829" t="s">
        <v>19</v>
      </c>
    </row>
    <row r="1830" spans="1:5" x14ac:dyDescent="0.25">
      <c r="A1830" t="s">
        <v>3</v>
      </c>
      <c r="B1830" t="s">
        <v>133</v>
      </c>
      <c r="C1830">
        <v>7002</v>
      </c>
    </row>
    <row r="1831" spans="1:5" x14ac:dyDescent="0.25">
      <c r="A1831" t="s">
        <v>26</v>
      </c>
    </row>
    <row r="1832" spans="1:5" x14ac:dyDescent="0.25">
      <c r="A1832" t="s">
        <v>40</v>
      </c>
      <c r="B1832" t="s">
        <v>841</v>
      </c>
      <c r="C1832" t="s">
        <v>139</v>
      </c>
      <c r="D1832" t="s">
        <v>137</v>
      </c>
      <c r="E1832">
        <v>25</v>
      </c>
    </row>
    <row r="1833" spans="1:5" x14ac:dyDescent="0.25">
      <c r="A1833" t="s">
        <v>140</v>
      </c>
    </row>
    <row r="1834" spans="1:5" x14ac:dyDescent="0.25">
      <c r="A1834" t="s">
        <v>123</v>
      </c>
      <c r="B1834" t="s">
        <v>143</v>
      </c>
    </row>
    <row r="1835" spans="1:5" x14ac:dyDescent="0.25">
      <c r="A1835" t="s">
        <v>142</v>
      </c>
    </row>
    <row r="1836" spans="1:5" x14ac:dyDescent="0.25">
      <c r="A1836" t="s">
        <v>145</v>
      </c>
    </row>
    <row r="1837" spans="1:5" x14ac:dyDescent="0.25">
      <c r="A1837" t="s">
        <v>2</v>
      </c>
      <c r="B1837" t="s">
        <v>133</v>
      </c>
      <c r="C1837">
        <v>7010</v>
      </c>
    </row>
    <row r="1838" spans="1:5" x14ac:dyDescent="0.25">
      <c r="A1838" t="s">
        <v>68</v>
      </c>
    </row>
    <row r="1839" spans="1:5" x14ac:dyDescent="0.25">
      <c r="A1839" t="s">
        <v>40</v>
      </c>
      <c r="B1839" t="s">
        <v>842</v>
      </c>
      <c r="C1839" t="s">
        <v>146</v>
      </c>
      <c r="D1839" t="s">
        <v>137</v>
      </c>
      <c r="E1839">
        <v>25</v>
      </c>
    </row>
    <row r="1840" spans="1:5" x14ac:dyDescent="0.25">
      <c r="A1840" t="s">
        <v>74</v>
      </c>
    </row>
    <row r="1841" spans="1:5" x14ac:dyDescent="0.25">
      <c r="A1841" t="s">
        <v>123</v>
      </c>
      <c r="B1841" t="s">
        <v>843</v>
      </c>
    </row>
    <row r="1842" spans="1:5" x14ac:dyDescent="0.25">
      <c r="A1842" t="s">
        <v>142</v>
      </c>
    </row>
    <row r="1843" spans="1:5" x14ac:dyDescent="0.25">
      <c r="A1843" t="s">
        <v>149</v>
      </c>
    </row>
    <row r="1844" spans="1:5" x14ac:dyDescent="0.25">
      <c r="A1844" t="s">
        <v>2</v>
      </c>
      <c r="B1844" t="s">
        <v>133</v>
      </c>
      <c r="C1844">
        <v>7010</v>
      </c>
    </row>
    <row r="1845" spans="1:5" x14ac:dyDescent="0.25">
      <c r="A1845" t="s">
        <v>68</v>
      </c>
    </row>
    <row r="1846" spans="1:5" x14ac:dyDescent="0.25">
      <c r="A1846" t="s">
        <v>40</v>
      </c>
      <c r="B1846" t="s">
        <v>842</v>
      </c>
      <c r="C1846" t="s">
        <v>136</v>
      </c>
      <c r="D1846" t="s">
        <v>137</v>
      </c>
      <c r="E1846">
        <v>25</v>
      </c>
    </row>
    <row r="1847" spans="1:5" x14ac:dyDescent="0.25">
      <c r="A1847" t="s">
        <v>77</v>
      </c>
    </row>
    <row r="1848" spans="1:5" x14ac:dyDescent="0.25">
      <c r="A1848" t="s">
        <v>123</v>
      </c>
      <c r="B1848" t="s">
        <v>844</v>
      </c>
    </row>
    <row r="1849" spans="1:5" x14ac:dyDescent="0.25">
      <c r="A1849" t="s">
        <v>142</v>
      </c>
    </row>
    <row r="1850" spans="1:5" x14ac:dyDescent="0.25">
      <c r="A1850" t="s">
        <v>144</v>
      </c>
    </row>
    <row r="1851" spans="1:5" x14ac:dyDescent="0.25">
      <c r="A1851" t="s">
        <v>212</v>
      </c>
      <c r="B1851" t="s">
        <v>133</v>
      </c>
      <c r="C1851">
        <v>6960</v>
      </c>
    </row>
    <row r="1852" spans="1:5" x14ac:dyDescent="0.25">
      <c r="A1852" t="s">
        <v>80</v>
      </c>
    </row>
    <row r="1853" spans="1:5" x14ac:dyDescent="0.25">
      <c r="A1853" t="s">
        <v>40</v>
      </c>
      <c r="B1853" t="s">
        <v>845</v>
      </c>
      <c r="C1853" t="s">
        <v>146</v>
      </c>
      <c r="D1853" t="s">
        <v>137</v>
      </c>
      <c r="E1853">
        <v>25</v>
      </c>
    </row>
    <row r="1854" spans="1:5" x14ac:dyDescent="0.25">
      <c r="A1854" t="s">
        <v>86</v>
      </c>
    </row>
    <row r="1855" spans="1:5" x14ac:dyDescent="0.25">
      <c r="A1855" t="s">
        <v>123</v>
      </c>
      <c r="B1855" t="s">
        <v>847</v>
      </c>
    </row>
    <row r="1856" spans="1:5" x14ac:dyDescent="0.25">
      <c r="A1856" t="s">
        <v>142</v>
      </c>
    </row>
    <row r="1857" spans="1:5" x14ac:dyDescent="0.25">
      <c r="A1857" t="s">
        <v>149</v>
      </c>
    </row>
    <row r="1858" spans="1:5" x14ac:dyDescent="0.25">
      <c r="A1858" t="s">
        <v>40</v>
      </c>
      <c r="B1858" t="s">
        <v>841</v>
      </c>
      <c r="C1858" t="s">
        <v>2582</v>
      </c>
    </row>
    <row r="1859" spans="1:5" x14ac:dyDescent="0.25">
      <c r="A1859" t="s">
        <v>40</v>
      </c>
      <c r="B1859" t="s">
        <v>842</v>
      </c>
      <c r="C1859" t="s">
        <v>2584</v>
      </c>
    </row>
    <row r="1860" spans="1:5" x14ac:dyDescent="0.25">
      <c r="A1860" t="s">
        <v>40</v>
      </c>
      <c r="B1860" t="s">
        <v>842</v>
      </c>
      <c r="C1860" t="s">
        <v>2586</v>
      </c>
    </row>
    <row r="1861" spans="1:5" x14ac:dyDescent="0.25">
      <c r="A1861" t="s">
        <v>3</v>
      </c>
      <c r="B1861" t="s">
        <v>133</v>
      </c>
      <c r="C1861">
        <v>7002</v>
      </c>
    </row>
    <row r="1862" spans="1:5" x14ac:dyDescent="0.25">
      <c r="A1862" t="s">
        <v>26</v>
      </c>
    </row>
    <row r="1863" spans="1:5" x14ac:dyDescent="0.25">
      <c r="A1863" t="s">
        <v>40</v>
      </c>
      <c r="B1863" t="s">
        <v>841</v>
      </c>
      <c r="C1863" t="s">
        <v>136</v>
      </c>
      <c r="D1863" t="s">
        <v>137</v>
      </c>
      <c r="E1863">
        <v>25</v>
      </c>
    </row>
    <row r="1864" spans="1:5" x14ac:dyDescent="0.25">
      <c r="A1864" t="s">
        <v>35</v>
      </c>
    </row>
    <row r="1865" spans="1:5" x14ac:dyDescent="0.25">
      <c r="A1865" t="s">
        <v>123</v>
      </c>
      <c r="B1865" t="s">
        <v>141</v>
      </c>
    </row>
    <row r="1866" spans="1:5" x14ac:dyDescent="0.25">
      <c r="A1866" t="s">
        <v>142</v>
      </c>
    </row>
    <row r="1867" spans="1:5" x14ac:dyDescent="0.25">
      <c r="A1867" t="s">
        <v>144</v>
      </c>
    </row>
    <row r="1868" spans="1:5" x14ac:dyDescent="0.25">
      <c r="A1868" t="s">
        <v>40</v>
      </c>
      <c r="B1868" t="s">
        <v>841</v>
      </c>
      <c r="C1868" t="s">
        <v>2586</v>
      </c>
    </row>
    <row r="1869" spans="1:5" x14ac:dyDescent="0.25">
      <c r="A1869" t="s">
        <v>3</v>
      </c>
      <c r="B1869" t="s">
        <v>133</v>
      </c>
      <c r="C1869">
        <v>7002</v>
      </c>
    </row>
    <row r="1870" spans="1:5" x14ac:dyDescent="0.25">
      <c r="A1870" t="s">
        <v>26</v>
      </c>
    </row>
    <row r="1871" spans="1:5" x14ac:dyDescent="0.25">
      <c r="A1871" t="s">
        <v>40</v>
      </c>
      <c r="B1871" t="s">
        <v>841</v>
      </c>
      <c r="C1871" t="s">
        <v>146</v>
      </c>
      <c r="D1871" t="s">
        <v>137</v>
      </c>
      <c r="E1871">
        <v>25</v>
      </c>
    </row>
    <row r="1872" spans="1:5" x14ac:dyDescent="0.25">
      <c r="A1872" t="s">
        <v>147</v>
      </c>
    </row>
    <row r="1873" spans="1:5" x14ac:dyDescent="0.25">
      <c r="A1873" t="s">
        <v>123</v>
      </c>
      <c r="B1873" t="s">
        <v>148</v>
      </c>
    </row>
    <row r="1874" spans="1:5" x14ac:dyDescent="0.25">
      <c r="A1874" t="s">
        <v>142</v>
      </c>
    </row>
    <row r="1875" spans="1:5" x14ac:dyDescent="0.25">
      <c r="A1875" t="s">
        <v>149</v>
      </c>
    </row>
    <row r="1876" spans="1:5" x14ac:dyDescent="0.25">
      <c r="A1876" t="s">
        <v>212</v>
      </c>
      <c r="B1876" t="s">
        <v>133</v>
      </c>
      <c r="C1876">
        <v>6960</v>
      </c>
    </row>
    <row r="1877" spans="1:5" x14ac:dyDescent="0.25">
      <c r="A1877" t="s">
        <v>80</v>
      </c>
    </row>
    <row r="1878" spans="1:5" x14ac:dyDescent="0.25">
      <c r="A1878" t="s">
        <v>40</v>
      </c>
      <c r="B1878" t="s">
        <v>845</v>
      </c>
      <c r="C1878" t="s">
        <v>136</v>
      </c>
      <c r="D1878" t="s">
        <v>137</v>
      </c>
      <c r="E1878">
        <v>25</v>
      </c>
    </row>
    <row r="1879" spans="1:5" x14ac:dyDescent="0.25">
      <c r="A1879" t="s">
        <v>84</v>
      </c>
    </row>
    <row r="1880" spans="1:5" x14ac:dyDescent="0.25">
      <c r="A1880" t="s">
        <v>123</v>
      </c>
      <c r="B1880" t="s">
        <v>848</v>
      </c>
    </row>
    <row r="1881" spans="1:5" x14ac:dyDescent="0.25">
      <c r="A1881" t="s">
        <v>142</v>
      </c>
    </row>
    <row r="1882" spans="1:5" x14ac:dyDescent="0.25">
      <c r="A1882" t="s">
        <v>144</v>
      </c>
    </row>
    <row r="1883" spans="1:5" x14ac:dyDescent="0.25">
      <c r="A1883" t="s">
        <v>40</v>
      </c>
      <c r="B1883" t="s">
        <v>845</v>
      </c>
      <c r="C1883" t="s">
        <v>2584</v>
      </c>
    </row>
    <row r="1884" spans="1:5" x14ac:dyDescent="0.25">
      <c r="A1884" t="s">
        <v>40</v>
      </c>
      <c r="B1884" t="s">
        <v>841</v>
      </c>
      <c r="C1884" t="s">
        <v>2584</v>
      </c>
    </row>
    <row r="1885" spans="1:5" x14ac:dyDescent="0.25">
      <c r="A1885" t="s">
        <v>212</v>
      </c>
      <c r="B1885" t="s">
        <v>133</v>
      </c>
      <c r="C1885">
        <v>6960</v>
      </c>
    </row>
    <row r="1886" spans="1:5" x14ac:dyDescent="0.25">
      <c r="A1886" t="s">
        <v>80</v>
      </c>
    </row>
    <row r="1887" spans="1:5" x14ac:dyDescent="0.25">
      <c r="A1887" t="s">
        <v>40</v>
      </c>
      <c r="B1887" t="s">
        <v>845</v>
      </c>
      <c r="C1887" t="s">
        <v>139</v>
      </c>
      <c r="D1887" t="s">
        <v>137</v>
      </c>
      <c r="E1887">
        <v>25</v>
      </c>
    </row>
    <row r="1888" spans="1:5" x14ac:dyDescent="0.25">
      <c r="A1888" t="s">
        <v>82</v>
      </c>
    </row>
    <row r="1889" spans="1:5" x14ac:dyDescent="0.25">
      <c r="A1889" t="s">
        <v>123</v>
      </c>
      <c r="B1889" t="s">
        <v>2570</v>
      </c>
    </row>
    <row r="1890" spans="1:5" x14ac:dyDescent="0.25">
      <c r="A1890" t="s">
        <v>142</v>
      </c>
    </row>
    <row r="1891" spans="1:5" x14ac:dyDescent="0.25">
      <c r="A1891" t="s">
        <v>145</v>
      </c>
    </row>
    <row r="1892" spans="1:5" x14ac:dyDescent="0.25">
      <c r="A1892" t="s">
        <v>2</v>
      </c>
      <c r="B1892" t="s">
        <v>133</v>
      </c>
      <c r="C1892">
        <v>7010</v>
      </c>
    </row>
    <row r="1893" spans="1:5" x14ac:dyDescent="0.25">
      <c r="A1893" t="s">
        <v>68</v>
      </c>
    </row>
    <row r="1894" spans="1:5" x14ac:dyDescent="0.25">
      <c r="A1894" t="s">
        <v>40</v>
      </c>
      <c r="B1894" t="s">
        <v>842</v>
      </c>
      <c r="C1894" t="s">
        <v>139</v>
      </c>
      <c r="D1894" t="s">
        <v>137</v>
      </c>
      <c r="E1894">
        <v>25</v>
      </c>
    </row>
    <row r="1895" spans="1:5" x14ac:dyDescent="0.25">
      <c r="A1895" t="s">
        <v>71</v>
      </c>
    </row>
    <row r="1896" spans="1:5" x14ac:dyDescent="0.25">
      <c r="A1896" t="s">
        <v>123</v>
      </c>
      <c r="B1896" t="s">
        <v>2571</v>
      </c>
    </row>
    <row r="1897" spans="1:5" x14ac:dyDescent="0.25">
      <c r="A1897" t="s">
        <v>142</v>
      </c>
    </row>
    <row r="1898" spans="1:5" x14ac:dyDescent="0.25">
      <c r="A1898" t="s">
        <v>145</v>
      </c>
    </row>
    <row r="1899" spans="1:5" x14ac:dyDescent="0.25">
      <c r="A1899" t="s">
        <v>40</v>
      </c>
      <c r="B1899" t="s">
        <v>845</v>
      </c>
      <c r="C1899" t="s">
        <v>2586</v>
      </c>
    </row>
    <row r="1900" spans="1:5" x14ac:dyDescent="0.25">
      <c r="A1900" t="s">
        <v>40</v>
      </c>
      <c r="B1900" t="s">
        <v>845</v>
      </c>
      <c r="C1900" t="s">
        <v>2582</v>
      </c>
    </row>
    <row r="1901" spans="1:5" x14ac:dyDescent="0.25">
      <c r="A1901" t="s">
        <v>40</v>
      </c>
      <c r="B1901" t="s">
        <v>842</v>
      </c>
      <c r="C1901" t="s">
        <v>2582</v>
      </c>
    </row>
    <row r="1902" spans="1:5" x14ac:dyDescent="0.25">
      <c r="A1902" t="s">
        <v>40</v>
      </c>
      <c r="B1902" t="s">
        <v>841</v>
      </c>
      <c r="C1902" t="s">
        <v>2587</v>
      </c>
      <c r="D1902" t="s">
        <v>2588</v>
      </c>
    </row>
    <row r="1903" spans="1:5" x14ac:dyDescent="0.25">
      <c r="A1903" t="s">
        <v>40</v>
      </c>
      <c r="B1903" t="s">
        <v>841</v>
      </c>
      <c r="C1903" t="s">
        <v>857</v>
      </c>
      <c r="D1903" t="s">
        <v>2588</v>
      </c>
    </row>
    <row r="1904" spans="1:5" x14ac:dyDescent="0.25">
      <c r="A1904" t="s">
        <v>40</v>
      </c>
      <c r="B1904" t="s">
        <v>841</v>
      </c>
      <c r="C1904" t="s">
        <v>859</v>
      </c>
      <c r="D1904" t="s">
        <v>2588</v>
      </c>
    </row>
    <row r="1905" spans="1:4" x14ac:dyDescent="0.25">
      <c r="A1905" t="s">
        <v>40</v>
      </c>
      <c r="B1905" t="s">
        <v>841</v>
      </c>
      <c r="C1905" t="s">
        <v>2587</v>
      </c>
      <c r="D1905" t="s">
        <v>2589</v>
      </c>
    </row>
    <row r="1906" spans="1:4" x14ac:dyDescent="0.25">
      <c r="A1906" t="s">
        <v>40</v>
      </c>
      <c r="B1906" t="s">
        <v>841</v>
      </c>
      <c r="C1906" t="s">
        <v>857</v>
      </c>
      <c r="D1906" t="s">
        <v>2589</v>
      </c>
    </row>
    <row r="1907" spans="1:4" x14ac:dyDescent="0.25">
      <c r="A1907" t="s">
        <v>40</v>
      </c>
      <c r="B1907" t="s">
        <v>841</v>
      </c>
      <c r="C1907" t="s">
        <v>859</v>
      </c>
      <c r="D1907" t="s">
        <v>2589</v>
      </c>
    </row>
    <row r="1908" spans="1:4" x14ac:dyDescent="0.25">
      <c r="A1908" t="s">
        <v>40</v>
      </c>
      <c r="B1908" t="s">
        <v>841</v>
      </c>
      <c r="C1908" t="s">
        <v>2587</v>
      </c>
      <c r="D1908" t="s">
        <v>2593</v>
      </c>
    </row>
    <row r="1909" spans="1:4" x14ac:dyDescent="0.25">
      <c r="A1909" t="s">
        <v>40</v>
      </c>
      <c r="B1909" t="s">
        <v>841</v>
      </c>
      <c r="C1909" t="s">
        <v>857</v>
      </c>
      <c r="D1909" t="s">
        <v>2593</v>
      </c>
    </row>
    <row r="1910" spans="1:4" x14ac:dyDescent="0.25">
      <c r="A1910" t="s">
        <v>40</v>
      </c>
      <c r="B1910" t="s">
        <v>841</v>
      </c>
      <c r="C1910" t="s">
        <v>859</v>
      </c>
      <c r="D1910" t="s">
        <v>2593</v>
      </c>
    </row>
    <row r="1911" spans="1:4" x14ac:dyDescent="0.25">
      <c r="A1911" t="s">
        <v>40</v>
      </c>
      <c r="B1911" t="s">
        <v>842</v>
      </c>
      <c r="C1911" t="s">
        <v>857</v>
      </c>
      <c r="D1911" t="s">
        <v>2866</v>
      </c>
    </row>
    <row r="1912" spans="1:4" x14ac:dyDescent="0.25">
      <c r="A1912" t="s">
        <v>40</v>
      </c>
      <c r="B1912" t="s">
        <v>842</v>
      </c>
      <c r="C1912" t="s">
        <v>2587</v>
      </c>
      <c r="D1912" t="s">
        <v>2659</v>
      </c>
    </row>
    <row r="1913" spans="1:4" x14ac:dyDescent="0.25">
      <c r="A1913" t="s">
        <v>40</v>
      </c>
      <c r="B1913" t="s">
        <v>841</v>
      </c>
      <c r="C1913" t="s">
        <v>2587</v>
      </c>
      <c r="D1913" t="s">
        <v>2596</v>
      </c>
    </row>
    <row r="1914" spans="1:4" x14ac:dyDescent="0.25">
      <c r="A1914" t="s">
        <v>40</v>
      </c>
      <c r="B1914" t="s">
        <v>841</v>
      </c>
      <c r="C1914" t="s">
        <v>857</v>
      </c>
      <c r="D1914" t="s">
        <v>2596</v>
      </c>
    </row>
    <row r="1915" spans="1:4" x14ac:dyDescent="0.25">
      <c r="A1915" t="s">
        <v>40</v>
      </c>
      <c r="B1915" t="s">
        <v>842</v>
      </c>
      <c r="C1915" t="s">
        <v>859</v>
      </c>
      <c r="D1915" t="s">
        <v>2588</v>
      </c>
    </row>
    <row r="1916" spans="1:4" x14ac:dyDescent="0.25">
      <c r="A1916" t="s">
        <v>40</v>
      </c>
      <c r="B1916" t="s">
        <v>841</v>
      </c>
      <c r="C1916" t="s">
        <v>859</v>
      </c>
      <c r="D1916" t="s">
        <v>2596</v>
      </c>
    </row>
    <row r="1917" spans="1:4" x14ac:dyDescent="0.25">
      <c r="A1917" t="s">
        <v>40</v>
      </c>
      <c r="B1917" t="s">
        <v>841</v>
      </c>
      <c r="C1917" t="s">
        <v>2587</v>
      </c>
      <c r="D1917" t="s">
        <v>2598</v>
      </c>
    </row>
    <row r="1918" spans="1:4" x14ac:dyDescent="0.25">
      <c r="A1918" t="s">
        <v>40</v>
      </c>
      <c r="B1918" t="s">
        <v>841</v>
      </c>
      <c r="C1918" t="s">
        <v>857</v>
      </c>
      <c r="D1918" t="s">
        <v>2598</v>
      </c>
    </row>
    <row r="1919" spans="1:4" x14ac:dyDescent="0.25">
      <c r="A1919" t="s">
        <v>40</v>
      </c>
      <c r="B1919" t="s">
        <v>841</v>
      </c>
      <c r="C1919" t="s">
        <v>859</v>
      </c>
      <c r="D1919" t="s">
        <v>2598</v>
      </c>
    </row>
    <row r="1920" spans="1:4" x14ac:dyDescent="0.25">
      <c r="A1920" t="s">
        <v>40</v>
      </c>
      <c r="B1920" t="s">
        <v>841</v>
      </c>
      <c r="C1920" t="s">
        <v>2587</v>
      </c>
      <c r="D1920" t="s">
        <v>2601</v>
      </c>
    </row>
    <row r="1921" spans="1:4" x14ac:dyDescent="0.25">
      <c r="A1921" t="s">
        <v>40</v>
      </c>
      <c r="B1921" t="s">
        <v>841</v>
      </c>
      <c r="C1921" t="s">
        <v>857</v>
      </c>
      <c r="D1921" t="s">
        <v>2602</v>
      </c>
    </row>
    <row r="1922" spans="1:4" x14ac:dyDescent="0.25">
      <c r="A1922" t="s">
        <v>40</v>
      </c>
      <c r="B1922" t="s">
        <v>841</v>
      </c>
      <c r="C1922" t="s">
        <v>859</v>
      </c>
      <c r="D1922" t="s">
        <v>2601</v>
      </c>
    </row>
    <row r="1923" spans="1:4" x14ac:dyDescent="0.25">
      <c r="A1923" t="s">
        <v>40</v>
      </c>
      <c r="B1923" t="s">
        <v>841</v>
      </c>
      <c r="C1923" t="s">
        <v>2587</v>
      </c>
      <c r="D1923" t="s">
        <v>2604</v>
      </c>
    </row>
    <row r="1924" spans="1:4" x14ac:dyDescent="0.25">
      <c r="A1924" t="s">
        <v>40</v>
      </c>
      <c r="B1924" t="s">
        <v>841</v>
      </c>
      <c r="C1924" t="s">
        <v>857</v>
      </c>
      <c r="D1924" t="s">
        <v>2605</v>
      </c>
    </row>
    <row r="1925" spans="1:4" x14ac:dyDescent="0.25">
      <c r="A1925" t="s">
        <v>40</v>
      </c>
      <c r="B1925" t="s">
        <v>842</v>
      </c>
      <c r="C1925" t="s">
        <v>857</v>
      </c>
      <c r="D1925" t="s">
        <v>2867</v>
      </c>
    </row>
    <row r="1926" spans="1:4" x14ac:dyDescent="0.25">
      <c r="A1926" t="s">
        <v>40</v>
      </c>
      <c r="B1926" t="s">
        <v>841</v>
      </c>
      <c r="C1926" t="s">
        <v>859</v>
      </c>
      <c r="D1926" t="s">
        <v>2604</v>
      </c>
    </row>
    <row r="1927" spans="1:4" x14ac:dyDescent="0.25">
      <c r="A1927" t="s">
        <v>40</v>
      </c>
      <c r="B1927" t="s">
        <v>842</v>
      </c>
      <c r="C1927" t="s">
        <v>2587</v>
      </c>
      <c r="D1927" t="s">
        <v>2590</v>
      </c>
    </row>
    <row r="1928" spans="1:4" x14ac:dyDescent="0.25">
      <c r="A1928" t="s">
        <v>40</v>
      </c>
      <c r="B1928" t="s">
        <v>845</v>
      </c>
      <c r="C1928" t="s">
        <v>2587</v>
      </c>
      <c r="D1928" t="s">
        <v>2588</v>
      </c>
    </row>
    <row r="1929" spans="1:4" x14ac:dyDescent="0.25">
      <c r="A1929" t="s">
        <v>40</v>
      </c>
      <c r="B1929" t="s">
        <v>845</v>
      </c>
      <c r="C1929" t="s">
        <v>857</v>
      </c>
      <c r="D1929" t="s">
        <v>2588</v>
      </c>
    </row>
    <row r="1930" spans="1:4" x14ac:dyDescent="0.25">
      <c r="A1930" t="s">
        <v>40</v>
      </c>
      <c r="B1930" t="s">
        <v>841</v>
      </c>
      <c r="C1930" t="s">
        <v>2587</v>
      </c>
      <c r="D1930" t="s">
        <v>2607</v>
      </c>
    </row>
    <row r="1931" spans="1:4" x14ac:dyDescent="0.25">
      <c r="A1931" t="s">
        <v>40</v>
      </c>
      <c r="B1931" t="s">
        <v>841</v>
      </c>
      <c r="C1931" t="s">
        <v>857</v>
      </c>
      <c r="D1931" t="s">
        <v>2608</v>
      </c>
    </row>
    <row r="1932" spans="1:4" x14ac:dyDescent="0.25">
      <c r="A1932" t="s">
        <v>40</v>
      </c>
      <c r="B1932" t="s">
        <v>845</v>
      </c>
      <c r="C1932" t="s">
        <v>859</v>
      </c>
      <c r="D1932" t="s">
        <v>2588</v>
      </c>
    </row>
    <row r="1933" spans="1:4" x14ac:dyDescent="0.25">
      <c r="A1933" t="s">
        <v>40</v>
      </c>
      <c r="B1933" t="s">
        <v>842</v>
      </c>
      <c r="C1933" t="s">
        <v>859</v>
      </c>
      <c r="D1933" t="s">
        <v>2589</v>
      </c>
    </row>
    <row r="1934" spans="1:4" x14ac:dyDescent="0.25">
      <c r="A1934" t="s">
        <v>40</v>
      </c>
      <c r="B1934" t="s">
        <v>841</v>
      </c>
      <c r="C1934" t="s">
        <v>859</v>
      </c>
      <c r="D1934" t="s">
        <v>2607</v>
      </c>
    </row>
    <row r="1935" spans="1:4" x14ac:dyDescent="0.25">
      <c r="A1935" t="s">
        <v>40</v>
      </c>
      <c r="B1935" t="s">
        <v>841</v>
      </c>
      <c r="C1935" t="s">
        <v>2587</v>
      </c>
      <c r="D1935" t="s">
        <v>2613</v>
      </c>
    </row>
    <row r="1936" spans="1:4" x14ac:dyDescent="0.25">
      <c r="A1936" t="s">
        <v>40</v>
      </c>
      <c r="B1936" t="s">
        <v>841</v>
      </c>
      <c r="C1936" t="s">
        <v>857</v>
      </c>
      <c r="D1936" t="s">
        <v>2847</v>
      </c>
    </row>
    <row r="1937" spans="1:4" x14ac:dyDescent="0.25">
      <c r="A1937" t="s">
        <v>40</v>
      </c>
      <c r="B1937" t="s">
        <v>841</v>
      </c>
      <c r="C1937" t="s">
        <v>859</v>
      </c>
      <c r="D1937" t="s">
        <v>2613</v>
      </c>
    </row>
    <row r="1938" spans="1:4" x14ac:dyDescent="0.25">
      <c r="A1938" t="s">
        <v>40</v>
      </c>
      <c r="B1938" t="s">
        <v>841</v>
      </c>
      <c r="C1938" t="s">
        <v>857</v>
      </c>
      <c r="D1938" t="s">
        <v>2868</v>
      </c>
    </row>
    <row r="1939" spans="1:4" x14ac:dyDescent="0.25">
      <c r="A1939" t="s">
        <v>40</v>
      </c>
      <c r="B1939" t="s">
        <v>1093</v>
      </c>
      <c r="C1939" t="s">
        <v>1094</v>
      </c>
      <c r="D1939">
        <v>6.3888867696126298E-4</v>
      </c>
    </row>
    <row r="1940" spans="1:4" x14ac:dyDescent="0.25">
      <c r="A1940">
        <v>6.3888867696126298E-4</v>
      </c>
    </row>
    <row r="1941" spans="1:4" x14ac:dyDescent="0.25">
      <c r="A1941" t="s">
        <v>40</v>
      </c>
      <c r="B1941" t="s">
        <v>841</v>
      </c>
      <c r="C1941" t="s">
        <v>2587</v>
      </c>
      <c r="D1941" t="s">
        <v>2616</v>
      </c>
    </row>
    <row r="1942" spans="1:4" x14ac:dyDescent="0.25">
      <c r="A1942" t="s">
        <v>40</v>
      </c>
      <c r="B1942" t="s">
        <v>1093</v>
      </c>
      <c r="C1942" t="s">
        <v>2617</v>
      </c>
      <c r="D1942">
        <v>0</v>
      </c>
    </row>
    <row r="1943" spans="1:4" x14ac:dyDescent="0.25">
      <c r="A1943">
        <v>0</v>
      </c>
    </row>
    <row r="1944" spans="1:4" x14ac:dyDescent="0.25">
      <c r="A1944" t="s">
        <v>40</v>
      </c>
      <c r="B1944" t="s">
        <v>841</v>
      </c>
      <c r="C1944" t="s">
        <v>859</v>
      </c>
      <c r="D1944" t="s">
        <v>2779</v>
      </c>
    </row>
    <row r="1945" spans="1:4" x14ac:dyDescent="0.25">
      <c r="A1945" t="s">
        <v>40</v>
      </c>
      <c r="B1945" t="s">
        <v>1093</v>
      </c>
      <c r="C1945" t="s">
        <v>1121</v>
      </c>
      <c r="D1945" s="7">
        <v>8.33332538604736E-5</v>
      </c>
    </row>
    <row r="1946" spans="1:4" x14ac:dyDescent="0.25">
      <c r="A1946" s="7">
        <v>8.33332538604736E-5</v>
      </c>
    </row>
    <row r="1947" spans="1:4" x14ac:dyDescent="0.25">
      <c r="A1947" t="s">
        <v>40</v>
      </c>
      <c r="B1947" t="s">
        <v>842</v>
      </c>
      <c r="C1947" t="s">
        <v>857</v>
      </c>
      <c r="D1947" t="s">
        <v>2869</v>
      </c>
    </row>
    <row r="1948" spans="1:4" x14ac:dyDescent="0.25">
      <c r="A1948" t="s">
        <v>40</v>
      </c>
      <c r="B1948" t="s">
        <v>842</v>
      </c>
      <c r="C1948" t="s">
        <v>2587</v>
      </c>
      <c r="D1948" t="s">
        <v>2594</v>
      </c>
    </row>
    <row r="1949" spans="1:4" x14ac:dyDescent="0.25">
      <c r="A1949" t="s">
        <v>40</v>
      </c>
      <c r="B1949" t="s">
        <v>842</v>
      </c>
      <c r="C1949" t="s">
        <v>859</v>
      </c>
      <c r="D1949" t="s">
        <v>2593</v>
      </c>
    </row>
    <row r="1950" spans="1:4" x14ac:dyDescent="0.25">
      <c r="A1950" t="s">
        <v>40</v>
      </c>
      <c r="B1950" t="s">
        <v>842</v>
      </c>
      <c r="C1950" t="s">
        <v>857</v>
      </c>
      <c r="D1950" t="s">
        <v>2620</v>
      </c>
    </row>
    <row r="1951" spans="1:4" x14ac:dyDescent="0.25">
      <c r="A1951" t="s">
        <v>40</v>
      </c>
      <c r="B1951" t="s">
        <v>845</v>
      </c>
      <c r="C1951" t="s">
        <v>857</v>
      </c>
      <c r="D1951" t="s">
        <v>2668</v>
      </c>
    </row>
    <row r="1952" spans="1:4" x14ac:dyDescent="0.25">
      <c r="A1952" t="s">
        <v>40</v>
      </c>
      <c r="B1952" t="s">
        <v>845</v>
      </c>
      <c r="C1952" t="s">
        <v>2587</v>
      </c>
      <c r="D1952" t="s">
        <v>2589</v>
      </c>
    </row>
    <row r="1953" spans="1:4" x14ac:dyDescent="0.25">
      <c r="A1953" t="s">
        <v>40</v>
      </c>
      <c r="B1953" t="s">
        <v>842</v>
      </c>
      <c r="C1953" t="s">
        <v>2587</v>
      </c>
      <c r="D1953" t="s">
        <v>2597</v>
      </c>
    </row>
    <row r="1954" spans="1:4" x14ac:dyDescent="0.25">
      <c r="A1954" t="s">
        <v>40</v>
      </c>
      <c r="B1954" t="s">
        <v>845</v>
      </c>
      <c r="C1954" t="s">
        <v>859</v>
      </c>
      <c r="D1954" t="s">
        <v>2668</v>
      </c>
    </row>
    <row r="1955" spans="1:4" x14ac:dyDescent="0.25">
      <c r="A1955" t="s">
        <v>40</v>
      </c>
      <c r="B1955" t="s">
        <v>842</v>
      </c>
      <c r="C1955" t="s">
        <v>859</v>
      </c>
      <c r="D1955" t="s">
        <v>2596</v>
      </c>
    </row>
    <row r="1956" spans="1:4" x14ac:dyDescent="0.25">
      <c r="A1956" t="s">
        <v>40</v>
      </c>
      <c r="B1956" t="s">
        <v>842</v>
      </c>
      <c r="C1956" t="s">
        <v>857</v>
      </c>
      <c r="D1956" t="s">
        <v>2870</v>
      </c>
    </row>
    <row r="1957" spans="1:4" x14ac:dyDescent="0.25">
      <c r="A1957" t="s">
        <v>40</v>
      </c>
      <c r="B1957" t="s">
        <v>842</v>
      </c>
      <c r="C1957" t="s">
        <v>2587</v>
      </c>
      <c r="D1957" t="s">
        <v>2599</v>
      </c>
    </row>
    <row r="1958" spans="1:4" x14ac:dyDescent="0.25">
      <c r="A1958" t="s">
        <v>40</v>
      </c>
      <c r="B1958" t="s">
        <v>842</v>
      </c>
      <c r="C1958" t="s">
        <v>859</v>
      </c>
      <c r="D1958" t="s">
        <v>2598</v>
      </c>
    </row>
    <row r="1959" spans="1:4" x14ac:dyDescent="0.25">
      <c r="A1959" t="s">
        <v>40</v>
      </c>
      <c r="B1959" t="s">
        <v>845</v>
      </c>
      <c r="C1959" t="s">
        <v>857</v>
      </c>
      <c r="D1959" t="s">
        <v>2671</v>
      </c>
    </row>
    <row r="1960" spans="1:4" x14ac:dyDescent="0.25">
      <c r="A1960" t="s">
        <v>40</v>
      </c>
      <c r="B1960" t="s">
        <v>842</v>
      </c>
      <c r="C1960" t="s">
        <v>857</v>
      </c>
      <c r="D1960" t="s">
        <v>2697</v>
      </c>
    </row>
    <row r="1961" spans="1:4" x14ac:dyDescent="0.25">
      <c r="A1961" t="s">
        <v>40</v>
      </c>
      <c r="B1961" t="s">
        <v>845</v>
      </c>
      <c r="C1961" t="s">
        <v>2587</v>
      </c>
      <c r="D1961" t="s">
        <v>2593</v>
      </c>
    </row>
    <row r="1962" spans="1:4" x14ac:dyDescent="0.25">
      <c r="A1962" t="s">
        <v>40</v>
      </c>
      <c r="B1962" t="s">
        <v>842</v>
      </c>
      <c r="C1962" t="s">
        <v>2587</v>
      </c>
      <c r="D1962" t="s">
        <v>2602</v>
      </c>
    </row>
    <row r="1963" spans="1:4" x14ac:dyDescent="0.25">
      <c r="A1963" t="s">
        <v>40</v>
      </c>
      <c r="B1963" t="s">
        <v>845</v>
      </c>
      <c r="C1963" t="s">
        <v>859</v>
      </c>
      <c r="D1963" t="s">
        <v>2671</v>
      </c>
    </row>
    <row r="1964" spans="1:4" x14ac:dyDescent="0.25">
      <c r="A1964" t="s">
        <v>40</v>
      </c>
      <c r="B1964" t="s">
        <v>842</v>
      </c>
      <c r="C1964" t="s">
        <v>859</v>
      </c>
      <c r="D1964" t="s">
        <v>2601</v>
      </c>
    </row>
    <row r="1965" spans="1:4" x14ac:dyDescent="0.25">
      <c r="A1965" t="s">
        <v>40</v>
      </c>
      <c r="B1965" t="s">
        <v>842</v>
      </c>
      <c r="C1965" t="s">
        <v>857</v>
      </c>
      <c r="D1965" t="s">
        <v>2698</v>
      </c>
    </row>
    <row r="1966" spans="1:4" x14ac:dyDescent="0.25">
      <c r="A1966" t="s">
        <v>40</v>
      </c>
      <c r="B1966" t="s">
        <v>842</v>
      </c>
      <c r="C1966" t="s">
        <v>2587</v>
      </c>
      <c r="D1966" t="s">
        <v>2605</v>
      </c>
    </row>
    <row r="1967" spans="1:4" x14ac:dyDescent="0.25">
      <c r="A1967" t="s">
        <v>40</v>
      </c>
      <c r="B1967" t="s">
        <v>842</v>
      </c>
      <c r="C1967" t="s">
        <v>859</v>
      </c>
      <c r="D1967" t="s">
        <v>2604</v>
      </c>
    </row>
    <row r="1968" spans="1:4" x14ac:dyDescent="0.25">
      <c r="A1968" t="s">
        <v>40</v>
      </c>
      <c r="B1968" t="s">
        <v>845</v>
      </c>
      <c r="C1968" t="s">
        <v>857</v>
      </c>
      <c r="D1968" t="s">
        <v>2699</v>
      </c>
    </row>
    <row r="1969" spans="1:4" x14ac:dyDescent="0.25">
      <c r="A1969" t="s">
        <v>40</v>
      </c>
      <c r="B1969" t="s">
        <v>845</v>
      </c>
      <c r="C1969" t="s">
        <v>2587</v>
      </c>
      <c r="D1969" t="s">
        <v>2596</v>
      </c>
    </row>
    <row r="1970" spans="1:4" x14ac:dyDescent="0.25">
      <c r="A1970" t="s">
        <v>40</v>
      </c>
      <c r="B1970" t="s">
        <v>842</v>
      </c>
      <c r="C1970" t="s">
        <v>857</v>
      </c>
      <c r="D1970" t="s">
        <v>2700</v>
      </c>
    </row>
    <row r="1971" spans="1:4" x14ac:dyDescent="0.25">
      <c r="A1971" t="s">
        <v>40</v>
      </c>
      <c r="B1971" t="s">
        <v>845</v>
      </c>
      <c r="C1971" t="s">
        <v>859</v>
      </c>
      <c r="D1971" t="s">
        <v>2673</v>
      </c>
    </row>
    <row r="1972" spans="1:4" x14ac:dyDescent="0.25">
      <c r="A1972" t="s">
        <v>40</v>
      </c>
      <c r="B1972" t="s">
        <v>842</v>
      </c>
      <c r="C1972" t="s">
        <v>2587</v>
      </c>
      <c r="D1972" t="s">
        <v>2608</v>
      </c>
    </row>
    <row r="1973" spans="1:4" x14ac:dyDescent="0.25">
      <c r="A1973" t="s">
        <v>40</v>
      </c>
      <c r="B1973" t="s">
        <v>842</v>
      </c>
      <c r="C1973" t="s">
        <v>859</v>
      </c>
      <c r="D1973" t="s">
        <v>2607</v>
      </c>
    </row>
    <row r="1974" spans="1:4" x14ac:dyDescent="0.25">
      <c r="A1974" t="s">
        <v>40</v>
      </c>
      <c r="B1974" t="s">
        <v>842</v>
      </c>
      <c r="C1974" t="s">
        <v>857</v>
      </c>
      <c r="D1974" t="s">
        <v>2871</v>
      </c>
    </row>
    <row r="1975" spans="1:4" x14ac:dyDescent="0.25">
      <c r="A1975" t="s">
        <v>40</v>
      </c>
      <c r="B1975" t="s">
        <v>842</v>
      </c>
      <c r="C1975" t="s">
        <v>2587</v>
      </c>
      <c r="D1975" t="s">
        <v>2783</v>
      </c>
    </row>
    <row r="1976" spans="1:4" x14ac:dyDescent="0.25">
      <c r="A1976" t="s">
        <v>40</v>
      </c>
      <c r="B1976" t="s">
        <v>842</v>
      </c>
      <c r="C1976" t="s">
        <v>859</v>
      </c>
      <c r="D1976" t="s">
        <v>2613</v>
      </c>
    </row>
    <row r="1977" spans="1:4" x14ac:dyDescent="0.25">
      <c r="A1977" t="s">
        <v>40</v>
      </c>
      <c r="B1977" t="s">
        <v>845</v>
      </c>
      <c r="C1977" t="s">
        <v>857</v>
      </c>
      <c r="D1977" t="s">
        <v>2872</v>
      </c>
    </row>
    <row r="1978" spans="1:4" x14ac:dyDescent="0.25">
      <c r="A1978" t="s">
        <v>40</v>
      </c>
      <c r="B1978" t="s">
        <v>845</v>
      </c>
      <c r="C1978" t="s">
        <v>2587</v>
      </c>
      <c r="D1978" t="s">
        <v>2598</v>
      </c>
    </row>
    <row r="1979" spans="1:4" x14ac:dyDescent="0.25">
      <c r="A1979" t="s">
        <v>40</v>
      </c>
      <c r="B1979" t="s">
        <v>842</v>
      </c>
      <c r="C1979" t="s">
        <v>857</v>
      </c>
      <c r="D1979" t="s">
        <v>2873</v>
      </c>
    </row>
    <row r="1980" spans="1:4" x14ac:dyDescent="0.25">
      <c r="A1980" t="s">
        <v>40</v>
      </c>
      <c r="B1980" t="s">
        <v>1338</v>
      </c>
      <c r="C1980" t="s">
        <v>1094</v>
      </c>
      <c r="D1980">
        <v>9.7222129503885901E-4</v>
      </c>
    </row>
    <row r="1981" spans="1:4" x14ac:dyDescent="0.25">
      <c r="A1981">
        <v>9.7222129503885901E-4</v>
      </c>
    </row>
    <row r="1982" spans="1:4" x14ac:dyDescent="0.25">
      <c r="A1982" t="s">
        <v>40</v>
      </c>
      <c r="B1982" t="s">
        <v>845</v>
      </c>
      <c r="C1982" t="s">
        <v>859</v>
      </c>
      <c r="D1982" t="s">
        <v>2676</v>
      </c>
    </row>
    <row r="1983" spans="1:4" x14ac:dyDescent="0.25">
      <c r="A1983" t="s">
        <v>40</v>
      </c>
      <c r="B1983" t="s">
        <v>842</v>
      </c>
      <c r="C1983" t="s">
        <v>2587</v>
      </c>
      <c r="D1983" t="s">
        <v>2744</v>
      </c>
    </row>
    <row r="1984" spans="1:4" x14ac:dyDescent="0.25">
      <c r="A1984" t="s">
        <v>40</v>
      </c>
      <c r="B1984" t="s">
        <v>1338</v>
      </c>
      <c r="C1984" t="s">
        <v>2617</v>
      </c>
      <c r="D1984">
        <v>3.6111096541086799E-4</v>
      </c>
    </row>
    <row r="1985" spans="1:4" x14ac:dyDescent="0.25">
      <c r="A1985">
        <v>3.6111096541086799E-4</v>
      </c>
    </row>
    <row r="1986" spans="1:4" x14ac:dyDescent="0.25">
      <c r="A1986" t="s">
        <v>40</v>
      </c>
      <c r="B1986" t="s">
        <v>842</v>
      </c>
      <c r="C1986" t="s">
        <v>859</v>
      </c>
      <c r="D1986" t="s">
        <v>2616</v>
      </c>
    </row>
    <row r="1987" spans="1:4" x14ac:dyDescent="0.25">
      <c r="A1987" t="s">
        <v>40</v>
      </c>
      <c r="B1987" t="s">
        <v>1338</v>
      </c>
      <c r="C1987" t="s">
        <v>1121</v>
      </c>
      <c r="D1987">
        <v>0</v>
      </c>
    </row>
    <row r="1988" spans="1:4" x14ac:dyDescent="0.25">
      <c r="A1988">
        <v>0</v>
      </c>
    </row>
    <row r="1989" spans="1:4" x14ac:dyDescent="0.25">
      <c r="A1989" t="s">
        <v>40</v>
      </c>
      <c r="B1989" t="s">
        <v>845</v>
      </c>
      <c r="C1989" t="s">
        <v>857</v>
      </c>
      <c r="D1989" t="s">
        <v>2874</v>
      </c>
    </row>
    <row r="1990" spans="1:4" x14ac:dyDescent="0.25">
      <c r="A1990" t="s">
        <v>40</v>
      </c>
      <c r="B1990" t="s">
        <v>845</v>
      </c>
      <c r="C1990" t="s">
        <v>2587</v>
      </c>
      <c r="D1990" t="s">
        <v>2623</v>
      </c>
    </row>
    <row r="1991" spans="1:4" x14ac:dyDescent="0.25">
      <c r="A1991" t="s">
        <v>40</v>
      </c>
      <c r="B1991" t="s">
        <v>845</v>
      </c>
      <c r="C1991" t="s">
        <v>859</v>
      </c>
      <c r="D1991" t="s">
        <v>2875</v>
      </c>
    </row>
    <row r="1992" spans="1:4" x14ac:dyDescent="0.25">
      <c r="A1992" t="s">
        <v>40</v>
      </c>
      <c r="B1992" t="s">
        <v>845</v>
      </c>
      <c r="C1992" t="s">
        <v>857</v>
      </c>
      <c r="D1992" t="s">
        <v>2876</v>
      </c>
    </row>
    <row r="1993" spans="1:4" x14ac:dyDescent="0.25">
      <c r="A1993" t="s">
        <v>40</v>
      </c>
      <c r="B1993" t="s">
        <v>845</v>
      </c>
      <c r="C1993" t="s">
        <v>2587</v>
      </c>
      <c r="D1993" t="s">
        <v>2627</v>
      </c>
    </row>
    <row r="1994" spans="1:4" x14ac:dyDescent="0.25">
      <c r="A1994" t="s">
        <v>40</v>
      </c>
      <c r="B1994" t="s">
        <v>845</v>
      </c>
      <c r="C1994" t="s">
        <v>859</v>
      </c>
      <c r="D1994" t="s">
        <v>2877</v>
      </c>
    </row>
    <row r="1995" spans="1:4" x14ac:dyDescent="0.25">
      <c r="A1995" t="s">
        <v>40</v>
      </c>
      <c r="B1995" t="s">
        <v>845</v>
      </c>
      <c r="C1995" t="s">
        <v>857</v>
      </c>
      <c r="D1995" t="s">
        <v>2878</v>
      </c>
    </row>
    <row r="1996" spans="1:4" x14ac:dyDescent="0.25">
      <c r="A1996" t="s">
        <v>40</v>
      </c>
      <c r="B1996" t="s">
        <v>845</v>
      </c>
      <c r="C1996" t="s">
        <v>2587</v>
      </c>
      <c r="D1996" t="s">
        <v>2629</v>
      </c>
    </row>
    <row r="1997" spans="1:4" x14ac:dyDescent="0.25">
      <c r="A1997" t="s">
        <v>40</v>
      </c>
      <c r="B1997" t="s">
        <v>845</v>
      </c>
      <c r="C1997" t="s">
        <v>859</v>
      </c>
      <c r="D1997" t="s">
        <v>2879</v>
      </c>
    </row>
    <row r="1998" spans="1:4" x14ac:dyDescent="0.25">
      <c r="A1998" t="s">
        <v>40</v>
      </c>
      <c r="B1998" t="s">
        <v>845</v>
      </c>
      <c r="C1998" t="s">
        <v>857</v>
      </c>
      <c r="D1998" t="s">
        <v>2880</v>
      </c>
    </row>
    <row r="1999" spans="1:4" x14ac:dyDescent="0.25">
      <c r="A1999" t="s">
        <v>40</v>
      </c>
      <c r="B1999" t="s">
        <v>845</v>
      </c>
      <c r="C1999" t="s">
        <v>2587</v>
      </c>
      <c r="D1999" t="s">
        <v>2881</v>
      </c>
    </row>
    <row r="2000" spans="1:4" x14ac:dyDescent="0.25">
      <c r="A2000" t="s">
        <v>40</v>
      </c>
      <c r="B2000" t="s">
        <v>845</v>
      </c>
      <c r="C2000" t="s">
        <v>859</v>
      </c>
      <c r="D2000" t="s">
        <v>2882</v>
      </c>
    </row>
    <row r="2001" spans="1:4" x14ac:dyDescent="0.25">
      <c r="A2001" t="s">
        <v>40</v>
      </c>
      <c r="B2001" t="s">
        <v>845</v>
      </c>
      <c r="C2001" t="s">
        <v>857</v>
      </c>
      <c r="D2001" t="s">
        <v>2883</v>
      </c>
    </row>
    <row r="2002" spans="1:4" x14ac:dyDescent="0.25">
      <c r="A2002" t="s">
        <v>40</v>
      </c>
      <c r="B2002" t="s">
        <v>1433</v>
      </c>
      <c r="C2002" t="s">
        <v>1094</v>
      </c>
      <c r="D2002">
        <v>8.6111128330230698E-4</v>
      </c>
    </row>
    <row r="2003" spans="1:4" x14ac:dyDescent="0.25">
      <c r="A2003">
        <v>8.6111128330230698E-4</v>
      </c>
    </row>
    <row r="2004" spans="1:4" x14ac:dyDescent="0.25">
      <c r="A2004" t="s">
        <v>40</v>
      </c>
      <c r="B2004" t="s">
        <v>845</v>
      </c>
      <c r="C2004" t="s">
        <v>2587</v>
      </c>
      <c r="D2004" t="s">
        <v>2715</v>
      </c>
    </row>
    <row r="2005" spans="1:4" x14ac:dyDescent="0.25">
      <c r="A2005" t="s">
        <v>40</v>
      </c>
      <c r="B2005" t="s">
        <v>1433</v>
      </c>
      <c r="C2005" t="s">
        <v>2617</v>
      </c>
      <c r="D2005">
        <v>1.6666650772094701E-4</v>
      </c>
    </row>
    <row r="2006" spans="1:4" x14ac:dyDescent="0.25">
      <c r="A2006">
        <v>1.6666650772094701E-4</v>
      </c>
    </row>
    <row r="2007" spans="1:4" x14ac:dyDescent="0.25">
      <c r="A2007" t="s">
        <v>40</v>
      </c>
      <c r="B2007" t="s">
        <v>845</v>
      </c>
      <c r="C2007" t="s">
        <v>859</v>
      </c>
      <c r="D2007" t="s">
        <v>2884</v>
      </c>
    </row>
    <row r="2008" spans="1:4" x14ac:dyDescent="0.25">
      <c r="A2008" t="s">
        <v>40</v>
      </c>
      <c r="B2008" t="s">
        <v>1433</v>
      </c>
      <c r="C2008" t="s">
        <v>1121</v>
      </c>
      <c r="D2008">
        <v>5.5555582046508704E-4</v>
      </c>
    </row>
    <row r="2009" spans="1:4" x14ac:dyDescent="0.25">
      <c r="A2009">
        <v>5.5555582046508704E-4</v>
      </c>
    </row>
    <row r="2011" spans="1:4" x14ac:dyDescent="0.25">
      <c r="A2011" t="s">
        <v>204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D527-A0A3-4C7A-8054-59380E066A49}">
  <sheetPr codeName="Sheet8"/>
  <dimension ref="A1"/>
  <sheetViews>
    <sheetView zoomScale="55" zoomScaleNormal="55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B7160-DC83-43D1-A590-B8BA28731C20}">
  <sheetPr codeName="Sheet9"/>
  <dimension ref="A1:AP1946"/>
  <sheetViews>
    <sheetView workbookViewId="0">
      <selection activeCell="T1" sqref="T1"/>
    </sheetView>
  </sheetViews>
  <sheetFormatPr defaultRowHeight="15" x14ac:dyDescent="0.25"/>
  <cols>
    <col min="10" max="10" width="12.42578125" bestFit="1" customWidth="1"/>
    <col min="14" max="14" width="17" bestFit="1" customWidth="1"/>
    <col min="15" max="15" width="12.42578125" bestFit="1" customWidth="1"/>
    <col min="20" max="20" width="23" bestFit="1" customWidth="1"/>
    <col min="23" max="23" width="20.85546875" bestFit="1" customWidth="1"/>
    <col min="34" max="34" width="12" bestFit="1" customWidth="1"/>
  </cols>
  <sheetData>
    <row r="1" spans="1:42" x14ac:dyDescent="0.25">
      <c r="A1" t="s">
        <v>123</v>
      </c>
      <c r="B1" t="s">
        <v>124</v>
      </c>
      <c r="C1" t="s">
        <v>125</v>
      </c>
      <c r="Q1" t="str" cm="1">
        <f t="array" ref="Q1:T6">_xlfn._xlws.SORT(TRIM((_xlfn.TEXTSPLIT(_xlfn._xlws.FILTER(A:D,ISNUMBER(D:D),""),","))),{2;3},1)</f>
        <v>model</v>
      </c>
      <c r="R1" t="str">
        <v>Transformer</v>
      </c>
      <c r="S1" t="str">
        <v>12</v>
      </c>
      <c r="T1" t="str">
        <v>0.00094444453716278</v>
      </c>
      <c r="W1" t="str" cm="1">
        <f t="array" ref="W1:X1">_xlfn.ANCHORARRAY(W2)&amp;"@"&amp;V3&amp;"dB"</f>
        <v>Transformer@12dB</v>
      </c>
      <c r="X1" t="str">
        <v>ViterbiNet@12dB</v>
      </c>
      <c r="Z1" t="str" cm="1">
        <f t="array" ref="Z1:AB1">_xlfn.ANCHORARRAY(Z2)&amp;"@"&amp;V4&amp;"dB"</f>
        <v>Transformer@13dB</v>
      </c>
      <c r="AA1" t="str">
        <v>ViterbiNet@13dB</v>
      </c>
      <c r="AB1" t="str">
        <v>0@13dB</v>
      </c>
      <c r="AC1" t="str" cm="1">
        <f t="array" ref="AC1:AE1">_xlfn.ANCHORARRAY(AC2)&amp;"@"&amp;V5&amp;"dB"</f>
        <v>Transformer@14dB</v>
      </c>
      <c r="AD1" t="str">
        <v>ViterbiNet@14dB</v>
      </c>
      <c r="AE1" t="str">
        <v>0@14dB</v>
      </c>
      <c r="AH1" t="str" cm="1">
        <f t="array" ref="AH1:AI1">_xlfn.ANCHORARRAY(AH2)&amp;"@300CB"</f>
        <v>Transformer@300CB</v>
      </c>
      <c r="AI1" t="str">
        <v>ViterbiNet@300CB</v>
      </c>
      <c r="AL1" t="str" cm="1">
        <f t="array" ref="AL1:AM1">_xlfn.ANCHORARRAY(AL2)&amp;"@3000CB"</f>
        <v>Transformer@3000CB</v>
      </c>
      <c r="AM1" t="str">
        <v>ViterbiNet@3000CB</v>
      </c>
    </row>
    <row r="2" spans="1:42" x14ac:dyDescent="0.25">
      <c r="A2" t="s">
        <v>19</v>
      </c>
      <c r="Q2" t="str">
        <v>model</v>
      </c>
      <c r="R2" t="str">
        <v>Transformer</v>
      </c>
      <c r="S2" t="str">
        <v>13</v>
      </c>
      <c r="T2" t="str">
        <v>0.000333333412806193</v>
      </c>
      <c r="W2" t="str" cm="1">
        <f t="array" ref="W2:X2">TRANSPOSE(_xlfn.UNIQUE(INDEX(_xlfn.ANCHORARRAY(Q1),,2)))</f>
        <v>Transformer</v>
      </c>
      <c r="X2" t="str">
        <v>ViterbiNet</v>
      </c>
      <c r="Z2" t="str" cm="1">
        <f t="array" ref="Z2:AB2">W2:Y2</f>
        <v>Transformer</v>
      </c>
      <c r="AA2" t="str">
        <v>ViterbiNet</v>
      </c>
      <c r="AB2">
        <v>0</v>
      </c>
      <c r="AC2" t="str" cm="1">
        <f t="array" ref="AC2:AE2">Z2:AB2</f>
        <v>Transformer</v>
      </c>
      <c r="AD2" t="str">
        <v>ViterbiNet</v>
      </c>
      <c r="AE2">
        <v>0</v>
      </c>
      <c r="AH2" t="str" cm="1">
        <f t="array" ref="AH2:AI2">TRANSPOSE(_xlfn.UNIQUE(INDEX(_xlfn.ANCHORARRAY(Q1),,2)))</f>
        <v>Transformer</v>
      </c>
      <c r="AI2" t="str">
        <v>ViterbiNet</v>
      </c>
      <c r="AL2" t="str" cm="1">
        <f t="array" ref="AL2:AM2">_xlfn.ANCHORARRAY(AH2)</f>
        <v>Transformer</v>
      </c>
      <c r="AM2" t="str">
        <v>ViterbiNet</v>
      </c>
    </row>
    <row r="3" spans="1:42" x14ac:dyDescent="0.25">
      <c r="A3" t="s">
        <v>126</v>
      </c>
      <c r="B3" t="s">
        <v>835</v>
      </c>
      <c r="Q3" t="str">
        <v>model</v>
      </c>
      <c r="R3" t="str">
        <v>Transformer</v>
      </c>
      <c r="S3" t="str">
        <v>14</v>
      </c>
      <c r="T3" t="str">
        <v>0.000277777910232543</v>
      </c>
      <c r="V3">
        <f>12</f>
        <v>12</v>
      </c>
      <c r="W3" cm="1">
        <f t="array" ref="W3">VALUE(_xlfn._xlws.FILTER(INDEX(_xlfn.ANCHORARRAY($Q$1),,4),(VALUE(INDEX(_xlfn.ANCHORARRAY($Q$1),,4))&gt;=0)*(VALUE(INDEX(_xlfn.ANCHORARRAY($Q$1),,3))=$V3)*(INDEX(_xlfn.ANCHORARRAY($Q$1),,2)=W$2),""))</f>
        <v>9.4444453716277998E-4</v>
      </c>
      <c r="X3" cm="1">
        <f t="array" ref="X3">VALUE(_xlfn._xlws.FILTER(INDEX(_xlfn.ANCHORARRAY($Q$1),,4),(VALUE(INDEX(_xlfn.ANCHORARRAY($Q$1),,4))&gt;=0)*(VALUE(INDEX(_xlfn.ANCHORARRAY($Q$1),,3))=$V3)*(INDEX(_xlfn.ANCHORARRAY($Q$1),,2)=X$2),""))</f>
        <v>3.6111096541086799E-4</v>
      </c>
      <c r="Y3" t="e" cm="1">
        <f t="array" ref="Y3">VALUE(_xlfn._xlws.FILTER(INDEX(_xlfn.ANCHORARRAY($Q$1),,4),(VALUE(INDEX(_xlfn.ANCHORARRAY($Q$1),,4))&gt;=0)*(VALUE(INDEX(_xlfn.ANCHORARRAY($Q$1),,3))=$V3)*(INDEX(_xlfn.ANCHORARRAY($Q$1),,2)=Y$2),""))</f>
        <v>#VALUE!</v>
      </c>
      <c r="Z3" cm="1">
        <f t="array" ref="Z3">VALUE(_xlfn._xlws.FILTER(INDEX(_xlfn.ANCHORARRAY($Q$1),,4),(VALUE(INDEX(_xlfn.ANCHORARRAY($Q$1),,4))&gt;=0)*(VALUE(INDEX(_xlfn.ANCHORARRAY($Q$1),,3))=$V4)*(INDEX(_xlfn.ANCHORARRAY($Q$1),,2)=Z$2),""))</f>
        <v>3.3333341280619298E-4</v>
      </c>
      <c r="AA3" cm="1">
        <f t="array" ref="AA3">VALUE(_xlfn._xlws.FILTER(INDEX(_xlfn.ANCHORARRAY($Q$1),,4),(VALUE(INDEX(_xlfn.ANCHORARRAY($Q$1),,4))&gt;=0)*(VALUE(INDEX(_xlfn.ANCHORARRAY($Q$1),,3))=$V4)*(INDEX(_xlfn.ANCHORARRAY($Q$1),,2)=AA$2),""))</f>
        <v>1.3888875643412201E-4</v>
      </c>
      <c r="AB3" t="e" cm="1">
        <f t="array" ref="AB3">VALUE(_xlfn._xlws.FILTER(INDEX(_xlfn.ANCHORARRAY($Q$1),,4),(VALUE(INDEX(_xlfn.ANCHORARRAY($Q$1),,4))&gt;=0)*(VALUE(INDEX(_xlfn.ANCHORARRAY($Q$1),,3))=$V4)*(INDEX(_xlfn.ANCHORARRAY($Q$1),,2)=AB$2),""))</f>
        <v>#VALUE!</v>
      </c>
      <c r="AC3" cm="1">
        <f t="array" ref="AC3">VALUE(_xlfn._xlws.FILTER(INDEX(_xlfn.ANCHORARRAY($Q$1),,4),(VALUE(INDEX(_xlfn.ANCHORARRAY($Q$1),,4))&gt;=0)*(VALUE(INDEX(_xlfn.ANCHORARRAY($Q$1),,3))=$V5)*(INDEX(_xlfn.ANCHORARRAY($Q$1),,2)=AC$2),""))</f>
        <v>2.7777791023254298E-4</v>
      </c>
      <c r="AD3" cm="1">
        <f t="array" ref="AD3">VALUE(_xlfn._xlws.FILTER(INDEX(_xlfn.ANCHORARRAY($Q$1),,4),(VALUE(INDEX(_xlfn.ANCHORARRAY($Q$1),,4))&gt;=0)*(VALUE(INDEX(_xlfn.ANCHORARRAY($Q$1),,3))=$V5)*(INDEX(_xlfn.ANCHORARRAY($Q$1),,2)=AD$2),""))</f>
        <v>0</v>
      </c>
      <c r="AE3" t="e" cm="1">
        <f t="array" ref="AE3">VALUE(_xlfn._xlws.FILTER(INDEX(_xlfn.ANCHORARRAY($Q$1),,4),(VALUE(INDEX(_xlfn.ANCHORARRAY($Q$1),,4))&gt;=0)*(VALUE(INDEX(_xlfn.ANCHORARRAY($Q$1),,3))=$V5)*(INDEX(_xlfn.ANCHORARRAY($Q$1),,2)=AE$2),""))</f>
        <v>#VALUE!</v>
      </c>
      <c r="AG3" cm="1">
        <f t="array" ref="AG3:AG5">V3:V5</f>
        <v>12</v>
      </c>
      <c r="AH3" s="7" cm="1">
        <f t="array" ref="AH3">AVERAGE(VALUE(_xlfn._xlws.FILTER(INDEX(_xlfn.ANCHORARRAY($Q$1),,4),(VALUE(INDEX(_xlfn.ANCHORARRAY($Q$1),,4))&gt;0)*(VALUE(INDEX(_xlfn.ANCHORARRAY($Q$1),,3))=$AG3)*(INDEX(_xlfn.ANCHORARRAY($Q$1),,2)=AH$2),"")))</f>
        <v>9.4444453716277998E-4</v>
      </c>
      <c r="AI3" s="7" cm="1">
        <f t="array" ref="AI3">AVERAGE(VALUE(_xlfn._xlws.FILTER(INDEX(_xlfn.ANCHORARRAY($Q$1),,4),(VALUE(INDEX(_xlfn.ANCHORARRAY($Q$1),,4))&gt;0)*(VALUE(INDEX(_xlfn.ANCHORARRAY($Q$1),,3))=$AG3)*(INDEX(_xlfn.ANCHORARRAY($Q$1),,2)=AI$2),"")))</f>
        <v>3.6111096541086799E-4</v>
      </c>
      <c r="AJ3" s="7" t="e" cm="1">
        <f t="array" ref="AJ3">AVERAGE(VALUE(_xlfn._xlws.FILTER(INDEX(_xlfn.ANCHORARRAY($Q$1),,4),(VALUE(INDEX(_xlfn.ANCHORARRAY($Q$1),,4))&gt;0)*(VALUE(INDEX(_xlfn.ANCHORARRAY($Q$1),,3))=$AG3)*(INDEX(_xlfn.ANCHORARRAY($Q$1),,2)=AJ$2),"")))</f>
        <v>#VALUE!</v>
      </c>
      <c r="AL3" s="7" cm="1">
        <f t="array" ref="AL3:AN5">'3000cb'!AB3:AD5</f>
        <v>4.5824065804481477E-3</v>
      </c>
      <c r="AM3">
        <v>8.4444428152508164E-4</v>
      </c>
      <c r="AN3">
        <v>1.5277773671679967E-3</v>
      </c>
    </row>
    <row r="4" spans="1:42" x14ac:dyDescent="0.25">
      <c r="A4" t="s">
        <v>126</v>
      </c>
      <c r="B4" t="s">
        <v>836</v>
      </c>
      <c r="Q4" t="str">
        <v>model</v>
      </c>
      <c r="R4" t="str">
        <v>ViterbiNet</v>
      </c>
      <c r="S4" t="str">
        <v>12</v>
      </c>
      <c r="T4" t="str">
        <v>0.000361110965410868</v>
      </c>
      <c r="V4">
        <v>13</v>
      </c>
      <c r="AG4">
        <v>13</v>
      </c>
      <c r="AH4" s="7" cm="1">
        <f t="array" ref="AH4">AVERAGE(VALUE(_xlfn._xlws.FILTER(INDEX(_xlfn.ANCHORARRAY($Q$1),,4),(VALUE(INDEX(_xlfn.ANCHORARRAY($Q$1),,4))&gt;0)*(VALUE(INDEX(_xlfn.ANCHORARRAY($Q$1),,3))=$AG4)*(INDEX(_xlfn.ANCHORARRAY($Q$1),,2)=AH$2),"")))</f>
        <v>3.3333341280619298E-4</v>
      </c>
      <c r="AI4" s="7" cm="1">
        <f t="array" ref="AI4">AVERAGE(VALUE(_xlfn._xlws.FILTER(INDEX(_xlfn.ANCHORARRAY($Q$1),,4),(VALUE(INDEX(_xlfn.ANCHORARRAY($Q$1),,4))&gt;0)*(VALUE(INDEX(_xlfn.ANCHORARRAY($Q$1),,3))=$AG4)*(INDEX(_xlfn.ANCHORARRAY($Q$1),,2)=AI$2),"")))</f>
        <v>1.3888875643412201E-4</v>
      </c>
      <c r="AJ4" s="7" t="e" cm="1">
        <f t="array" ref="AJ4">AVERAGE(VALUE(_xlfn._xlws.FILTER(INDEX(_xlfn.ANCHORARRAY($Q$1),,4),(VALUE(INDEX(_xlfn.ANCHORARRAY($Q$1),,4))&gt;0)*(VALUE(INDEX(_xlfn.ANCHORARRAY($Q$1),,3))=$AG4)*(INDEX(_xlfn.ANCHORARRAY($Q$1),,2)=AJ$2),"")))</f>
        <v>#VALUE!</v>
      </c>
      <c r="AL4">
        <v>3.9259241686926907E-4</v>
      </c>
      <c r="AM4">
        <v>2.05555571450127E-4</v>
      </c>
      <c r="AN4">
        <v>1.0740736921628303E-3</v>
      </c>
    </row>
    <row r="5" spans="1:42" x14ac:dyDescent="0.25">
      <c r="A5" t="s">
        <v>126</v>
      </c>
      <c r="B5" t="s">
        <v>837</v>
      </c>
      <c r="Q5" t="str">
        <v>model</v>
      </c>
      <c r="R5" t="str">
        <v>ViterbiNet</v>
      </c>
      <c r="S5" t="str">
        <v>13</v>
      </c>
      <c r="T5" t="str">
        <v>0.000138888756434122</v>
      </c>
      <c r="V5">
        <v>14</v>
      </c>
      <c r="AG5">
        <v>14</v>
      </c>
      <c r="AH5" s="7" cm="1">
        <f t="array" ref="AH5">AVERAGE(VALUE(_xlfn._xlws.FILTER(INDEX(_xlfn.ANCHORARRAY($Q$1),,4),(VALUE(INDEX(_xlfn.ANCHORARRAY($Q$1),,4))&gt;0)*(VALUE(INDEX(_xlfn.ANCHORARRAY($Q$1),,3))=$AG5)*(INDEX(_xlfn.ANCHORARRAY($Q$1),,2)=AH$2),"")))</f>
        <v>2.7777791023254298E-4</v>
      </c>
      <c r="AI5" s="7" t="e" cm="1">
        <f t="array" ref="AI5">AVERAGE(VALUE(_xlfn._xlws.FILTER(INDEX(_xlfn.ANCHORARRAY($Q$1),,4),(VALUE(INDEX(_xlfn.ANCHORARRAY($Q$1),,4))&gt;0)*(VALUE(INDEX(_xlfn.ANCHORARRAY($Q$1),,3))=$AG5)*(INDEX(_xlfn.ANCHORARRAY($Q$1),,2)=AI$2),"")))</f>
        <v>#VALUE!</v>
      </c>
      <c r="AJ5" s="7" t="e" cm="1">
        <f t="array" ref="AJ5">AVERAGE(VALUE(_xlfn._xlws.FILTER(INDEX(_xlfn.ANCHORARRAY($Q$1),,4),(VALUE(INDEX(_xlfn.ANCHORARRAY($Q$1),,4))&gt;0)*(VALUE(INDEX(_xlfn.ANCHORARRAY($Q$1),,3))=$AG5)*(INDEX(_xlfn.ANCHORARRAY($Q$1),,2)=AJ$2),"")))</f>
        <v>#VALUE!</v>
      </c>
      <c r="AL5">
        <v>4.7222205003102599E-4</v>
      </c>
      <c r="AM5">
        <v>1.041666368643441E-4</v>
      </c>
      <c r="AN5">
        <v>7.1944419542948343E-4</v>
      </c>
    </row>
    <row r="6" spans="1:42" x14ac:dyDescent="0.25">
      <c r="A6" t="s">
        <v>126</v>
      </c>
      <c r="B6" t="s">
        <v>838</v>
      </c>
      <c r="Q6" t="str">
        <v>model</v>
      </c>
      <c r="R6" t="str">
        <v>ViterbiNet</v>
      </c>
      <c r="S6" t="str">
        <v>14</v>
      </c>
      <c r="T6" t="str">
        <v>0</v>
      </c>
    </row>
    <row r="7" spans="1:42" x14ac:dyDescent="0.25">
      <c r="A7" t="s">
        <v>126</v>
      </c>
      <c r="B7" t="s">
        <v>839</v>
      </c>
    </row>
    <row r="8" spans="1:42" x14ac:dyDescent="0.25">
      <c r="A8" t="s">
        <v>126</v>
      </c>
      <c r="B8" t="s">
        <v>840</v>
      </c>
      <c r="AH8">
        <f t="shared" ref="AH8:AP8" si="0">AVERAGE(_xlfn.ANCHORARRAY(W3))</f>
        <v>9.4444453716277998E-4</v>
      </c>
      <c r="AI8">
        <f t="shared" si="0"/>
        <v>3.6111096541086799E-4</v>
      </c>
      <c r="AJ8" t="e">
        <f t="shared" si="0"/>
        <v>#VALUE!</v>
      </c>
      <c r="AK8">
        <f t="shared" si="0"/>
        <v>3.3333341280619298E-4</v>
      </c>
      <c r="AL8">
        <f t="shared" si="0"/>
        <v>1.3888875643412201E-4</v>
      </c>
      <c r="AM8" t="e">
        <f t="shared" si="0"/>
        <v>#VALUE!</v>
      </c>
      <c r="AN8">
        <f t="shared" si="0"/>
        <v>2.7777791023254298E-4</v>
      </c>
      <c r="AO8">
        <f t="shared" si="0"/>
        <v>0</v>
      </c>
      <c r="AP8" t="e">
        <f t="shared" si="0"/>
        <v>#VALUE!</v>
      </c>
    </row>
    <row r="9" spans="1:42" x14ac:dyDescent="0.25">
      <c r="A9" t="s">
        <v>126</v>
      </c>
      <c r="B9" t="s">
        <v>2567</v>
      </c>
    </row>
    <row r="10" spans="1:42" x14ac:dyDescent="0.25">
      <c r="A10" t="s">
        <v>126</v>
      </c>
      <c r="B10" t="s">
        <v>2568</v>
      </c>
    </row>
    <row r="11" spans="1:42" x14ac:dyDescent="0.25">
      <c r="A11" t="s">
        <v>126</v>
      </c>
      <c r="B11" t="s">
        <v>2569</v>
      </c>
    </row>
    <row r="12" spans="1:42" x14ac:dyDescent="0.25">
      <c r="A12" t="s">
        <v>19</v>
      </c>
    </row>
    <row r="13" spans="1:42" x14ac:dyDescent="0.25">
      <c r="A13" t="s">
        <v>19</v>
      </c>
    </row>
    <row r="14" spans="1:42" x14ac:dyDescent="0.25">
      <c r="A14" t="s">
        <v>19</v>
      </c>
    </row>
    <row r="15" spans="1:42" x14ac:dyDescent="0.25">
      <c r="A15" t="s">
        <v>19</v>
      </c>
      <c r="W15">
        <f>MIN(_xlfn.ANCHORARRAY(W3))</f>
        <v>9.4444453716277998E-4</v>
      </c>
      <c r="X15">
        <f t="shared" ref="X15:AE15" si="1">MIN(_xlfn.ANCHORARRAY(X3))</f>
        <v>3.6111096541086799E-4</v>
      </c>
      <c r="Y15" t="e">
        <f t="shared" si="1"/>
        <v>#VALUE!</v>
      </c>
      <c r="Z15">
        <f t="shared" si="1"/>
        <v>3.3333341280619298E-4</v>
      </c>
      <c r="AA15">
        <f t="shared" si="1"/>
        <v>1.3888875643412201E-4</v>
      </c>
      <c r="AB15" t="e">
        <f t="shared" si="1"/>
        <v>#VALUE!</v>
      </c>
      <c r="AC15">
        <f t="shared" si="1"/>
        <v>2.7777791023254298E-4</v>
      </c>
      <c r="AD15">
        <f t="shared" si="1"/>
        <v>0</v>
      </c>
      <c r="AE15" t="e">
        <f t="shared" si="1"/>
        <v>#VALUE!</v>
      </c>
    </row>
    <row r="16" spans="1:42" x14ac:dyDescent="0.25">
      <c r="A16" t="s">
        <v>19</v>
      </c>
    </row>
    <row r="17" spans="1:5" x14ac:dyDescent="0.25">
      <c r="A17" t="s">
        <v>19</v>
      </c>
    </row>
    <row r="18" spans="1:5" x14ac:dyDescent="0.25">
      <c r="A18" t="s">
        <v>19</v>
      </c>
    </row>
    <row r="19" spans="1:5" x14ac:dyDescent="0.25">
      <c r="A19" t="s">
        <v>19</v>
      </c>
    </row>
    <row r="20" spans="1:5" x14ac:dyDescent="0.25">
      <c r="A20" t="s">
        <v>19</v>
      </c>
    </row>
    <row r="21" spans="1:5" x14ac:dyDescent="0.25">
      <c r="A21" t="s">
        <v>2</v>
      </c>
      <c r="B21" t="s">
        <v>133</v>
      </c>
      <c r="C21">
        <v>7010</v>
      </c>
    </row>
    <row r="22" spans="1:5" x14ac:dyDescent="0.25">
      <c r="A22" t="s">
        <v>68</v>
      </c>
    </row>
    <row r="23" spans="1:5" x14ac:dyDescent="0.25">
      <c r="A23" t="s">
        <v>40</v>
      </c>
      <c r="B23" t="s">
        <v>842</v>
      </c>
      <c r="C23" t="s">
        <v>146</v>
      </c>
      <c r="D23" t="s">
        <v>137</v>
      </c>
      <c r="E23">
        <v>250</v>
      </c>
    </row>
    <row r="24" spans="1:5" x14ac:dyDescent="0.25">
      <c r="A24" t="s">
        <v>74</v>
      </c>
    </row>
    <row r="25" spans="1:5" x14ac:dyDescent="0.25">
      <c r="A25" t="s">
        <v>123</v>
      </c>
      <c r="B25" t="s">
        <v>843</v>
      </c>
    </row>
    <row r="26" spans="1:5" x14ac:dyDescent="0.25">
      <c r="A26" t="s">
        <v>142</v>
      </c>
    </row>
    <row r="27" spans="1:5" x14ac:dyDescent="0.25">
      <c r="A27" t="s">
        <v>149</v>
      </c>
    </row>
    <row r="28" spans="1:5" x14ac:dyDescent="0.25">
      <c r="A28" t="s">
        <v>212</v>
      </c>
      <c r="B28" t="s">
        <v>133</v>
      </c>
      <c r="C28">
        <v>6960</v>
      </c>
    </row>
    <row r="29" spans="1:5" x14ac:dyDescent="0.25">
      <c r="A29" t="s">
        <v>80</v>
      </c>
    </row>
    <row r="30" spans="1:5" x14ac:dyDescent="0.25">
      <c r="A30" t="s">
        <v>40</v>
      </c>
      <c r="B30" t="s">
        <v>845</v>
      </c>
      <c r="C30" t="s">
        <v>146</v>
      </c>
      <c r="D30" t="s">
        <v>137</v>
      </c>
      <c r="E30">
        <v>250</v>
      </c>
    </row>
    <row r="31" spans="1:5" x14ac:dyDescent="0.25">
      <c r="A31" t="s">
        <v>86</v>
      </c>
    </row>
    <row r="32" spans="1:5" x14ac:dyDescent="0.25">
      <c r="A32" t="s">
        <v>123</v>
      </c>
      <c r="B32" t="s">
        <v>847</v>
      </c>
    </row>
    <row r="33" spans="1:36" x14ac:dyDescent="0.25">
      <c r="A33" t="s">
        <v>142</v>
      </c>
    </row>
    <row r="34" spans="1:36" x14ac:dyDescent="0.25">
      <c r="A34" t="s">
        <v>149</v>
      </c>
    </row>
    <row r="35" spans="1:36" x14ac:dyDescent="0.25">
      <c r="A35" t="s">
        <v>40</v>
      </c>
      <c r="B35" t="s">
        <v>842</v>
      </c>
      <c r="C35" t="s">
        <v>855</v>
      </c>
    </row>
    <row r="36" spans="1:36" x14ac:dyDescent="0.25">
      <c r="A36" t="s">
        <v>40</v>
      </c>
      <c r="B36" t="s">
        <v>845</v>
      </c>
      <c r="C36" t="s">
        <v>855</v>
      </c>
      <c r="AH36" t="str" cm="1">
        <f t="array" ref="AH36:AI36">_xlfn.ANCHORARRAY(AH2)</f>
        <v>Transformer</v>
      </c>
      <c r="AI36" t="str">
        <v>ViterbiNet</v>
      </c>
    </row>
    <row r="37" spans="1:36" x14ac:dyDescent="0.25">
      <c r="A37" t="s">
        <v>3</v>
      </c>
      <c r="B37" t="s">
        <v>133</v>
      </c>
      <c r="C37">
        <v>7002</v>
      </c>
      <c r="AG37" cm="1">
        <f t="array" ref="AG37:AG39">_xlfn.ANCHORARRAY(AG3)</f>
        <v>12</v>
      </c>
      <c r="AH37" s="7" cm="1">
        <f t="array" ref="AH37:AJ37">W15:Y15</f>
        <v>9.4444453716277998E-4</v>
      </c>
      <c r="AI37" s="7">
        <v>3.6111096541086799E-4</v>
      </c>
      <c r="AJ37" s="7" t="e">
        <v>#VALUE!</v>
      </c>
    </row>
    <row r="38" spans="1:36" x14ac:dyDescent="0.25">
      <c r="A38" t="s">
        <v>26</v>
      </c>
      <c r="AG38">
        <v>13</v>
      </c>
      <c r="AH38" s="7" cm="1">
        <f t="array" ref="AH38:AJ38">Z15:AB15</f>
        <v>3.3333341280619298E-4</v>
      </c>
      <c r="AI38" s="7">
        <v>1.3888875643412201E-4</v>
      </c>
      <c r="AJ38" s="7" t="e">
        <v>#VALUE!</v>
      </c>
    </row>
    <row r="39" spans="1:36" x14ac:dyDescent="0.25">
      <c r="A39" t="s">
        <v>40</v>
      </c>
      <c r="B39" t="s">
        <v>841</v>
      </c>
      <c r="C39" t="s">
        <v>146</v>
      </c>
      <c r="D39" t="s">
        <v>137</v>
      </c>
      <c r="E39">
        <v>250</v>
      </c>
      <c r="AG39">
        <v>14</v>
      </c>
      <c r="AH39" s="7" cm="1">
        <f t="array" ref="AH39:AJ39">AC15:AE15</f>
        <v>2.7777791023254298E-4</v>
      </c>
      <c r="AI39" s="7">
        <v>0</v>
      </c>
      <c r="AJ39" s="7" t="e">
        <v>#VALUE!</v>
      </c>
    </row>
    <row r="40" spans="1:36" x14ac:dyDescent="0.25">
      <c r="A40" t="s">
        <v>147</v>
      </c>
    </row>
    <row r="41" spans="1:36" x14ac:dyDescent="0.25">
      <c r="A41" t="s">
        <v>123</v>
      </c>
      <c r="B41" t="s">
        <v>148</v>
      </c>
    </row>
    <row r="42" spans="1:36" x14ac:dyDescent="0.25">
      <c r="A42" t="s">
        <v>142</v>
      </c>
    </row>
    <row r="43" spans="1:36" x14ac:dyDescent="0.25">
      <c r="A43" t="s">
        <v>149</v>
      </c>
    </row>
    <row r="44" spans="1:36" x14ac:dyDescent="0.25">
      <c r="A44" t="s">
        <v>40</v>
      </c>
      <c r="B44" t="s">
        <v>841</v>
      </c>
      <c r="C44" t="s">
        <v>855</v>
      </c>
    </row>
    <row r="45" spans="1:36" x14ac:dyDescent="0.25">
      <c r="A45" t="s">
        <v>212</v>
      </c>
      <c r="B45" t="s">
        <v>133</v>
      </c>
      <c r="C45">
        <v>6960</v>
      </c>
    </row>
    <row r="46" spans="1:36" x14ac:dyDescent="0.25">
      <c r="A46" t="s">
        <v>80</v>
      </c>
    </row>
    <row r="47" spans="1:36" x14ac:dyDescent="0.25">
      <c r="A47" t="s">
        <v>40</v>
      </c>
      <c r="B47" t="s">
        <v>845</v>
      </c>
      <c r="C47" t="s">
        <v>136</v>
      </c>
      <c r="D47" t="s">
        <v>137</v>
      </c>
      <c r="E47">
        <v>250</v>
      </c>
    </row>
    <row r="48" spans="1:36" x14ac:dyDescent="0.25">
      <c r="A48" t="s">
        <v>84</v>
      </c>
    </row>
    <row r="49" spans="1:5" x14ac:dyDescent="0.25">
      <c r="A49" t="s">
        <v>123</v>
      </c>
      <c r="B49" t="s">
        <v>848</v>
      </c>
    </row>
    <row r="50" spans="1:5" x14ac:dyDescent="0.25">
      <c r="A50" t="s">
        <v>142</v>
      </c>
    </row>
    <row r="51" spans="1:5" x14ac:dyDescent="0.25">
      <c r="A51" t="s">
        <v>144</v>
      </c>
    </row>
    <row r="52" spans="1:5" x14ac:dyDescent="0.25">
      <c r="A52" t="s">
        <v>2</v>
      </c>
      <c r="B52" t="s">
        <v>133</v>
      </c>
      <c r="C52">
        <v>7010</v>
      </c>
    </row>
    <row r="53" spans="1:5" x14ac:dyDescent="0.25">
      <c r="A53" t="s">
        <v>68</v>
      </c>
    </row>
    <row r="54" spans="1:5" x14ac:dyDescent="0.25">
      <c r="A54" t="s">
        <v>40</v>
      </c>
      <c r="B54" t="s">
        <v>842</v>
      </c>
      <c r="C54" t="s">
        <v>136</v>
      </c>
      <c r="D54" t="s">
        <v>137</v>
      </c>
      <c r="E54">
        <v>250</v>
      </c>
    </row>
    <row r="55" spans="1:5" x14ac:dyDescent="0.25">
      <c r="A55" t="s">
        <v>77</v>
      </c>
    </row>
    <row r="56" spans="1:5" x14ac:dyDescent="0.25">
      <c r="A56" t="s">
        <v>123</v>
      </c>
      <c r="B56" t="s">
        <v>844</v>
      </c>
    </row>
    <row r="57" spans="1:5" x14ac:dyDescent="0.25">
      <c r="A57" t="s">
        <v>142</v>
      </c>
    </row>
    <row r="58" spans="1:5" x14ac:dyDescent="0.25">
      <c r="A58" t="s">
        <v>144</v>
      </c>
    </row>
    <row r="59" spans="1:5" x14ac:dyDescent="0.25">
      <c r="A59" t="s">
        <v>40</v>
      </c>
      <c r="B59" t="s">
        <v>845</v>
      </c>
      <c r="C59" t="s">
        <v>856</v>
      </c>
    </row>
    <row r="60" spans="1:5" x14ac:dyDescent="0.25">
      <c r="A60" t="s">
        <v>40</v>
      </c>
      <c r="B60" t="s">
        <v>842</v>
      </c>
      <c r="C60" t="s">
        <v>856</v>
      </c>
    </row>
    <row r="61" spans="1:5" x14ac:dyDescent="0.25">
      <c r="A61" t="s">
        <v>3</v>
      </c>
      <c r="B61" t="s">
        <v>133</v>
      </c>
      <c r="C61">
        <v>7002</v>
      </c>
    </row>
    <row r="62" spans="1:5" x14ac:dyDescent="0.25">
      <c r="A62" t="s">
        <v>26</v>
      </c>
    </row>
    <row r="63" spans="1:5" x14ac:dyDescent="0.25">
      <c r="A63" t="s">
        <v>40</v>
      </c>
      <c r="B63" t="s">
        <v>841</v>
      </c>
      <c r="C63" t="s">
        <v>136</v>
      </c>
      <c r="D63" t="s">
        <v>137</v>
      </c>
      <c r="E63">
        <v>250</v>
      </c>
    </row>
    <row r="64" spans="1:5" x14ac:dyDescent="0.25">
      <c r="A64" t="s">
        <v>35</v>
      </c>
    </row>
    <row r="65" spans="1:5" x14ac:dyDescent="0.25">
      <c r="A65" t="s">
        <v>123</v>
      </c>
      <c r="B65" t="s">
        <v>141</v>
      </c>
    </row>
    <row r="66" spans="1:5" x14ac:dyDescent="0.25">
      <c r="A66" t="s">
        <v>142</v>
      </c>
    </row>
    <row r="67" spans="1:5" x14ac:dyDescent="0.25">
      <c r="A67" t="s">
        <v>144</v>
      </c>
    </row>
    <row r="68" spans="1:5" x14ac:dyDescent="0.25">
      <c r="A68" t="s">
        <v>40</v>
      </c>
      <c r="B68" t="s">
        <v>841</v>
      </c>
      <c r="C68" t="s">
        <v>856</v>
      </c>
    </row>
    <row r="69" spans="1:5" x14ac:dyDescent="0.25">
      <c r="A69" t="s">
        <v>212</v>
      </c>
      <c r="B69" t="s">
        <v>133</v>
      </c>
      <c r="C69">
        <v>6960</v>
      </c>
    </row>
    <row r="70" spans="1:5" x14ac:dyDescent="0.25">
      <c r="A70" t="s">
        <v>80</v>
      </c>
    </row>
    <row r="71" spans="1:5" x14ac:dyDescent="0.25">
      <c r="A71" t="s">
        <v>40</v>
      </c>
      <c r="B71" t="s">
        <v>845</v>
      </c>
      <c r="C71" t="s">
        <v>139</v>
      </c>
      <c r="D71" t="s">
        <v>137</v>
      </c>
      <c r="E71">
        <v>250</v>
      </c>
    </row>
    <row r="72" spans="1:5" x14ac:dyDescent="0.25">
      <c r="A72" t="s">
        <v>82</v>
      </c>
    </row>
    <row r="73" spans="1:5" x14ac:dyDescent="0.25">
      <c r="A73" t="s">
        <v>123</v>
      </c>
      <c r="B73" t="s">
        <v>2570</v>
      </c>
    </row>
    <row r="74" spans="1:5" x14ac:dyDescent="0.25">
      <c r="A74" t="s">
        <v>142</v>
      </c>
    </row>
    <row r="75" spans="1:5" x14ac:dyDescent="0.25">
      <c r="A75" t="s">
        <v>145</v>
      </c>
    </row>
    <row r="76" spans="1:5" x14ac:dyDescent="0.25">
      <c r="A76" t="s">
        <v>40</v>
      </c>
      <c r="B76" t="s">
        <v>845</v>
      </c>
      <c r="C76" t="s">
        <v>2906</v>
      </c>
    </row>
    <row r="77" spans="1:5" x14ac:dyDescent="0.25">
      <c r="A77" t="s">
        <v>2</v>
      </c>
      <c r="B77" t="s">
        <v>133</v>
      </c>
      <c r="C77">
        <v>7010</v>
      </c>
    </row>
    <row r="78" spans="1:5" x14ac:dyDescent="0.25">
      <c r="A78" t="s">
        <v>68</v>
      </c>
    </row>
    <row r="79" spans="1:5" x14ac:dyDescent="0.25">
      <c r="A79" t="s">
        <v>40</v>
      </c>
      <c r="B79" t="s">
        <v>842</v>
      </c>
      <c r="C79" t="s">
        <v>139</v>
      </c>
      <c r="D79" t="s">
        <v>137</v>
      </c>
      <c r="E79">
        <v>250</v>
      </c>
    </row>
    <row r="80" spans="1:5" x14ac:dyDescent="0.25">
      <c r="A80" t="s">
        <v>71</v>
      </c>
    </row>
    <row r="81" spans="1:5" x14ac:dyDescent="0.25">
      <c r="A81" t="s">
        <v>123</v>
      </c>
      <c r="B81" t="s">
        <v>2571</v>
      </c>
    </row>
    <row r="82" spans="1:5" x14ac:dyDescent="0.25">
      <c r="A82" t="s">
        <v>142</v>
      </c>
    </row>
    <row r="83" spans="1:5" x14ac:dyDescent="0.25">
      <c r="A83" t="s">
        <v>145</v>
      </c>
    </row>
    <row r="84" spans="1:5" x14ac:dyDescent="0.25">
      <c r="A84" t="s">
        <v>40</v>
      </c>
      <c r="B84" t="s">
        <v>842</v>
      </c>
      <c r="C84" t="s">
        <v>2906</v>
      </c>
    </row>
    <row r="85" spans="1:5" x14ac:dyDescent="0.25">
      <c r="A85" t="s">
        <v>3</v>
      </c>
      <c r="B85" t="s">
        <v>133</v>
      </c>
      <c r="C85">
        <v>7002</v>
      </c>
    </row>
    <row r="86" spans="1:5" x14ac:dyDescent="0.25">
      <c r="A86" t="s">
        <v>26</v>
      </c>
    </row>
    <row r="87" spans="1:5" x14ac:dyDescent="0.25">
      <c r="A87" t="s">
        <v>40</v>
      </c>
      <c r="B87" t="s">
        <v>841</v>
      </c>
      <c r="C87" t="s">
        <v>139</v>
      </c>
      <c r="D87" t="s">
        <v>137</v>
      </c>
      <c r="E87">
        <v>250</v>
      </c>
    </row>
    <row r="88" spans="1:5" x14ac:dyDescent="0.25">
      <c r="A88" t="s">
        <v>140</v>
      </c>
    </row>
    <row r="89" spans="1:5" x14ac:dyDescent="0.25">
      <c r="A89" t="s">
        <v>123</v>
      </c>
      <c r="B89" t="s">
        <v>143</v>
      </c>
    </row>
    <row r="90" spans="1:5" x14ac:dyDescent="0.25">
      <c r="A90" t="s">
        <v>142</v>
      </c>
    </row>
    <row r="91" spans="1:5" x14ac:dyDescent="0.25">
      <c r="A91" t="s">
        <v>145</v>
      </c>
    </row>
    <row r="92" spans="1:5" x14ac:dyDescent="0.25">
      <c r="A92" t="s">
        <v>40</v>
      </c>
      <c r="B92" t="s">
        <v>841</v>
      </c>
      <c r="C92" t="s">
        <v>2906</v>
      </c>
    </row>
    <row r="93" spans="1:5" x14ac:dyDescent="0.25">
      <c r="A93" t="s">
        <v>40</v>
      </c>
      <c r="B93" t="s">
        <v>841</v>
      </c>
      <c r="C93" t="s">
        <v>2587</v>
      </c>
      <c r="D93" t="s">
        <v>858</v>
      </c>
    </row>
    <row r="94" spans="1:5" x14ac:dyDescent="0.25">
      <c r="A94" t="s">
        <v>40</v>
      </c>
      <c r="B94" t="s">
        <v>841</v>
      </c>
      <c r="C94" t="s">
        <v>859</v>
      </c>
      <c r="D94" t="s">
        <v>858</v>
      </c>
    </row>
    <row r="95" spans="1:5" x14ac:dyDescent="0.25">
      <c r="A95" t="s">
        <v>40</v>
      </c>
      <c r="B95" t="s">
        <v>841</v>
      </c>
      <c r="C95" t="s">
        <v>857</v>
      </c>
      <c r="D95" t="s">
        <v>858</v>
      </c>
    </row>
    <row r="96" spans="1:5" x14ac:dyDescent="0.25">
      <c r="A96" t="s">
        <v>40</v>
      </c>
      <c r="B96" t="s">
        <v>841</v>
      </c>
      <c r="C96" t="s">
        <v>2587</v>
      </c>
      <c r="D96" t="s">
        <v>860</v>
      </c>
    </row>
    <row r="97" spans="1:4" x14ac:dyDescent="0.25">
      <c r="A97" t="s">
        <v>40</v>
      </c>
      <c r="B97" t="s">
        <v>841</v>
      </c>
      <c r="C97" t="s">
        <v>859</v>
      </c>
      <c r="D97" t="s">
        <v>860</v>
      </c>
    </row>
    <row r="98" spans="1:4" x14ac:dyDescent="0.25">
      <c r="A98" t="s">
        <v>40</v>
      </c>
      <c r="B98" t="s">
        <v>841</v>
      </c>
      <c r="C98" t="s">
        <v>857</v>
      </c>
      <c r="D98" t="s">
        <v>860</v>
      </c>
    </row>
    <row r="99" spans="1:4" x14ac:dyDescent="0.25">
      <c r="A99" t="s">
        <v>40</v>
      </c>
      <c r="B99" t="s">
        <v>842</v>
      </c>
      <c r="C99" t="s">
        <v>2587</v>
      </c>
      <c r="D99" t="s">
        <v>2907</v>
      </c>
    </row>
    <row r="100" spans="1:4" x14ac:dyDescent="0.25">
      <c r="A100" t="s">
        <v>40</v>
      </c>
      <c r="B100" t="s">
        <v>841</v>
      </c>
      <c r="C100" t="s">
        <v>2587</v>
      </c>
      <c r="D100" t="s">
        <v>861</v>
      </c>
    </row>
    <row r="101" spans="1:4" x14ac:dyDescent="0.25">
      <c r="A101" t="s">
        <v>40</v>
      </c>
      <c r="B101" t="s">
        <v>841</v>
      </c>
      <c r="C101" t="s">
        <v>859</v>
      </c>
      <c r="D101" t="s">
        <v>861</v>
      </c>
    </row>
    <row r="102" spans="1:4" x14ac:dyDescent="0.25">
      <c r="A102" t="s">
        <v>40</v>
      </c>
      <c r="B102" t="s">
        <v>841</v>
      </c>
      <c r="C102" t="s">
        <v>857</v>
      </c>
      <c r="D102" t="s">
        <v>861</v>
      </c>
    </row>
    <row r="103" spans="1:4" x14ac:dyDescent="0.25">
      <c r="A103" t="s">
        <v>40</v>
      </c>
      <c r="B103" t="s">
        <v>841</v>
      </c>
      <c r="C103" t="s">
        <v>2587</v>
      </c>
      <c r="D103" t="s">
        <v>863</v>
      </c>
    </row>
    <row r="104" spans="1:4" x14ac:dyDescent="0.25">
      <c r="A104" t="s">
        <v>40</v>
      </c>
      <c r="B104" t="s">
        <v>842</v>
      </c>
      <c r="C104" t="s">
        <v>859</v>
      </c>
      <c r="D104" t="s">
        <v>858</v>
      </c>
    </row>
    <row r="105" spans="1:4" x14ac:dyDescent="0.25">
      <c r="A105" t="s">
        <v>40</v>
      </c>
      <c r="B105" t="s">
        <v>842</v>
      </c>
      <c r="C105" t="s">
        <v>857</v>
      </c>
      <c r="D105" t="s">
        <v>858</v>
      </c>
    </row>
    <row r="106" spans="1:4" x14ac:dyDescent="0.25">
      <c r="A106" t="s">
        <v>40</v>
      </c>
      <c r="B106" t="s">
        <v>841</v>
      </c>
      <c r="C106" t="s">
        <v>859</v>
      </c>
      <c r="D106" t="s">
        <v>863</v>
      </c>
    </row>
    <row r="107" spans="1:4" x14ac:dyDescent="0.25">
      <c r="A107" t="s">
        <v>40</v>
      </c>
      <c r="B107" t="s">
        <v>841</v>
      </c>
      <c r="C107" t="s">
        <v>857</v>
      </c>
      <c r="D107" t="s">
        <v>863</v>
      </c>
    </row>
    <row r="108" spans="1:4" x14ac:dyDescent="0.25">
      <c r="A108" t="s">
        <v>40</v>
      </c>
      <c r="B108" t="s">
        <v>841</v>
      </c>
      <c r="C108" t="s">
        <v>2587</v>
      </c>
      <c r="D108" t="s">
        <v>864</v>
      </c>
    </row>
    <row r="109" spans="1:4" x14ac:dyDescent="0.25">
      <c r="A109" t="s">
        <v>40</v>
      </c>
      <c r="B109" t="s">
        <v>841</v>
      </c>
      <c r="C109" t="s">
        <v>859</v>
      </c>
      <c r="D109" t="s">
        <v>864</v>
      </c>
    </row>
    <row r="110" spans="1:4" x14ac:dyDescent="0.25">
      <c r="A110" t="s">
        <v>40</v>
      </c>
      <c r="B110" t="s">
        <v>841</v>
      </c>
      <c r="C110" t="s">
        <v>857</v>
      </c>
      <c r="D110" t="s">
        <v>864</v>
      </c>
    </row>
    <row r="111" spans="1:4" x14ac:dyDescent="0.25">
      <c r="A111" t="s">
        <v>40</v>
      </c>
      <c r="B111" t="s">
        <v>841</v>
      </c>
      <c r="C111" t="s">
        <v>2587</v>
      </c>
      <c r="D111" t="s">
        <v>865</v>
      </c>
    </row>
    <row r="112" spans="1:4" x14ac:dyDescent="0.25">
      <c r="A112" t="s">
        <v>40</v>
      </c>
      <c r="B112" t="s">
        <v>845</v>
      </c>
      <c r="C112" t="s">
        <v>859</v>
      </c>
      <c r="D112" t="s">
        <v>858</v>
      </c>
    </row>
    <row r="113" spans="1:4" x14ac:dyDescent="0.25">
      <c r="A113" t="s">
        <v>40</v>
      </c>
      <c r="B113" t="s">
        <v>845</v>
      </c>
      <c r="C113" t="s">
        <v>2587</v>
      </c>
      <c r="D113" t="s">
        <v>858</v>
      </c>
    </row>
    <row r="114" spans="1:4" x14ac:dyDescent="0.25">
      <c r="A114" t="s">
        <v>40</v>
      </c>
      <c r="B114" t="s">
        <v>842</v>
      </c>
      <c r="C114" t="s">
        <v>2587</v>
      </c>
      <c r="D114" t="s">
        <v>2908</v>
      </c>
    </row>
    <row r="115" spans="1:4" x14ac:dyDescent="0.25">
      <c r="A115" t="s">
        <v>40</v>
      </c>
      <c r="B115" t="s">
        <v>841</v>
      </c>
      <c r="C115" t="s">
        <v>859</v>
      </c>
      <c r="D115" t="s">
        <v>865</v>
      </c>
    </row>
    <row r="116" spans="1:4" x14ac:dyDescent="0.25">
      <c r="A116" t="s">
        <v>40</v>
      </c>
      <c r="B116" t="s">
        <v>841</v>
      </c>
      <c r="C116" t="s">
        <v>857</v>
      </c>
      <c r="D116" t="s">
        <v>865</v>
      </c>
    </row>
    <row r="117" spans="1:4" x14ac:dyDescent="0.25">
      <c r="A117" t="s">
        <v>40</v>
      </c>
      <c r="B117" t="s">
        <v>841</v>
      </c>
      <c r="C117" t="s">
        <v>2587</v>
      </c>
      <c r="D117" t="s">
        <v>867</v>
      </c>
    </row>
    <row r="118" spans="1:4" x14ac:dyDescent="0.25">
      <c r="A118" t="s">
        <v>40</v>
      </c>
      <c r="B118" t="s">
        <v>841</v>
      </c>
      <c r="C118" t="s">
        <v>859</v>
      </c>
      <c r="D118" t="s">
        <v>867</v>
      </c>
    </row>
    <row r="119" spans="1:4" x14ac:dyDescent="0.25">
      <c r="A119" t="s">
        <v>40</v>
      </c>
      <c r="B119" t="s">
        <v>841</v>
      </c>
      <c r="C119" t="s">
        <v>857</v>
      </c>
      <c r="D119" t="s">
        <v>867</v>
      </c>
    </row>
    <row r="120" spans="1:4" x14ac:dyDescent="0.25">
      <c r="A120" t="s">
        <v>40</v>
      </c>
      <c r="B120" t="s">
        <v>841</v>
      </c>
      <c r="C120" t="s">
        <v>2587</v>
      </c>
      <c r="D120" t="s">
        <v>870</v>
      </c>
    </row>
    <row r="121" spans="1:4" x14ac:dyDescent="0.25">
      <c r="A121" t="s">
        <v>40</v>
      </c>
      <c r="B121" t="s">
        <v>845</v>
      </c>
      <c r="C121" t="s">
        <v>857</v>
      </c>
      <c r="D121" t="s">
        <v>858</v>
      </c>
    </row>
    <row r="122" spans="1:4" x14ac:dyDescent="0.25">
      <c r="A122" t="s">
        <v>40</v>
      </c>
      <c r="B122" t="s">
        <v>842</v>
      </c>
      <c r="C122" t="s">
        <v>859</v>
      </c>
      <c r="D122" t="s">
        <v>860</v>
      </c>
    </row>
    <row r="123" spans="1:4" x14ac:dyDescent="0.25">
      <c r="A123" t="s">
        <v>40</v>
      </c>
      <c r="B123" t="s">
        <v>842</v>
      </c>
      <c r="C123" t="s">
        <v>857</v>
      </c>
      <c r="D123" t="s">
        <v>860</v>
      </c>
    </row>
    <row r="124" spans="1:4" x14ac:dyDescent="0.25">
      <c r="A124" t="s">
        <v>40</v>
      </c>
      <c r="B124" t="s">
        <v>841</v>
      </c>
      <c r="C124" t="s">
        <v>859</v>
      </c>
      <c r="D124" t="s">
        <v>870</v>
      </c>
    </row>
    <row r="125" spans="1:4" x14ac:dyDescent="0.25">
      <c r="A125" t="s">
        <v>40</v>
      </c>
      <c r="B125" t="s">
        <v>841</v>
      </c>
      <c r="C125" t="s">
        <v>857</v>
      </c>
      <c r="D125" t="s">
        <v>870</v>
      </c>
    </row>
    <row r="126" spans="1:4" x14ac:dyDescent="0.25">
      <c r="A126" t="s">
        <v>40</v>
      </c>
      <c r="B126" t="s">
        <v>841</v>
      </c>
      <c r="C126" t="s">
        <v>2587</v>
      </c>
      <c r="D126" t="s">
        <v>2073</v>
      </c>
    </row>
    <row r="127" spans="1:4" x14ac:dyDescent="0.25">
      <c r="A127" t="s">
        <v>40</v>
      </c>
      <c r="B127" t="s">
        <v>841</v>
      </c>
      <c r="C127" t="s">
        <v>857</v>
      </c>
      <c r="D127" t="s">
        <v>1445</v>
      </c>
    </row>
    <row r="128" spans="1:4" x14ac:dyDescent="0.25">
      <c r="A128" t="s">
        <v>40</v>
      </c>
      <c r="B128" t="s">
        <v>841</v>
      </c>
      <c r="C128" t="s">
        <v>859</v>
      </c>
      <c r="D128" t="s">
        <v>2073</v>
      </c>
    </row>
    <row r="129" spans="1:4" x14ac:dyDescent="0.25">
      <c r="A129" t="s">
        <v>40</v>
      </c>
      <c r="B129" t="s">
        <v>841</v>
      </c>
      <c r="C129" t="s">
        <v>2587</v>
      </c>
      <c r="D129" t="s">
        <v>2909</v>
      </c>
    </row>
    <row r="130" spans="1:4" x14ac:dyDescent="0.25">
      <c r="A130" t="s">
        <v>40</v>
      </c>
      <c r="B130" t="s">
        <v>842</v>
      </c>
      <c r="C130" t="s">
        <v>2587</v>
      </c>
      <c r="D130" t="s">
        <v>2910</v>
      </c>
    </row>
    <row r="131" spans="1:4" x14ac:dyDescent="0.25">
      <c r="A131" t="s">
        <v>40</v>
      </c>
      <c r="B131" t="s">
        <v>841</v>
      </c>
      <c r="C131" t="s">
        <v>859</v>
      </c>
      <c r="D131" t="s">
        <v>2080</v>
      </c>
    </row>
    <row r="132" spans="1:4" x14ac:dyDescent="0.25">
      <c r="A132" t="s">
        <v>40</v>
      </c>
      <c r="B132" t="s">
        <v>841</v>
      </c>
      <c r="C132" t="s">
        <v>857</v>
      </c>
      <c r="D132" t="s">
        <v>2911</v>
      </c>
    </row>
    <row r="133" spans="1:4" x14ac:dyDescent="0.25">
      <c r="A133" t="s">
        <v>40</v>
      </c>
      <c r="B133" t="s">
        <v>841</v>
      </c>
      <c r="C133" t="s">
        <v>2587</v>
      </c>
      <c r="D133" t="s">
        <v>2912</v>
      </c>
    </row>
    <row r="134" spans="1:4" x14ac:dyDescent="0.25">
      <c r="A134" t="s">
        <v>40</v>
      </c>
      <c r="B134" t="s">
        <v>841</v>
      </c>
      <c r="C134" t="s">
        <v>859</v>
      </c>
      <c r="D134" t="s">
        <v>2913</v>
      </c>
    </row>
    <row r="135" spans="1:4" x14ac:dyDescent="0.25">
      <c r="A135" t="s">
        <v>40</v>
      </c>
      <c r="B135" t="s">
        <v>841</v>
      </c>
      <c r="C135" t="s">
        <v>857</v>
      </c>
      <c r="D135" t="s">
        <v>2914</v>
      </c>
    </row>
    <row r="136" spans="1:4" x14ac:dyDescent="0.25">
      <c r="A136" t="s">
        <v>40</v>
      </c>
      <c r="B136" t="s">
        <v>841</v>
      </c>
      <c r="C136" t="s">
        <v>2587</v>
      </c>
      <c r="D136" t="s">
        <v>2915</v>
      </c>
    </row>
    <row r="137" spans="1:4" x14ac:dyDescent="0.25">
      <c r="A137" t="s">
        <v>40</v>
      </c>
      <c r="B137" t="s">
        <v>842</v>
      </c>
      <c r="C137" t="s">
        <v>859</v>
      </c>
      <c r="D137" t="s">
        <v>861</v>
      </c>
    </row>
    <row r="138" spans="1:4" x14ac:dyDescent="0.25">
      <c r="A138" t="s">
        <v>40</v>
      </c>
      <c r="B138" t="s">
        <v>842</v>
      </c>
      <c r="C138" t="s">
        <v>857</v>
      </c>
      <c r="D138" t="s">
        <v>861</v>
      </c>
    </row>
    <row r="139" spans="1:4" x14ac:dyDescent="0.25">
      <c r="A139" t="s">
        <v>40</v>
      </c>
      <c r="B139" t="s">
        <v>841</v>
      </c>
      <c r="C139" t="s">
        <v>859</v>
      </c>
      <c r="D139" t="s">
        <v>2916</v>
      </c>
    </row>
    <row r="140" spans="1:4" x14ac:dyDescent="0.25">
      <c r="A140" t="s">
        <v>40</v>
      </c>
      <c r="B140" t="s">
        <v>841</v>
      </c>
      <c r="C140" t="s">
        <v>857</v>
      </c>
      <c r="D140" t="s">
        <v>2917</v>
      </c>
    </row>
    <row r="141" spans="1:4" x14ac:dyDescent="0.25">
      <c r="A141" t="s">
        <v>40</v>
      </c>
      <c r="B141" t="s">
        <v>841</v>
      </c>
      <c r="C141" t="s">
        <v>2587</v>
      </c>
      <c r="D141" t="s">
        <v>2918</v>
      </c>
    </row>
    <row r="142" spans="1:4" x14ac:dyDescent="0.25">
      <c r="A142" t="s">
        <v>40</v>
      </c>
      <c r="B142" t="s">
        <v>841</v>
      </c>
      <c r="C142" t="s">
        <v>859</v>
      </c>
      <c r="D142" t="s">
        <v>2919</v>
      </c>
    </row>
    <row r="143" spans="1:4" x14ac:dyDescent="0.25">
      <c r="A143" t="s">
        <v>40</v>
      </c>
      <c r="B143" t="s">
        <v>841</v>
      </c>
      <c r="C143" t="s">
        <v>857</v>
      </c>
      <c r="D143" t="s">
        <v>2920</v>
      </c>
    </row>
    <row r="144" spans="1:4" x14ac:dyDescent="0.25">
      <c r="A144" t="s">
        <v>40</v>
      </c>
      <c r="B144" t="s">
        <v>845</v>
      </c>
      <c r="C144" t="s">
        <v>859</v>
      </c>
      <c r="D144" t="s">
        <v>860</v>
      </c>
    </row>
    <row r="145" spans="1:22" x14ac:dyDescent="0.25">
      <c r="A145" t="s">
        <v>40</v>
      </c>
      <c r="B145" t="s">
        <v>845</v>
      </c>
      <c r="C145" t="s">
        <v>2587</v>
      </c>
      <c r="D145" t="s">
        <v>860</v>
      </c>
    </row>
    <row r="146" spans="1:22" x14ac:dyDescent="0.25">
      <c r="A146" t="s">
        <v>40</v>
      </c>
      <c r="B146" t="s">
        <v>841</v>
      </c>
      <c r="C146" t="s">
        <v>2587</v>
      </c>
      <c r="D146" t="s">
        <v>2921</v>
      </c>
    </row>
    <row r="147" spans="1:22" x14ac:dyDescent="0.25">
      <c r="A147" t="s">
        <v>40</v>
      </c>
      <c r="B147" t="s">
        <v>842</v>
      </c>
      <c r="C147" t="s">
        <v>2587</v>
      </c>
      <c r="D147" t="s">
        <v>2922</v>
      </c>
    </row>
    <row r="148" spans="1:22" x14ac:dyDescent="0.25">
      <c r="A148" t="s">
        <v>40</v>
      </c>
      <c r="B148" t="s">
        <v>841</v>
      </c>
      <c r="C148" t="s">
        <v>859</v>
      </c>
      <c r="D148" t="s">
        <v>2923</v>
      </c>
    </row>
    <row r="149" spans="1:22" x14ac:dyDescent="0.25">
      <c r="A149" t="s">
        <v>40</v>
      </c>
      <c r="B149" t="s">
        <v>841</v>
      </c>
      <c r="C149" t="s">
        <v>857</v>
      </c>
      <c r="D149" t="s">
        <v>1562</v>
      </c>
    </row>
    <row r="150" spans="1:22" x14ac:dyDescent="0.25">
      <c r="A150" t="s">
        <v>40</v>
      </c>
      <c r="B150" t="s">
        <v>841</v>
      </c>
      <c r="C150" t="s">
        <v>2587</v>
      </c>
      <c r="D150" t="s">
        <v>2924</v>
      </c>
    </row>
    <row r="151" spans="1:22" x14ac:dyDescent="0.25">
      <c r="A151" t="s">
        <v>40</v>
      </c>
      <c r="B151" t="s">
        <v>841</v>
      </c>
      <c r="C151" t="s">
        <v>859</v>
      </c>
      <c r="D151" t="s">
        <v>2925</v>
      </c>
    </row>
    <row r="152" spans="1:22" x14ac:dyDescent="0.25">
      <c r="A152" t="s">
        <v>40</v>
      </c>
      <c r="B152" t="s">
        <v>841</v>
      </c>
      <c r="C152" t="s">
        <v>857</v>
      </c>
      <c r="D152" t="s">
        <v>1572</v>
      </c>
    </row>
    <row r="153" spans="1:22" x14ac:dyDescent="0.25">
      <c r="A153" t="s">
        <v>40</v>
      </c>
      <c r="B153" t="s">
        <v>845</v>
      </c>
      <c r="C153" t="s">
        <v>857</v>
      </c>
      <c r="D153" t="s">
        <v>883</v>
      </c>
    </row>
    <row r="154" spans="1:22" x14ac:dyDescent="0.25">
      <c r="A154" t="s">
        <v>40</v>
      </c>
      <c r="B154" t="s">
        <v>841</v>
      </c>
      <c r="C154" t="s">
        <v>2587</v>
      </c>
      <c r="D154" t="s">
        <v>2926</v>
      </c>
    </row>
    <row r="155" spans="1:22" x14ac:dyDescent="0.25">
      <c r="A155" t="s">
        <v>40</v>
      </c>
      <c r="B155" t="s">
        <v>842</v>
      </c>
      <c r="C155" t="s">
        <v>859</v>
      </c>
      <c r="D155" t="s">
        <v>863</v>
      </c>
    </row>
    <row r="156" spans="1:22" x14ac:dyDescent="0.25">
      <c r="A156" t="s">
        <v>40</v>
      </c>
      <c r="B156" t="s">
        <v>842</v>
      </c>
      <c r="C156" t="s">
        <v>857</v>
      </c>
      <c r="D156" t="s">
        <v>863</v>
      </c>
      <c r="T156" t="str">
        <f>N160</f>
        <v xml:space="preserve"> ViterbiNet</v>
      </c>
      <c r="U156">
        <f>N163</f>
        <v>0</v>
      </c>
      <c r="V156" t="str">
        <f>N157</f>
        <v xml:space="preserve"> Transformer</v>
      </c>
    </row>
    <row r="157" spans="1:22" x14ac:dyDescent="0.25">
      <c r="A157" t="s">
        <v>40</v>
      </c>
      <c r="B157" t="s">
        <v>841</v>
      </c>
      <c r="C157" t="s">
        <v>859</v>
      </c>
      <c r="D157" t="s">
        <v>2927</v>
      </c>
      <c r="N157" t="str" cm="1">
        <f t="array" ref="N157:N162">SUBSTITUTE(_xlfn._xlws.FILTER(B:B,ISNUMBER($D:$D)),", SNR","")</f>
        <v xml:space="preserve"> Transformer</v>
      </c>
      <c r="O157" cm="1">
        <f t="array" ref="O157:O162">VALUE(SUBSTITUTE(SUBSTITUTE(_xlfn._xlws.FILTER(C:C,ISNUMBER($D:$D))," ",""),",FinalSER",""))</f>
        <v>12</v>
      </c>
      <c r="P157" cm="1">
        <f t="array" ref="P157:P162">VALUE(_xlfn._xlws.FILTER(D:D,ISNUMBER($D:$D)))</f>
        <v>9.4444453716277998E-4</v>
      </c>
      <c r="S157">
        <v>12</v>
      </c>
      <c r="T157" s="7" cm="1">
        <f t="array" ref="T157">_xlfn._xlws.FILTER(_xlfn.ANCHORARRAY($P$157),(_xlfn.ANCHORARRAY($O$157)=$S157)*(_xlfn.ANCHORARRAY($N$157)=T$156))</f>
        <v>3.6111096541086799E-4</v>
      </c>
      <c r="U157" s="7" t="e" cm="1" vm="1">
        <f t="array" ref="U157">_xlfn._xlws.FILTER(_xlfn.ANCHORARRAY($P$157),(_xlfn.ANCHORARRAY($O$157)=$S157)*(_xlfn.ANCHORARRAY($N$157)=U$156))</f>
        <v>#VALUE!</v>
      </c>
      <c r="V157" s="7" cm="1">
        <f t="array" ref="V157">_xlfn._xlws.FILTER(_xlfn.ANCHORARRAY($P$157),(_xlfn.ANCHORARRAY($O$157)=$S157)*(_xlfn.ANCHORARRAY($N$157)=V$156))</f>
        <v>9.4444453716277998E-4</v>
      </c>
    </row>
    <row r="158" spans="1:22" x14ac:dyDescent="0.25">
      <c r="A158" t="s">
        <v>40</v>
      </c>
      <c r="B158" t="s">
        <v>841</v>
      </c>
      <c r="C158" t="s">
        <v>857</v>
      </c>
      <c r="D158" t="s">
        <v>1583</v>
      </c>
      <c r="N158" t="str">
        <v xml:space="preserve"> Transformer</v>
      </c>
      <c r="O158">
        <v>14</v>
      </c>
      <c r="P158">
        <v>2.7777791023254298E-4</v>
      </c>
      <c r="S158">
        <v>13</v>
      </c>
      <c r="T158" s="7" cm="1">
        <f t="array" ref="T158">_xlfn._xlws.FILTER(_xlfn.ANCHORARRAY($P$157),(_xlfn.ANCHORARRAY($O$157)=$S158)*(_xlfn.ANCHORARRAY($N$157)=T$156))</f>
        <v>1.3888875643412201E-4</v>
      </c>
      <c r="U158" s="7" t="e" cm="1" vm="1">
        <f t="array" ref="U158">_xlfn._xlws.FILTER(_xlfn.ANCHORARRAY($P$157),(_xlfn.ANCHORARRAY($O$157)=$S158)*(_xlfn.ANCHORARRAY($N$157)=U$156))</f>
        <v>#VALUE!</v>
      </c>
      <c r="V158" s="7" cm="1">
        <f t="array" ref="V158">_xlfn._xlws.FILTER(_xlfn.ANCHORARRAY($P$157),(_xlfn.ANCHORARRAY($O$157)=$S158)*(_xlfn.ANCHORARRAY($N$157)=V$156))</f>
        <v>3.3333341280619298E-4</v>
      </c>
    </row>
    <row r="159" spans="1:22" x14ac:dyDescent="0.25">
      <c r="A159" t="s">
        <v>40</v>
      </c>
      <c r="B159" t="s">
        <v>841</v>
      </c>
      <c r="C159" t="s">
        <v>2587</v>
      </c>
      <c r="D159" t="s">
        <v>2928</v>
      </c>
      <c r="N159" t="str">
        <v xml:space="preserve"> Transformer</v>
      </c>
      <c r="O159">
        <v>13</v>
      </c>
      <c r="P159">
        <v>3.3333341280619298E-4</v>
      </c>
      <c r="S159">
        <v>14</v>
      </c>
      <c r="T159" s="7" cm="1">
        <f t="array" ref="T159">_xlfn._xlws.FILTER(_xlfn.ANCHORARRAY($P$157),(_xlfn.ANCHORARRAY($O$157)=$S159)*(_xlfn.ANCHORARRAY($N$157)=T$156))</f>
        <v>0</v>
      </c>
      <c r="U159" s="7" t="e" cm="1" vm="1">
        <f t="array" ref="U159">_xlfn._xlws.FILTER(_xlfn.ANCHORARRAY($P$157),(_xlfn.ANCHORARRAY($O$157)=$S159)*(_xlfn.ANCHORARRAY($N$157)=U$156))</f>
        <v>#VALUE!</v>
      </c>
      <c r="V159" s="7" cm="1">
        <f t="array" ref="V159">_xlfn._xlws.FILTER(_xlfn.ANCHORARRAY($P$157),(_xlfn.ANCHORARRAY($O$157)=$S159)*(_xlfn.ANCHORARRAY($N$157)=V$156))</f>
        <v>2.7777791023254298E-4</v>
      </c>
    </row>
    <row r="160" spans="1:22" x14ac:dyDescent="0.25">
      <c r="A160" t="s">
        <v>40</v>
      </c>
      <c r="B160" t="s">
        <v>841</v>
      </c>
      <c r="C160" t="s">
        <v>859</v>
      </c>
      <c r="D160" t="s">
        <v>2929</v>
      </c>
      <c r="N160" t="str">
        <v xml:space="preserve"> ViterbiNet</v>
      </c>
      <c r="O160">
        <v>13</v>
      </c>
      <c r="P160">
        <v>1.3888875643412201E-4</v>
      </c>
    </row>
    <row r="161" spans="1:16" x14ac:dyDescent="0.25">
      <c r="A161" t="s">
        <v>40</v>
      </c>
      <c r="B161" t="s">
        <v>841</v>
      </c>
      <c r="C161" t="s">
        <v>857</v>
      </c>
      <c r="D161" t="s">
        <v>1593</v>
      </c>
      <c r="N161" t="str">
        <v xml:space="preserve"> ViterbiNet</v>
      </c>
      <c r="O161">
        <v>14</v>
      </c>
      <c r="P161">
        <v>0</v>
      </c>
    </row>
    <row r="162" spans="1:16" x14ac:dyDescent="0.25">
      <c r="A162" t="s">
        <v>40</v>
      </c>
      <c r="B162" t="s">
        <v>841</v>
      </c>
      <c r="C162" t="s">
        <v>2587</v>
      </c>
      <c r="D162" t="s">
        <v>2930</v>
      </c>
      <c r="N162" t="str">
        <v xml:space="preserve"> ViterbiNet</v>
      </c>
      <c r="O162">
        <v>12</v>
      </c>
      <c r="P162">
        <v>3.6111096541086799E-4</v>
      </c>
    </row>
    <row r="163" spans="1:16" x14ac:dyDescent="0.25">
      <c r="A163" t="s">
        <v>40</v>
      </c>
      <c r="B163" t="s">
        <v>842</v>
      </c>
      <c r="C163" t="s">
        <v>2587</v>
      </c>
      <c r="D163" t="s">
        <v>2931</v>
      </c>
    </row>
    <row r="164" spans="1:16" x14ac:dyDescent="0.25">
      <c r="A164" t="s">
        <v>40</v>
      </c>
      <c r="B164" t="s">
        <v>841</v>
      </c>
      <c r="C164" t="s">
        <v>859</v>
      </c>
      <c r="D164" t="s">
        <v>2932</v>
      </c>
    </row>
    <row r="165" spans="1:16" x14ac:dyDescent="0.25">
      <c r="A165" t="s">
        <v>40</v>
      </c>
      <c r="B165" t="s">
        <v>841</v>
      </c>
      <c r="C165" t="s">
        <v>857</v>
      </c>
      <c r="D165" t="s">
        <v>2933</v>
      </c>
    </row>
    <row r="166" spans="1:16" x14ac:dyDescent="0.25">
      <c r="A166" t="s">
        <v>40</v>
      </c>
      <c r="B166" t="s">
        <v>841</v>
      </c>
      <c r="C166" t="s">
        <v>2587</v>
      </c>
      <c r="D166" t="s">
        <v>2934</v>
      </c>
    </row>
    <row r="167" spans="1:16" x14ac:dyDescent="0.25">
      <c r="A167" t="s">
        <v>40</v>
      </c>
      <c r="B167" t="s">
        <v>841</v>
      </c>
      <c r="C167" t="s">
        <v>857</v>
      </c>
      <c r="D167" t="s">
        <v>2935</v>
      </c>
    </row>
    <row r="168" spans="1:16" x14ac:dyDescent="0.25">
      <c r="A168" t="s">
        <v>40</v>
      </c>
      <c r="B168" t="s">
        <v>841</v>
      </c>
      <c r="C168" t="s">
        <v>859</v>
      </c>
      <c r="D168" t="s">
        <v>2936</v>
      </c>
    </row>
    <row r="169" spans="1:16" x14ac:dyDescent="0.25">
      <c r="A169" t="s">
        <v>40</v>
      </c>
      <c r="B169" t="s">
        <v>841</v>
      </c>
      <c r="C169" t="s">
        <v>857</v>
      </c>
      <c r="D169" t="s">
        <v>2937</v>
      </c>
    </row>
    <row r="170" spans="1:16" x14ac:dyDescent="0.25">
      <c r="A170" t="s">
        <v>40</v>
      </c>
      <c r="B170" t="s">
        <v>841</v>
      </c>
      <c r="C170" t="s">
        <v>2587</v>
      </c>
      <c r="D170" t="s">
        <v>2938</v>
      </c>
    </row>
    <row r="171" spans="1:16" x14ac:dyDescent="0.25">
      <c r="A171" t="s">
        <v>40</v>
      </c>
      <c r="B171" t="s">
        <v>841</v>
      </c>
      <c r="C171" t="s">
        <v>859</v>
      </c>
      <c r="D171" t="s">
        <v>2939</v>
      </c>
    </row>
    <row r="172" spans="1:16" x14ac:dyDescent="0.25">
      <c r="A172" t="s">
        <v>40</v>
      </c>
      <c r="B172" t="s">
        <v>842</v>
      </c>
      <c r="C172" t="s">
        <v>859</v>
      </c>
      <c r="D172" t="s">
        <v>864</v>
      </c>
    </row>
    <row r="173" spans="1:16" x14ac:dyDescent="0.25">
      <c r="A173" t="s">
        <v>40</v>
      </c>
      <c r="B173" t="s">
        <v>842</v>
      </c>
      <c r="C173" t="s">
        <v>857</v>
      </c>
      <c r="D173" t="s">
        <v>1514</v>
      </c>
    </row>
    <row r="174" spans="1:16" x14ac:dyDescent="0.25">
      <c r="A174" t="s">
        <v>40</v>
      </c>
      <c r="B174" t="s">
        <v>841</v>
      </c>
      <c r="C174" t="s">
        <v>857</v>
      </c>
      <c r="D174" t="s">
        <v>2940</v>
      </c>
    </row>
    <row r="175" spans="1:16" x14ac:dyDescent="0.25">
      <c r="A175" t="s">
        <v>40</v>
      </c>
      <c r="B175" t="s">
        <v>841</v>
      </c>
      <c r="C175" t="s">
        <v>2587</v>
      </c>
      <c r="D175" t="s">
        <v>2941</v>
      </c>
    </row>
    <row r="176" spans="1:16" x14ac:dyDescent="0.25">
      <c r="A176" t="s">
        <v>40</v>
      </c>
      <c r="B176" t="s">
        <v>841</v>
      </c>
      <c r="C176" t="s">
        <v>859</v>
      </c>
      <c r="D176" t="s">
        <v>2942</v>
      </c>
    </row>
    <row r="177" spans="1:4" x14ac:dyDescent="0.25">
      <c r="A177" t="s">
        <v>40</v>
      </c>
      <c r="B177" t="s">
        <v>845</v>
      </c>
      <c r="C177" t="s">
        <v>859</v>
      </c>
      <c r="D177" t="s">
        <v>861</v>
      </c>
    </row>
    <row r="178" spans="1:4" x14ac:dyDescent="0.25">
      <c r="A178" t="s">
        <v>40</v>
      </c>
      <c r="B178" t="s">
        <v>845</v>
      </c>
      <c r="C178" t="s">
        <v>2587</v>
      </c>
      <c r="D178" t="s">
        <v>861</v>
      </c>
    </row>
    <row r="179" spans="1:4" x14ac:dyDescent="0.25">
      <c r="A179" t="s">
        <v>40</v>
      </c>
      <c r="B179" t="s">
        <v>841</v>
      </c>
      <c r="C179" t="s">
        <v>857</v>
      </c>
      <c r="D179" t="s">
        <v>2943</v>
      </c>
    </row>
    <row r="180" spans="1:4" x14ac:dyDescent="0.25">
      <c r="A180" t="s">
        <v>40</v>
      </c>
      <c r="B180" t="s">
        <v>841</v>
      </c>
      <c r="C180" t="s">
        <v>2587</v>
      </c>
      <c r="D180" t="s">
        <v>2944</v>
      </c>
    </row>
    <row r="181" spans="1:4" x14ac:dyDescent="0.25">
      <c r="A181" t="s">
        <v>40</v>
      </c>
      <c r="B181" t="s">
        <v>842</v>
      </c>
      <c r="C181" t="s">
        <v>2587</v>
      </c>
      <c r="D181" t="s">
        <v>2045</v>
      </c>
    </row>
    <row r="182" spans="1:4" x14ac:dyDescent="0.25">
      <c r="A182" t="s">
        <v>40</v>
      </c>
      <c r="B182" t="s">
        <v>841</v>
      </c>
      <c r="C182" t="s">
        <v>859</v>
      </c>
      <c r="D182" t="s">
        <v>2945</v>
      </c>
    </row>
    <row r="183" spans="1:4" x14ac:dyDescent="0.25">
      <c r="A183" t="s">
        <v>40</v>
      </c>
      <c r="B183" t="s">
        <v>841</v>
      </c>
      <c r="C183" t="s">
        <v>857</v>
      </c>
      <c r="D183" t="s">
        <v>2946</v>
      </c>
    </row>
    <row r="184" spans="1:4" x14ac:dyDescent="0.25">
      <c r="A184" t="s">
        <v>40</v>
      </c>
      <c r="B184" t="s">
        <v>841</v>
      </c>
      <c r="C184" t="s">
        <v>2587</v>
      </c>
      <c r="D184" t="s">
        <v>2947</v>
      </c>
    </row>
    <row r="185" spans="1:4" x14ac:dyDescent="0.25">
      <c r="A185" t="s">
        <v>40</v>
      </c>
      <c r="B185" t="s">
        <v>841</v>
      </c>
      <c r="C185" t="s">
        <v>859</v>
      </c>
      <c r="D185" t="s">
        <v>2948</v>
      </c>
    </row>
    <row r="186" spans="1:4" x14ac:dyDescent="0.25">
      <c r="A186" t="s">
        <v>40</v>
      </c>
      <c r="B186" t="s">
        <v>845</v>
      </c>
      <c r="C186" t="s">
        <v>857</v>
      </c>
      <c r="D186" t="s">
        <v>902</v>
      </c>
    </row>
    <row r="187" spans="1:4" x14ac:dyDescent="0.25">
      <c r="A187" t="s">
        <v>40</v>
      </c>
      <c r="B187" t="s">
        <v>841</v>
      </c>
      <c r="C187" t="s">
        <v>857</v>
      </c>
      <c r="D187" t="s">
        <v>2949</v>
      </c>
    </row>
    <row r="188" spans="1:4" x14ac:dyDescent="0.25">
      <c r="A188" t="s">
        <v>40</v>
      </c>
      <c r="B188" t="s">
        <v>841</v>
      </c>
      <c r="C188" t="s">
        <v>2587</v>
      </c>
      <c r="D188" t="s">
        <v>2950</v>
      </c>
    </row>
    <row r="189" spans="1:4" x14ac:dyDescent="0.25">
      <c r="A189" t="s">
        <v>40</v>
      </c>
      <c r="B189" t="s">
        <v>842</v>
      </c>
      <c r="C189" t="s">
        <v>857</v>
      </c>
      <c r="D189" t="s">
        <v>1478</v>
      </c>
    </row>
    <row r="190" spans="1:4" x14ac:dyDescent="0.25">
      <c r="A190" t="s">
        <v>40</v>
      </c>
      <c r="B190" t="s">
        <v>841</v>
      </c>
      <c r="C190" t="s">
        <v>859</v>
      </c>
      <c r="D190" t="s">
        <v>2951</v>
      </c>
    </row>
    <row r="191" spans="1:4" x14ac:dyDescent="0.25">
      <c r="A191" t="s">
        <v>40</v>
      </c>
      <c r="B191" t="s">
        <v>842</v>
      </c>
      <c r="C191" t="s">
        <v>859</v>
      </c>
      <c r="D191" t="s">
        <v>865</v>
      </c>
    </row>
    <row r="192" spans="1:4" x14ac:dyDescent="0.25">
      <c r="A192" t="s">
        <v>40</v>
      </c>
      <c r="B192" t="s">
        <v>841</v>
      </c>
      <c r="C192" t="s">
        <v>857</v>
      </c>
      <c r="D192" t="s">
        <v>2952</v>
      </c>
    </row>
    <row r="193" spans="1:4" x14ac:dyDescent="0.25">
      <c r="A193" t="s">
        <v>40</v>
      </c>
      <c r="B193" t="s">
        <v>841</v>
      </c>
      <c r="C193" t="s">
        <v>2587</v>
      </c>
      <c r="D193" t="s">
        <v>2953</v>
      </c>
    </row>
    <row r="194" spans="1:4" x14ac:dyDescent="0.25">
      <c r="A194" t="s">
        <v>40</v>
      </c>
      <c r="B194" t="s">
        <v>841</v>
      </c>
      <c r="C194" t="s">
        <v>859</v>
      </c>
      <c r="D194" t="s">
        <v>2954</v>
      </c>
    </row>
    <row r="195" spans="1:4" x14ac:dyDescent="0.25">
      <c r="A195" t="s">
        <v>40</v>
      </c>
      <c r="B195" t="s">
        <v>841</v>
      </c>
      <c r="C195" t="s">
        <v>857</v>
      </c>
      <c r="D195" t="s">
        <v>2955</v>
      </c>
    </row>
    <row r="196" spans="1:4" x14ac:dyDescent="0.25">
      <c r="A196" t="s">
        <v>40</v>
      </c>
      <c r="B196" t="s">
        <v>841</v>
      </c>
      <c r="C196" t="s">
        <v>2587</v>
      </c>
      <c r="D196" t="s">
        <v>2956</v>
      </c>
    </row>
    <row r="197" spans="1:4" x14ac:dyDescent="0.25">
      <c r="A197" t="s">
        <v>40</v>
      </c>
      <c r="B197" t="s">
        <v>842</v>
      </c>
      <c r="C197" t="s">
        <v>2587</v>
      </c>
      <c r="D197" t="s">
        <v>2054</v>
      </c>
    </row>
    <row r="198" spans="1:4" x14ac:dyDescent="0.25">
      <c r="A198" t="s">
        <v>40</v>
      </c>
      <c r="B198" t="s">
        <v>841</v>
      </c>
      <c r="C198" t="s">
        <v>859</v>
      </c>
      <c r="D198" t="s">
        <v>2957</v>
      </c>
    </row>
    <row r="199" spans="1:4" x14ac:dyDescent="0.25">
      <c r="A199" t="s">
        <v>40</v>
      </c>
      <c r="B199" t="s">
        <v>841</v>
      </c>
      <c r="C199" t="s">
        <v>857</v>
      </c>
      <c r="D199" t="s">
        <v>2958</v>
      </c>
    </row>
    <row r="200" spans="1:4" x14ac:dyDescent="0.25">
      <c r="A200" t="s">
        <v>40</v>
      </c>
      <c r="B200" t="s">
        <v>841</v>
      </c>
      <c r="C200" t="s">
        <v>2587</v>
      </c>
      <c r="D200" t="s">
        <v>2959</v>
      </c>
    </row>
    <row r="201" spans="1:4" x14ac:dyDescent="0.25">
      <c r="A201" t="s">
        <v>40</v>
      </c>
      <c r="B201" t="s">
        <v>841</v>
      </c>
      <c r="C201" t="s">
        <v>859</v>
      </c>
      <c r="D201" t="s">
        <v>2960</v>
      </c>
    </row>
    <row r="202" spans="1:4" x14ac:dyDescent="0.25">
      <c r="A202" t="s">
        <v>40</v>
      </c>
      <c r="B202" t="s">
        <v>841</v>
      </c>
      <c r="C202" t="s">
        <v>857</v>
      </c>
      <c r="D202" t="s">
        <v>2961</v>
      </c>
    </row>
    <row r="203" spans="1:4" x14ac:dyDescent="0.25">
      <c r="A203" t="s">
        <v>40</v>
      </c>
      <c r="B203" t="s">
        <v>841</v>
      </c>
      <c r="C203" t="s">
        <v>2587</v>
      </c>
      <c r="D203" t="s">
        <v>2962</v>
      </c>
    </row>
    <row r="204" spans="1:4" x14ac:dyDescent="0.25">
      <c r="A204" t="s">
        <v>40</v>
      </c>
      <c r="B204" t="s">
        <v>842</v>
      </c>
      <c r="C204" t="s">
        <v>857</v>
      </c>
      <c r="D204" t="s">
        <v>1487</v>
      </c>
    </row>
    <row r="205" spans="1:4" x14ac:dyDescent="0.25">
      <c r="A205" t="s">
        <v>40</v>
      </c>
      <c r="B205" t="s">
        <v>841</v>
      </c>
      <c r="C205" t="s">
        <v>859</v>
      </c>
      <c r="D205" t="s">
        <v>2963</v>
      </c>
    </row>
    <row r="206" spans="1:4" x14ac:dyDescent="0.25">
      <c r="A206" t="s">
        <v>40</v>
      </c>
      <c r="B206" t="s">
        <v>842</v>
      </c>
      <c r="C206" t="s">
        <v>859</v>
      </c>
      <c r="D206" t="s">
        <v>867</v>
      </c>
    </row>
    <row r="207" spans="1:4" x14ac:dyDescent="0.25">
      <c r="A207" t="s">
        <v>40</v>
      </c>
      <c r="B207" t="s">
        <v>841</v>
      </c>
      <c r="C207" t="s">
        <v>857</v>
      </c>
      <c r="D207" t="s">
        <v>2964</v>
      </c>
    </row>
    <row r="208" spans="1:4" x14ac:dyDescent="0.25">
      <c r="A208" t="s">
        <v>40</v>
      </c>
      <c r="B208" t="s">
        <v>841</v>
      </c>
      <c r="C208" t="s">
        <v>2587</v>
      </c>
      <c r="D208" t="s">
        <v>2965</v>
      </c>
    </row>
    <row r="209" spans="1:4" x14ac:dyDescent="0.25">
      <c r="A209" t="s">
        <v>40</v>
      </c>
      <c r="B209" t="s">
        <v>841</v>
      </c>
      <c r="C209" t="s">
        <v>859</v>
      </c>
      <c r="D209" t="s">
        <v>2966</v>
      </c>
    </row>
    <row r="210" spans="1:4" x14ac:dyDescent="0.25">
      <c r="A210" t="s">
        <v>40</v>
      </c>
      <c r="B210" t="s">
        <v>845</v>
      </c>
      <c r="C210" t="s">
        <v>859</v>
      </c>
      <c r="D210" t="s">
        <v>863</v>
      </c>
    </row>
    <row r="211" spans="1:4" x14ac:dyDescent="0.25">
      <c r="A211" t="s">
        <v>40</v>
      </c>
      <c r="B211" t="s">
        <v>845</v>
      </c>
      <c r="C211" t="s">
        <v>2587</v>
      </c>
      <c r="D211" t="s">
        <v>863</v>
      </c>
    </row>
    <row r="212" spans="1:4" x14ac:dyDescent="0.25">
      <c r="A212" t="s">
        <v>40</v>
      </c>
      <c r="B212" t="s">
        <v>841</v>
      </c>
      <c r="C212" t="s">
        <v>857</v>
      </c>
      <c r="D212" t="s">
        <v>2967</v>
      </c>
    </row>
    <row r="213" spans="1:4" x14ac:dyDescent="0.25">
      <c r="A213" t="s">
        <v>40</v>
      </c>
      <c r="B213" t="s">
        <v>841</v>
      </c>
      <c r="C213" t="s">
        <v>2587</v>
      </c>
      <c r="D213" t="s">
        <v>2968</v>
      </c>
    </row>
    <row r="214" spans="1:4" x14ac:dyDescent="0.25">
      <c r="A214" t="s">
        <v>40</v>
      </c>
      <c r="B214" t="s">
        <v>841</v>
      </c>
      <c r="C214" t="s">
        <v>859</v>
      </c>
      <c r="D214" t="s">
        <v>2969</v>
      </c>
    </row>
    <row r="215" spans="1:4" x14ac:dyDescent="0.25">
      <c r="A215" t="s">
        <v>40</v>
      </c>
      <c r="B215" t="s">
        <v>842</v>
      </c>
      <c r="C215" t="s">
        <v>2587</v>
      </c>
      <c r="D215" t="s">
        <v>2970</v>
      </c>
    </row>
    <row r="216" spans="1:4" x14ac:dyDescent="0.25">
      <c r="A216" t="s">
        <v>40</v>
      </c>
      <c r="B216" t="s">
        <v>845</v>
      </c>
      <c r="C216" t="s">
        <v>857</v>
      </c>
      <c r="D216" t="s">
        <v>2887</v>
      </c>
    </row>
    <row r="217" spans="1:4" x14ac:dyDescent="0.25">
      <c r="A217" t="s">
        <v>40</v>
      </c>
      <c r="B217" t="s">
        <v>845</v>
      </c>
      <c r="C217" t="s">
        <v>2587</v>
      </c>
      <c r="D217" t="s">
        <v>2888</v>
      </c>
    </row>
    <row r="218" spans="1:4" x14ac:dyDescent="0.25">
      <c r="A218" t="s">
        <v>40</v>
      </c>
      <c r="B218" t="s">
        <v>845</v>
      </c>
      <c r="C218" t="s">
        <v>859</v>
      </c>
      <c r="D218" t="s">
        <v>2742</v>
      </c>
    </row>
    <row r="219" spans="1:4" x14ac:dyDescent="0.25">
      <c r="A219" t="s">
        <v>40</v>
      </c>
      <c r="B219" t="s">
        <v>845</v>
      </c>
      <c r="C219" t="s">
        <v>857</v>
      </c>
      <c r="D219" t="s">
        <v>2889</v>
      </c>
    </row>
    <row r="220" spans="1:4" x14ac:dyDescent="0.25">
      <c r="A220" t="s">
        <v>40</v>
      </c>
      <c r="B220" t="s">
        <v>1433</v>
      </c>
      <c r="C220" t="s">
        <v>1094</v>
      </c>
      <c r="D220">
        <v>9.4444453716277998E-4</v>
      </c>
    </row>
    <row r="221" spans="1:4" x14ac:dyDescent="0.25">
      <c r="A221">
        <v>9.4444453716277998E-4</v>
      </c>
    </row>
    <row r="222" spans="1:4" x14ac:dyDescent="0.25">
      <c r="A222" t="s">
        <v>40</v>
      </c>
      <c r="B222" t="s">
        <v>845</v>
      </c>
      <c r="C222" t="s">
        <v>2587</v>
      </c>
      <c r="D222" t="s">
        <v>2615</v>
      </c>
    </row>
    <row r="223" spans="1:4" x14ac:dyDescent="0.25">
      <c r="A223" t="s">
        <v>40</v>
      </c>
      <c r="B223" t="s">
        <v>1433</v>
      </c>
      <c r="C223" t="s">
        <v>2617</v>
      </c>
      <c r="D223">
        <v>2.7777791023254298E-4</v>
      </c>
    </row>
    <row r="224" spans="1:4" x14ac:dyDescent="0.25">
      <c r="A224">
        <v>2.7777791023254298E-4</v>
      </c>
    </row>
    <row r="225" spans="1:4" x14ac:dyDescent="0.25">
      <c r="A225" t="s">
        <v>40</v>
      </c>
      <c r="B225" t="s">
        <v>845</v>
      </c>
      <c r="C225" t="s">
        <v>859</v>
      </c>
      <c r="D225" t="s">
        <v>2813</v>
      </c>
    </row>
    <row r="226" spans="1:4" x14ac:dyDescent="0.25">
      <c r="A226" t="s">
        <v>40</v>
      </c>
      <c r="B226" t="s">
        <v>1433</v>
      </c>
      <c r="C226" t="s">
        <v>1121</v>
      </c>
      <c r="D226">
        <v>3.3333341280619298E-4</v>
      </c>
    </row>
    <row r="227" spans="1:4" x14ac:dyDescent="0.25">
      <c r="A227">
        <v>3.3333341280619298E-4</v>
      </c>
    </row>
    <row r="228" spans="1:4" x14ac:dyDescent="0.25">
      <c r="A228" t="s">
        <v>126</v>
      </c>
      <c r="B228" t="s">
        <v>849</v>
      </c>
    </row>
    <row r="229" spans="1:4" x14ac:dyDescent="0.25">
      <c r="A229" t="s">
        <v>126</v>
      </c>
      <c r="B229" t="s">
        <v>850</v>
      </c>
    </row>
    <row r="230" spans="1:4" x14ac:dyDescent="0.25">
      <c r="A230" t="s">
        <v>126</v>
      </c>
      <c r="B230" t="s">
        <v>851</v>
      </c>
    </row>
    <row r="231" spans="1:4" x14ac:dyDescent="0.25">
      <c r="A231" t="s">
        <v>126</v>
      </c>
      <c r="B231" t="s">
        <v>852</v>
      </c>
    </row>
    <row r="232" spans="1:4" x14ac:dyDescent="0.25">
      <c r="A232" t="s">
        <v>126</v>
      </c>
      <c r="B232" t="s">
        <v>853</v>
      </c>
    </row>
    <row r="233" spans="1:4" x14ac:dyDescent="0.25">
      <c r="A233" t="s">
        <v>126</v>
      </c>
      <c r="B233" t="s">
        <v>854</v>
      </c>
    </row>
    <row r="234" spans="1:4" x14ac:dyDescent="0.25">
      <c r="A234" t="s">
        <v>126</v>
      </c>
      <c r="B234" t="s">
        <v>2653</v>
      </c>
    </row>
    <row r="235" spans="1:4" x14ac:dyDescent="0.25">
      <c r="A235" t="s">
        <v>126</v>
      </c>
      <c r="B235" t="s">
        <v>2654</v>
      </c>
    </row>
    <row r="236" spans="1:4" x14ac:dyDescent="0.25">
      <c r="A236" t="s">
        <v>126</v>
      </c>
      <c r="B236" t="s">
        <v>2655</v>
      </c>
    </row>
    <row r="237" spans="1:4" x14ac:dyDescent="0.25">
      <c r="A237" t="s">
        <v>19</v>
      </c>
    </row>
    <row r="238" spans="1:4" x14ac:dyDescent="0.25">
      <c r="A238" t="s">
        <v>19</v>
      </c>
    </row>
    <row r="239" spans="1:4" x14ac:dyDescent="0.25">
      <c r="A239" t="s">
        <v>19</v>
      </c>
    </row>
    <row r="240" spans="1:4" x14ac:dyDescent="0.25">
      <c r="A240" t="s">
        <v>19</v>
      </c>
    </row>
    <row r="241" spans="1:5" x14ac:dyDescent="0.25">
      <c r="A241" t="s">
        <v>19</v>
      </c>
    </row>
    <row r="242" spans="1:5" x14ac:dyDescent="0.25">
      <c r="A242" t="s">
        <v>19</v>
      </c>
    </row>
    <row r="243" spans="1:5" x14ac:dyDescent="0.25">
      <c r="A243" t="s">
        <v>19</v>
      </c>
    </row>
    <row r="244" spans="1:5" x14ac:dyDescent="0.25">
      <c r="A244" t="s">
        <v>2</v>
      </c>
      <c r="B244" t="s">
        <v>133</v>
      </c>
      <c r="C244">
        <v>7010</v>
      </c>
    </row>
    <row r="245" spans="1:5" x14ac:dyDescent="0.25">
      <c r="A245" t="s">
        <v>68</v>
      </c>
    </row>
    <row r="246" spans="1:5" x14ac:dyDescent="0.25">
      <c r="A246" t="s">
        <v>40</v>
      </c>
      <c r="B246" t="s">
        <v>842</v>
      </c>
      <c r="C246" t="s">
        <v>146</v>
      </c>
      <c r="D246" t="s">
        <v>137</v>
      </c>
      <c r="E246">
        <v>25</v>
      </c>
    </row>
    <row r="247" spans="1:5" x14ac:dyDescent="0.25">
      <c r="A247" t="s">
        <v>74</v>
      </c>
    </row>
    <row r="248" spans="1:5" x14ac:dyDescent="0.25">
      <c r="A248" t="s">
        <v>123</v>
      </c>
      <c r="B248" t="s">
        <v>843</v>
      </c>
    </row>
    <row r="249" spans="1:5" x14ac:dyDescent="0.25">
      <c r="A249" t="s">
        <v>142</v>
      </c>
    </row>
    <row r="250" spans="1:5" x14ac:dyDescent="0.25">
      <c r="A250" t="s">
        <v>149</v>
      </c>
    </row>
    <row r="251" spans="1:5" x14ac:dyDescent="0.25">
      <c r="A251" t="s">
        <v>19</v>
      </c>
    </row>
    <row r="252" spans="1:5" x14ac:dyDescent="0.25">
      <c r="A252" t="s">
        <v>19</v>
      </c>
    </row>
    <row r="253" spans="1:5" x14ac:dyDescent="0.25">
      <c r="A253" t="s">
        <v>212</v>
      </c>
      <c r="B253" t="s">
        <v>133</v>
      </c>
      <c r="C253">
        <v>6960</v>
      </c>
    </row>
    <row r="254" spans="1:5" x14ac:dyDescent="0.25">
      <c r="A254" t="s">
        <v>80</v>
      </c>
    </row>
    <row r="255" spans="1:5" x14ac:dyDescent="0.25">
      <c r="A255" t="s">
        <v>40</v>
      </c>
      <c r="B255" t="s">
        <v>845</v>
      </c>
      <c r="C255" t="s">
        <v>146</v>
      </c>
      <c r="D255" t="s">
        <v>137</v>
      </c>
      <c r="E255">
        <v>25</v>
      </c>
    </row>
    <row r="256" spans="1:5" x14ac:dyDescent="0.25">
      <c r="A256" t="s">
        <v>86</v>
      </c>
    </row>
    <row r="257" spans="1:5" x14ac:dyDescent="0.25">
      <c r="A257" t="s">
        <v>123</v>
      </c>
      <c r="B257" t="s">
        <v>847</v>
      </c>
    </row>
    <row r="258" spans="1:5" x14ac:dyDescent="0.25">
      <c r="A258" t="s">
        <v>142</v>
      </c>
    </row>
    <row r="259" spans="1:5" x14ac:dyDescent="0.25">
      <c r="A259" t="s">
        <v>149</v>
      </c>
    </row>
    <row r="260" spans="1:5" x14ac:dyDescent="0.25">
      <c r="A260" t="s">
        <v>2</v>
      </c>
      <c r="B260" t="s">
        <v>133</v>
      </c>
      <c r="C260">
        <v>7010</v>
      </c>
    </row>
    <row r="261" spans="1:5" x14ac:dyDescent="0.25">
      <c r="A261" t="s">
        <v>68</v>
      </c>
    </row>
    <row r="262" spans="1:5" x14ac:dyDescent="0.25">
      <c r="A262" t="s">
        <v>40</v>
      </c>
      <c r="B262" t="s">
        <v>842</v>
      </c>
      <c r="C262" t="s">
        <v>139</v>
      </c>
      <c r="D262" t="s">
        <v>137</v>
      </c>
      <c r="E262">
        <v>25</v>
      </c>
    </row>
    <row r="263" spans="1:5" x14ac:dyDescent="0.25">
      <c r="A263" t="s">
        <v>71</v>
      </c>
    </row>
    <row r="264" spans="1:5" x14ac:dyDescent="0.25">
      <c r="A264" t="s">
        <v>123</v>
      </c>
      <c r="B264" t="s">
        <v>2571</v>
      </c>
    </row>
    <row r="265" spans="1:5" x14ac:dyDescent="0.25">
      <c r="A265" t="s">
        <v>142</v>
      </c>
    </row>
    <row r="266" spans="1:5" x14ac:dyDescent="0.25">
      <c r="A266" t="s">
        <v>145</v>
      </c>
    </row>
    <row r="267" spans="1:5" x14ac:dyDescent="0.25">
      <c r="A267" t="s">
        <v>3</v>
      </c>
      <c r="B267" t="s">
        <v>133</v>
      </c>
      <c r="C267">
        <v>7002</v>
      </c>
    </row>
    <row r="268" spans="1:5" x14ac:dyDescent="0.25">
      <c r="A268" t="s">
        <v>26</v>
      </c>
    </row>
    <row r="269" spans="1:5" x14ac:dyDescent="0.25">
      <c r="A269" t="s">
        <v>40</v>
      </c>
      <c r="B269" t="s">
        <v>841</v>
      </c>
      <c r="C269" t="s">
        <v>146</v>
      </c>
      <c r="D269" t="s">
        <v>137</v>
      </c>
      <c r="E269">
        <v>25</v>
      </c>
    </row>
    <row r="270" spans="1:5" x14ac:dyDescent="0.25">
      <c r="A270" t="s">
        <v>147</v>
      </c>
    </row>
    <row r="271" spans="1:5" x14ac:dyDescent="0.25">
      <c r="A271" t="s">
        <v>123</v>
      </c>
      <c r="B271" t="s">
        <v>148</v>
      </c>
    </row>
    <row r="272" spans="1:5" x14ac:dyDescent="0.25">
      <c r="A272" t="s">
        <v>142</v>
      </c>
    </row>
    <row r="273" spans="1:5" x14ac:dyDescent="0.25">
      <c r="A273" t="s">
        <v>149</v>
      </c>
    </row>
    <row r="274" spans="1:5" x14ac:dyDescent="0.25">
      <c r="A274" t="s">
        <v>212</v>
      </c>
      <c r="B274" t="s">
        <v>133</v>
      </c>
      <c r="C274">
        <v>6960</v>
      </c>
    </row>
    <row r="275" spans="1:5" x14ac:dyDescent="0.25">
      <c r="A275" t="s">
        <v>80</v>
      </c>
    </row>
    <row r="276" spans="1:5" x14ac:dyDescent="0.25">
      <c r="A276" t="s">
        <v>40</v>
      </c>
      <c r="B276" t="s">
        <v>845</v>
      </c>
      <c r="C276" t="s">
        <v>136</v>
      </c>
      <c r="D276" t="s">
        <v>137</v>
      </c>
      <c r="E276">
        <v>25</v>
      </c>
    </row>
    <row r="277" spans="1:5" x14ac:dyDescent="0.25">
      <c r="A277" t="s">
        <v>84</v>
      </c>
    </row>
    <row r="278" spans="1:5" x14ac:dyDescent="0.25">
      <c r="A278" t="s">
        <v>123</v>
      </c>
      <c r="B278" t="s">
        <v>848</v>
      </c>
    </row>
    <row r="279" spans="1:5" x14ac:dyDescent="0.25">
      <c r="A279" t="s">
        <v>142</v>
      </c>
    </row>
    <row r="280" spans="1:5" x14ac:dyDescent="0.25">
      <c r="A280" t="s">
        <v>144</v>
      </c>
    </row>
    <row r="281" spans="1:5" x14ac:dyDescent="0.25">
      <c r="A281" t="s">
        <v>212</v>
      </c>
      <c r="B281" t="s">
        <v>133</v>
      </c>
      <c r="C281">
        <v>6960</v>
      </c>
    </row>
    <row r="282" spans="1:5" x14ac:dyDescent="0.25">
      <c r="A282" t="s">
        <v>80</v>
      </c>
    </row>
    <row r="283" spans="1:5" x14ac:dyDescent="0.25">
      <c r="A283" t="s">
        <v>40</v>
      </c>
      <c r="B283" t="s">
        <v>845</v>
      </c>
      <c r="C283" t="s">
        <v>139</v>
      </c>
      <c r="D283" t="s">
        <v>137</v>
      </c>
      <c r="E283">
        <v>25</v>
      </c>
    </row>
    <row r="284" spans="1:5" x14ac:dyDescent="0.25">
      <c r="A284" t="s">
        <v>82</v>
      </c>
    </row>
    <row r="285" spans="1:5" x14ac:dyDescent="0.25">
      <c r="A285" t="s">
        <v>123</v>
      </c>
      <c r="B285" t="s">
        <v>2570</v>
      </c>
    </row>
    <row r="286" spans="1:5" x14ac:dyDescent="0.25">
      <c r="A286" t="s">
        <v>142</v>
      </c>
    </row>
    <row r="287" spans="1:5" x14ac:dyDescent="0.25">
      <c r="A287" t="s">
        <v>145</v>
      </c>
    </row>
    <row r="288" spans="1:5" x14ac:dyDescent="0.25">
      <c r="A288" t="s">
        <v>3</v>
      </c>
      <c r="B288" t="s">
        <v>133</v>
      </c>
      <c r="C288">
        <v>7002</v>
      </c>
    </row>
    <row r="289" spans="1:5" x14ac:dyDescent="0.25">
      <c r="A289" t="s">
        <v>26</v>
      </c>
    </row>
    <row r="290" spans="1:5" x14ac:dyDescent="0.25">
      <c r="A290" t="s">
        <v>40</v>
      </c>
      <c r="B290" t="s">
        <v>841</v>
      </c>
      <c r="C290" t="s">
        <v>136</v>
      </c>
      <c r="D290" t="s">
        <v>137</v>
      </c>
      <c r="E290">
        <v>25</v>
      </c>
    </row>
    <row r="291" spans="1:5" x14ac:dyDescent="0.25">
      <c r="A291" t="s">
        <v>35</v>
      </c>
    </row>
    <row r="292" spans="1:5" x14ac:dyDescent="0.25">
      <c r="A292" t="s">
        <v>123</v>
      </c>
      <c r="B292" t="s">
        <v>141</v>
      </c>
    </row>
    <row r="293" spans="1:5" x14ac:dyDescent="0.25">
      <c r="A293" t="s">
        <v>142</v>
      </c>
    </row>
    <row r="294" spans="1:5" x14ac:dyDescent="0.25">
      <c r="A294" t="s">
        <v>144</v>
      </c>
    </row>
    <row r="295" spans="1:5" x14ac:dyDescent="0.25">
      <c r="A295" t="s">
        <v>3</v>
      </c>
      <c r="B295" t="s">
        <v>133</v>
      </c>
      <c r="C295">
        <v>7002</v>
      </c>
    </row>
    <row r="296" spans="1:5" x14ac:dyDescent="0.25">
      <c r="A296" t="s">
        <v>26</v>
      </c>
    </row>
    <row r="297" spans="1:5" x14ac:dyDescent="0.25">
      <c r="A297" t="s">
        <v>40</v>
      </c>
      <c r="B297" t="s">
        <v>841</v>
      </c>
      <c r="C297" t="s">
        <v>139</v>
      </c>
      <c r="D297" t="s">
        <v>137</v>
      </c>
      <c r="E297">
        <v>25</v>
      </c>
    </row>
    <row r="298" spans="1:5" x14ac:dyDescent="0.25">
      <c r="A298" t="s">
        <v>140</v>
      </c>
    </row>
    <row r="299" spans="1:5" x14ac:dyDescent="0.25">
      <c r="A299" t="s">
        <v>123</v>
      </c>
      <c r="B299" t="s">
        <v>143</v>
      </c>
    </row>
    <row r="300" spans="1:5" x14ac:dyDescent="0.25">
      <c r="A300" t="s">
        <v>142</v>
      </c>
    </row>
    <row r="301" spans="1:5" x14ac:dyDescent="0.25">
      <c r="A301" t="s">
        <v>145</v>
      </c>
    </row>
    <row r="302" spans="1:5" x14ac:dyDescent="0.25">
      <c r="A302" t="s">
        <v>2</v>
      </c>
      <c r="B302" t="s">
        <v>133</v>
      </c>
      <c r="C302">
        <v>7010</v>
      </c>
    </row>
    <row r="303" spans="1:5" x14ac:dyDescent="0.25">
      <c r="A303" t="s">
        <v>68</v>
      </c>
    </row>
    <row r="304" spans="1:5" x14ac:dyDescent="0.25">
      <c r="A304" t="s">
        <v>40</v>
      </c>
      <c r="B304" t="s">
        <v>842</v>
      </c>
      <c r="C304" t="s">
        <v>136</v>
      </c>
      <c r="D304" t="s">
        <v>137</v>
      </c>
      <c r="E304">
        <v>25</v>
      </c>
    </row>
    <row r="305" spans="1:3" x14ac:dyDescent="0.25">
      <c r="A305" t="s">
        <v>77</v>
      </c>
    </row>
    <row r="306" spans="1:3" x14ac:dyDescent="0.25">
      <c r="A306" t="s">
        <v>123</v>
      </c>
      <c r="B306" t="s">
        <v>844</v>
      </c>
    </row>
    <row r="307" spans="1:3" x14ac:dyDescent="0.25">
      <c r="A307" t="s">
        <v>142</v>
      </c>
    </row>
    <row r="308" spans="1:3" x14ac:dyDescent="0.25">
      <c r="A308" t="s">
        <v>144</v>
      </c>
    </row>
    <row r="309" spans="1:3" x14ac:dyDescent="0.25">
      <c r="A309" t="s">
        <v>40</v>
      </c>
      <c r="B309" t="s">
        <v>841</v>
      </c>
      <c r="C309" t="s">
        <v>2576</v>
      </c>
    </row>
    <row r="310" spans="1:3" x14ac:dyDescent="0.25">
      <c r="A310" t="s">
        <v>40</v>
      </c>
      <c r="B310" t="s">
        <v>842</v>
      </c>
      <c r="C310" t="s">
        <v>2577</v>
      </c>
    </row>
    <row r="311" spans="1:3" x14ac:dyDescent="0.25">
      <c r="A311" t="s">
        <v>40</v>
      </c>
      <c r="B311" t="s">
        <v>845</v>
      </c>
      <c r="C311" t="s">
        <v>2574</v>
      </c>
    </row>
    <row r="312" spans="1:3" x14ac:dyDescent="0.25">
      <c r="A312" t="s">
        <v>40</v>
      </c>
      <c r="B312" t="s">
        <v>845</v>
      </c>
      <c r="C312" t="s">
        <v>2579</v>
      </c>
    </row>
    <row r="313" spans="1:3" x14ac:dyDescent="0.25">
      <c r="A313" t="s">
        <v>40</v>
      </c>
      <c r="B313" t="s">
        <v>841</v>
      </c>
      <c r="C313" t="s">
        <v>2572</v>
      </c>
    </row>
    <row r="314" spans="1:3" x14ac:dyDescent="0.25">
      <c r="A314" t="s">
        <v>40</v>
      </c>
      <c r="B314" t="s">
        <v>842</v>
      </c>
      <c r="C314" t="s">
        <v>2580</v>
      </c>
    </row>
    <row r="315" spans="1:3" x14ac:dyDescent="0.25">
      <c r="A315" t="s">
        <v>40</v>
      </c>
      <c r="B315" t="s">
        <v>841</v>
      </c>
      <c r="C315" t="s">
        <v>2573</v>
      </c>
    </row>
    <row r="316" spans="1:3" x14ac:dyDescent="0.25">
      <c r="A316" t="s">
        <v>40</v>
      </c>
      <c r="B316" t="s">
        <v>842</v>
      </c>
      <c r="C316" t="s">
        <v>2885</v>
      </c>
    </row>
    <row r="317" spans="1:3" x14ac:dyDescent="0.25">
      <c r="A317" t="s">
        <v>40</v>
      </c>
      <c r="B317" t="s">
        <v>845</v>
      </c>
      <c r="C317" t="s">
        <v>2578</v>
      </c>
    </row>
    <row r="318" spans="1:3" x14ac:dyDescent="0.25">
      <c r="A318" t="s">
        <v>40</v>
      </c>
      <c r="B318" t="s">
        <v>841</v>
      </c>
      <c r="C318" t="s">
        <v>2890</v>
      </c>
    </row>
    <row r="319" spans="1:3" x14ac:dyDescent="0.25">
      <c r="A319" t="s">
        <v>101</v>
      </c>
    </row>
    <row r="320" spans="1:3" x14ac:dyDescent="0.25">
      <c r="A320" t="s">
        <v>40</v>
      </c>
      <c r="B320" t="s">
        <v>841</v>
      </c>
      <c r="C320" t="s">
        <v>2586</v>
      </c>
    </row>
    <row r="321" spans="1:4" x14ac:dyDescent="0.25">
      <c r="A321" t="s">
        <v>40</v>
      </c>
      <c r="B321" t="s">
        <v>841</v>
      </c>
      <c r="C321" t="s">
        <v>2891</v>
      </c>
    </row>
    <row r="322" spans="1:4" x14ac:dyDescent="0.25">
      <c r="A322" t="s">
        <v>101</v>
      </c>
    </row>
    <row r="323" spans="1:4" x14ac:dyDescent="0.25">
      <c r="A323" t="s">
        <v>40</v>
      </c>
      <c r="B323" t="s">
        <v>841</v>
      </c>
      <c r="C323" t="s">
        <v>2582</v>
      </c>
    </row>
    <row r="324" spans="1:4" x14ac:dyDescent="0.25">
      <c r="A324" t="s">
        <v>40</v>
      </c>
      <c r="B324" t="s">
        <v>841</v>
      </c>
      <c r="C324" t="s">
        <v>2892</v>
      </c>
    </row>
    <row r="325" spans="1:4" x14ac:dyDescent="0.25">
      <c r="A325" t="s">
        <v>101</v>
      </c>
    </row>
    <row r="326" spans="1:4" x14ac:dyDescent="0.25">
      <c r="A326" t="s">
        <v>40</v>
      </c>
      <c r="B326" t="s">
        <v>841</v>
      </c>
      <c r="C326" t="s">
        <v>2584</v>
      </c>
    </row>
    <row r="327" spans="1:4" x14ac:dyDescent="0.25">
      <c r="A327" t="s">
        <v>40</v>
      </c>
      <c r="B327" t="s">
        <v>841</v>
      </c>
      <c r="C327" t="s">
        <v>859</v>
      </c>
      <c r="D327" t="s">
        <v>2588</v>
      </c>
    </row>
    <row r="328" spans="1:4" x14ac:dyDescent="0.25">
      <c r="A328" t="s">
        <v>40</v>
      </c>
      <c r="B328" t="s">
        <v>841</v>
      </c>
      <c r="C328" t="s">
        <v>2587</v>
      </c>
      <c r="D328" t="s">
        <v>2588</v>
      </c>
    </row>
    <row r="329" spans="1:4" x14ac:dyDescent="0.25">
      <c r="A329" t="s">
        <v>40</v>
      </c>
      <c r="B329" t="s">
        <v>841</v>
      </c>
      <c r="C329" t="s">
        <v>857</v>
      </c>
      <c r="D329" t="s">
        <v>2588</v>
      </c>
    </row>
    <row r="330" spans="1:4" x14ac:dyDescent="0.25">
      <c r="A330" t="s">
        <v>40</v>
      </c>
      <c r="B330" t="s">
        <v>841</v>
      </c>
      <c r="C330" t="s">
        <v>859</v>
      </c>
      <c r="D330" t="s">
        <v>2590</v>
      </c>
    </row>
    <row r="331" spans="1:4" x14ac:dyDescent="0.25">
      <c r="A331" t="s">
        <v>40</v>
      </c>
      <c r="B331" t="s">
        <v>841</v>
      </c>
      <c r="C331" t="s">
        <v>2587</v>
      </c>
      <c r="D331" t="s">
        <v>2589</v>
      </c>
    </row>
    <row r="332" spans="1:4" x14ac:dyDescent="0.25">
      <c r="A332" t="s">
        <v>40</v>
      </c>
      <c r="B332" t="s">
        <v>841</v>
      </c>
      <c r="C332" t="s">
        <v>857</v>
      </c>
      <c r="D332" t="s">
        <v>2590</v>
      </c>
    </row>
    <row r="333" spans="1:4" x14ac:dyDescent="0.25">
      <c r="A333" t="s">
        <v>40</v>
      </c>
      <c r="B333" t="s">
        <v>842</v>
      </c>
      <c r="C333" t="s">
        <v>2893</v>
      </c>
    </row>
    <row r="334" spans="1:4" x14ac:dyDescent="0.25">
      <c r="A334" t="s">
        <v>101</v>
      </c>
    </row>
    <row r="335" spans="1:4" x14ac:dyDescent="0.25">
      <c r="A335" t="s">
        <v>40</v>
      </c>
      <c r="B335" t="s">
        <v>842</v>
      </c>
      <c r="C335" t="s">
        <v>2586</v>
      </c>
    </row>
    <row r="336" spans="1:4" x14ac:dyDescent="0.25">
      <c r="A336" t="s">
        <v>40</v>
      </c>
      <c r="B336" t="s">
        <v>841</v>
      </c>
      <c r="C336" t="s">
        <v>859</v>
      </c>
      <c r="D336" t="s">
        <v>2594</v>
      </c>
    </row>
    <row r="337" spans="1:4" x14ac:dyDescent="0.25">
      <c r="A337" t="s">
        <v>40</v>
      </c>
      <c r="B337" t="s">
        <v>841</v>
      </c>
      <c r="C337" t="s">
        <v>2587</v>
      </c>
      <c r="D337" t="s">
        <v>2593</v>
      </c>
    </row>
    <row r="338" spans="1:4" x14ac:dyDescent="0.25">
      <c r="A338" t="s">
        <v>40</v>
      </c>
      <c r="B338" t="s">
        <v>841</v>
      </c>
      <c r="C338" t="s">
        <v>857</v>
      </c>
      <c r="D338" t="s">
        <v>2894</v>
      </c>
    </row>
    <row r="339" spans="1:4" x14ac:dyDescent="0.25">
      <c r="A339" t="s">
        <v>40</v>
      </c>
      <c r="B339" t="s">
        <v>842</v>
      </c>
      <c r="C339" t="s">
        <v>2895</v>
      </c>
    </row>
    <row r="340" spans="1:4" x14ac:dyDescent="0.25">
      <c r="A340" t="s">
        <v>101</v>
      </c>
    </row>
    <row r="341" spans="1:4" x14ac:dyDescent="0.25">
      <c r="A341" t="s">
        <v>40</v>
      </c>
      <c r="B341" t="s">
        <v>842</v>
      </c>
      <c r="C341" t="s">
        <v>2582</v>
      </c>
    </row>
    <row r="342" spans="1:4" x14ac:dyDescent="0.25">
      <c r="A342" t="s">
        <v>40</v>
      </c>
      <c r="B342" t="s">
        <v>842</v>
      </c>
      <c r="C342" t="s">
        <v>2896</v>
      </c>
    </row>
    <row r="343" spans="1:4" x14ac:dyDescent="0.25">
      <c r="A343" t="s">
        <v>101</v>
      </c>
    </row>
    <row r="344" spans="1:4" x14ac:dyDescent="0.25">
      <c r="A344" t="s">
        <v>40</v>
      </c>
      <c r="B344" t="s">
        <v>842</v>
      </c>
      <c r="C344" t="s">
        <v>2584</v>
      </c>
    </row>
    <row r="345" spans="1:4" x14ac:dyDescent="0.25">
      <c r="A345" t="s">
        <v>40</v>
      </c>
      <c r="B345" t="s">
        <v>841</v>
      </c>
      <c r="C345" t="s">
        <v>859</v>
      </c>
      <c r="D345" t="s">
        <v>2597</v>
      </c>
    </row>
    <row r="346" spans="1:4" x14ac:dyDescent="0.25">
      <c r="A346" t="s">
        <v>40</v>
      </c>
      <c r="B346" t="s">
        <v>841</v>
      </c>
      <c r="C346" t="s">
        <v>2587</v>
      </c>
      <c r="D346" t="s">
        <v>2596</v>
      </c>
    </row>
    <row r="347" spans="1:4" x14ac:dyDescent="0.25">
      <c r="A347" t="s">
        <v>40</v>
      </c>
      <c r="B347" t="s">
        <v>841</v>
      </c>
      <c r="C347" t="s">
        <v>857</v>
      </c>
      <c r="D347" t="s">
        <v>2897</v>
      </c>
    </row>
    <row r="348" spans="1:4" x14ac:dyDescent="0.25">
      <c r="A348" t="s">
        <v>40</v>
      </c>
      <c r="B348" t="s">
        <v>841</v>
      </c>
      <c r="C348" t="s">
        <v>859</v>
      </c>
      <c r="D348" t="s">
        <v>2599</v>
      </c>
    </row>
    <row r="349" spans="1:4" x14ac:dyDescent="0.25">
      <c r="A349" t="s">
        <v>40</v>
      </c>
      <c r="B349" t="s">
        <v>841</v>
      </c>
      <c r="C349" t="s">
        <v>2587</v>
      </c>
      <c r="D349" t="s">
        <v>2598</v>
      </c>
    </row>
    <row r="350" spans="1:4" x14ac:dyDescent="0.25">
      <c r="A350" t="s">
        <v>40</v>
      </c>
      <c r="B350" t="s">
        <v>841</v>
      </c>
      <c r="C350" t="s">
        <v>857</v>
      </c>
      <c r="D350" t="s">
        <v>2898</v>
      </c>
    </row>
    <row r="351" spans="1:4" x14ac:dyDescent="0.25">
      <c r="A351" t="s">
        <v>40</v>
      </c>
      <c r="B351" t="s">
        <v>842</v>
      </c>
      <c r="C351" t="s">
        <v>859</v>
      </c>
      <c r="D351" t="s">
        <v>2899</v>
      </c>
    </row>
    <row r="352" spans="1:4" x14ac:dyDescent="0.25">
      <c r="A352" t="s">
        <v>40</v>
      </c>
      <c r="B352" t="s">
        <v>841</v>
      </c>
      <c r="C352" t="s">
        <v>859</v>
      </c>
      <c r="D352" t="s">
        <v>2661</v>
      </c>
    </row>
    <row r="353" spans="1:4" x14ac:dyDescent="0.25">
      <c r="A353" t="s">
        <v>40</v>
      </c>
      <c r="B353" t="s">
        <v>841</v>
      </c>
      <c r="C353" t="s">
        <v>2587</v>
      </c>
      <c r="D353" t="s">
        <v>2601</v>
      </c>
    </row>
    <row r="354" spans="1:4" x14ac:dyDescent="0.25">
      <c r="A354" t="s">
        <v>40</v>
      </c>
      <c r="B354" t="s">
        <v>841</v>
      </c>
      <c r="C354" t="s">
        <v>857</v>
      </c>
      <c r="D354" t="s">
        <v>2722</v>
      </c>
    </row>
    <row r="355" spans="1:4" x14ac:dyDescent="0.25">
      <c r="A355" t="s">
        <v>40</v>
      </c>
      <c r="B355" t="s">
        <v>841</v>
      </c>
      <c r="C355" t="s">
        <v>859</v>
      </c>
      <c r="D355" t="s">
        <v>2662</v>
      </c>
    </row>
    <row r="356" spans="1:4" x14ac:dyDescent="0.25">
      <c r="A356" t="s">
        <v>40</v>
      </c>
      <c r="B356" t="s">
        <v>841</v>
      </c>
      <c r="C356" t="s">
        <v>2587</v>
      </c>
      <c r="D356" t="s">
        <v>2604</v>
      </c>
    </row>
    <row r="357" spans="1:4" x14ac:dyDescent="0.25">
      <c r="A357" t="s">
        <v>40</v>
      </c>
      <c r="B357" t="s">
        <v>841</v>
      </c>
      <c r="C357" t="s">
        <v>857</v>
      </c>
      <c r="D357" t="s">
        <v>2723</v>
      </c>
    </row>
    <row r="358" spans="1:4" x14ac:dyDescent="0.25">
      <c r="A358" t="s">
        <v>40</v>
      </c>
      <c r="B358" t="s">
        <v>842</v>
      </c>
      <c r="C358" t="s">
        <v>2587</v>
      </c>
      <c r="D358" t="s">
        <v>2588</v>
      </c>
    </row>
    <row r="359" spans="1:4" x14ac:dyDescent="0.25">
      <c r="A359" t="s">
        <v>40</v>
      </c>
      <c r="B359" t="s">
        <v>842</v>
      </c>
      <c r="C359" t="s">
        <v>857</v>
      </c>
      <c r="D359" t="s">
        <v>2588</v>
      </c>
    </row>
    <row r="360" spans="1:4" x14ac:dyDescent="0.25">
      <c r="A360" t="s">
        <v>40</v>
      </c>
      <c r="B360" t="s">
        <v>841</v>
      </c>
      <c r="C360" t="s">
        <v>859</v>
      </c>
      <c r="D360" t="s">
        <v>2664</v>
      </c>
    </row>
    <row r="361" spans="1:4" x14ac:dyDescent="0.25">
      <c r="A361" t="s">
        <v>40</v>
      </c>
      <c r="B361" t="s">
        <v>841</v>
      </c>
      <c r="C361" t="s">
        <v>2587</v>
      </c>
      <c r="D361" t="s">
        <v>2607</v>
      </c>
    </row>
    <row r="362" spans="1:4" x14ac:dyDescent="0.25">
      <c r="A362" t="s">
        <v>40</v>
      </c>
      <c r="B362" t="s">
        <v>841</v>
      </c>
      <c r="C362" t="s">
        <v>857</v>
      </c>
      <c r="D362" t="s">
        <v>2725</v>
      </c>
    </row>
    <row r="363" spans="1:4" x14ac:dyDescent="0.25">
      <c r="A363" t="s">
        <v>40</v>
      </c>
      <c r="B363" t="s">
        <v>842</v>
      </c>
      <c r="C363" t="s">
        <v>859</v>
      </c>
      <c r="D363" t="s">
        <v>2900</v>
      </c>
    </row>
    <row r="364" spans="1:4" x14ac:dyDescent="0.25">
      <c r="A364" t="s">
        <v>40</v>
      </c>
      <c r="B364" t="s">
        <v>845</v>
      </c>
      <c r="C364" t="s">
        <v>2901</v>
      </c>
    </row>
    <row r="365" spans="1:4" x14ac:dyDescent="0.25">
      <c r="A365" t="s">
        <v>101</v>
      </c>
    </row>
    <row r="366" spans="1:4" x14ac:dyDescent="0.25">
      <c r="A366" t="s">
        <v>40</v>
      </c>
      <c r="B366" t="s">
        <v>845</v>
      </c>
      <c r="C366" t="s">
        <v>2902</v>
      </c>
    </row>
    <row r="367" spans="1:4" x14ac:dyDescent="0.25">
      <c r="A367" t="s">
        <v>101</v>
      </c>
    </row>
    <row r="368" spans="1:4" x14ac:dyDescent="0.25">
      <c r="A368" t="s">
        <v>40</v>
      </c>
      <c r="B368" t="s">
        <v>845</v>
      </c>
      <c r="C368" t="s">
        <v>2586</v>
      </c>
    </row>
    <row r="369" spans="1:4" x14ac:dyDescent="0.25">
      <c r="A369" t="s">
        <v>40</v>
      </c>
      <c r="B369" t="s">
        <v>845</v>
      </c>
      <c r="C369" t="s">
        <v>2584</v>
      </c>
    </row>
    <row r="370" spans="1:4" x14ac:dyDescent="0.25">
      <c r="A370" t="s">
        <v>40</v>
      </c>
      <c r="B370" t="s">
        <v>845</v>
      </c>
      <c r="C370" t="s">
        <v>2903</v>
      </c>
    </row>
    <row r="371" spans="1:4" x14ac:dyDescent="0.25">
      <c r="A371" t="s">
        <v>101</v>
      </c>
    </row>
    <row r="372" spans="1:4" x14ac:dyDescent="0.25">
      <c r="A372" t="s">
        <v>40</v>
      </c>
      <c r="B372" t="s">
        <v>845</v>
      </c>
      <c r="C372" t="s">
        <v>2582</v>
      </c>
    </row>
    <row r="373" spans="1:4" x14ac:dyDescent="0.25">
      <c r="A373" t="s">
        <v>40</v>
      </c>
      <c r="B373" t="s">
        <v>841</v>
      </c>
      <c r="C373" t="s">
        <v>859</v>
      </c>
      <c r="D373" t="s">
        <v>2633</v>
      </c>
    </row>
    <row r="374" spans="1:4" x14ac:dyDescent="0.25">
      <c r="A374" t="s">
        <v>40</v>
      </c>
      <c r="B374" t="s">
        <v>841</v>
      </c>
      <c r="C374" t="s">
        <v>2587</v>
      </c>
      <c r="D374" t="s">
        <v>2613</v>
      </c>
    </row>
    <row r="375" spans="1:4" x14ac:dyDescent="0.25">
      <c r="A375" t="s">
        <v>40</v>
      </c>
      <c r="B375" t="s">
        <v>841</v>
      </c>
      <c r="C375" t="s">
        <v>857</v>
      </c>
      <c r="D375" t="s">
        <v>2904</v>
      </c>
    </row>
    <row r="376" spans="1:4" x14ac:dyDescent="0.25">
      <c r="A376" t="s">
        <v>40</v>
      </c>
      <c r="B376" t="s">
        <v>841</v>
      </c>
      <c r="C376" t="s">
        <v>859</v>
      </c>
      <c r="D376" t="s">
        <v>2638</v>
      </c>
    </row>
    <row r="377" spans="1:4" x14ac:dyDescent="0.25">
      <c r="A377" t="s">
        <v>40</v>
      </c>
      <c r="B377" t="s">
        <v>1093</v>
      </c>
      <c r="C377" t="s">
        <v>1121</v>
      </c>
      <c r="D377">
        <v>1.3888875643412201E-4</v>
      </c>
    </row>
    <row r="378" spans="1:4" x14ac:dyDescent="0.25">
      <c r="A378">
        <v>1.3888875643412201E-4</v>
      </c>
    </row>
    <row r="379" spans="1:4" x14ac:dyDescent="0.25">
      <c r="A379" t="s">
        <v>40</v>
      </c>
      <c r="B379" t="s">
        <v>841</v>
      </c>
      <c r="C379" t="s">
        <v>2587</v>
      </c>
      <c r="D379" t="s">
        <v>2616</v>
      </c>
    </row>
    <row r="380" spans="1:4" x14ac:dyDescent="0.25">
      <c r="A380" t="s">
        <v>40</v>
      </c>
      <c r="B380" t="s">
        <v>1093</v>
      </c>
      <c r="C380" t="s">
        <v>2617</v>
      </c>
      <c r="D380">
        <v>0</v>
      </c>
    </row>
    <row r="381" spans="1:4" x14ac:dyDescent="0.25">
      <c r="A381">
        <v>0</v>
      </c>
    </row>
    <row r="382" spans="1:4" x14ac:dyDescent="0.25">
      <c r="A382" t="s">
        <v>40</v>
      </c>
      <c r="B382" t="s">
        <v>841</v>
      </c>
      <c r="C382" t="s">
        <v>857</v>
      </c>
      <c r="D382" t="s">
        <v>2744</v>
      </c>
    </row>
    <row r="383" spans="1:4" x14ac:dyDescent="0.25">
      <c r="A383" t="s">
        <v>40</v>
      </c>
      <c r="B383" t="s">
        <v>1093</v>
      </c>
      <c r="C383" t="s">
        <v>1094</v>
      </c>
      <c r="D383">
        <v>3.6111096541086799E-4</v>
      </c>
    </row>
    <row r="384" spans="1:4" x14ac:dyDescent="0.25">
      <c r="A384">
        <v>3.6111096541086799E-4</v>
      </c>
    </row>
    <row r="385" spans="1:4" x14ac:dyDescent="0.25">
      <c r="A385" t="s">
        <v>40</v>
      </c>
      <c r="B385" t="s">
        <v>842</v>
      </c>
      <c r="C385" t="s">
        <v>859</v>
      </c>
      <c r="D385" t="s">
        <v>2905</v>
      </c>
    </row>
    <row r="386" spans="1:4" x14ac:dyDescent="0.25">
      <c r="A386" t="s">
        <v>40</v>
      </c>
      <c r="B386" t="s">
        <v>842</v>
      </c>
      <c r="C386" t="s">
        <v>2587</v>
      </c>
      <c r="D386" t="s">
        <v>2589</v>
      </c>
    </row>
    <row r="387" spans="1:4" x14ac:dyDescent="0.25">
      <c r="A387" t="s">
        <v>40</v>
      </c>
      <c r="B387" t="s">
        <v>842</v>
      </c>
      <c r="C387" t="s">
        <v>857</v>
      </c>
      <c r="D387" t="s">
        <v>2886</v>
      </c>
    </row>
    <row r="1150" spans="1:4" x14ac:dyDescent="0.25">
      <c r="D1150" s="7"/>
    </row>
    <row r="1151" spans="1:4" x14ac:dyDescent="0.25">
      <c r="A1151" s="7"/>
    </row>
    <row r="1153" spans="1:4" x14ac:dyDescent="0.25">
      <c r="D1153" s="7"/>
    </row>
    <row r="1154" spans="1:4" x14ac:dyDescent="0.25">
      <c r="A1154" s="7"/>
    </row>
    <row r="1390" spans="1:4" x14ac:dyDescent="0.25">
      <c r="D1390" s="7"/>
    </row>
    <row r="1391" spans="1:4" x14ac:dyDescent="0.25">
      <c r="A1391" s="7"/>
    </row>
    <row r="1550" spans="1:4" x14ac:dyDescent="0.25">
      <c r="D1550" s="7"/>
    </row>
    <row r="1551" spans="1:4" x14ac:dyDescent="0.25">
      <c r="A1551" s="7"/>
    </row>
    <row r="1743" spans="1:4" x14ac:dyDescent="0.25">
      <c r="D1743" s="7"/>
    </row>
    <row r="1744" spans="1:4" x14ac:dyDescent="0.25">
      <c r="A1744" s="7"/>
    </row>
    <row r="1945" spans="1:4" x14ac:dyDescent="0.25">
      <c r="D1945" s="7"/>
    </row>
    <row r="1946" spans="1:4" x14ac:dyDescent="0.25">
      <c r="A1946" s="7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FC17B-D308-4853-B00D-5213B6C26295}">
  <sheetPr codeName="Sheet10"/>
  <dimension ref="A1:S8290"/>
  <sheetViews>
    <sheetView workbookViewId="0">
      <selection activeCell="B4" sqref="B4"/>
    </sheetView>
  </sheetViews>
  <sheetFormatPr defaultRowHeight="15" x14ac:dyDescent="0.25"/>
  <sheetData>
    <row r="1" spans="1:10" x14ac:dyDescent="0.25">
      <c r="A1" t="s">
        <v>17</v>
      </c>
      <c r="B1" t="s">
        <v>18</v>
      </c>
    </row>
    <row r="2" spans="1:10" x14ac:dyDescent="0.25">
      <c r="A2" t="s">
        <v>2998</v>
      </c>
      <c r="B2" t="s">
        <v>2999</v>
      </c>
      <c r="C2" t="s">
        <v>3000</v>
      </c>
      <c r="D2" t="s">
        <v>3001</v>
      </c>
      <c r="E2" t="s">
        <v>3223</v>
      </c>
      <c r="F2" t="s">
        <v>3224</v>
      </c>
    </row>
    <row r="3" spans="1:10" x14ac:dyDescent="0.25">
      <c r="A3" t="s">
        <v>19</v>
      </c>
    </row>
    <row r="4" spans="1:10" x14ac:dyDescent="0.25">
      <c r="A4" t="s">
        <v>20</v>
      </c>
      <c r="B4">
        <v>0</v>
      </c>
      <c r="C4" t="s">
        <v>208</v>
      </c>
      <c r="D4">
        <v>12</v>
      </c>
      <c r="E4" t="s">
        <v>3225</v>
      </c>
      <c r="F4">
        <v>1200</v>
      </c>
      <c r="G4" t="s">
        <v>3226</v>
      </c>
      <c r="H4">
        <v>2</v>
      </c>
      <c r="I4" t="s">
        <v>40</v>
      </c>
      <c r="J4" t="s">
        <v>212</v>
      </c>
    </row>
    <row r="5" spans="1:10" x14ac:dyDescent="0.25">
      <c r="A5" t="s">
        <v>20</v>
      </c>
      <c r="B5">
        <v>0</v>
      </c>
      <c r="C5" t="s">
        <v>208</v>
      </c>
      <c r="D5">
        <v>12</v>
      </c>
      <c r="E5" t="s">
        <v>3225</v>
      </c>
      <c r="F5">
        <v>1200</v>
      </c>
      <c r="G5" t="s">
        <v>3226</v>
      </c>
      <c r="H5">
        <v>2</v>
      </c>
      <c r="I5" t="s">
        <v>40</v>
      </c>
      <c r="J5" t="s">
        <v>2</v>
      </c>
    </row>
    <row r="6" spans="1:10" x14ac:dyDescent="0.25">
      <c r="A6" t="s">
        <v>20</v>
      </c>
      <c r="B6">
        <v>0</v>
      </c>
      <c r="C6" t="s">
        <v>208</v>
      </c>
      <c r="D6">
        <v>12</v>
      </c>
      <c r="E6" t="s">
        <v>3225</v>
      </c>
      <c r="F6">
        <v>1200</v>
      </c>
      <c r="G6" t="s">
        <v>3226</v>
      </c>
      <c r="H6">
        <v>2</v>
      </c>
      <c r="I6" t="s">
        <v>40</v>
      </c>
      <c r="J6" t="s">
        <v>3</v>
      </c>
    </row>
    <row r="7" spans="1:10" x14ac:dyDescent="0.25">
      <c r="A7" t="s">
        <v>20</v>
      </c>
      <c r="B7">
        <v>0</v>
      </c>
      <c r="C7" t="s">
        <v>208</v>
      </c>
      <c r="D7">
        <v>12</v>
      </c>
      <c r="E7" t="s">
        <v>3225</v>
      </c>
      <c r="F7">
        <v>1200</v>
      </c>
      <c r="G7" t="s">
        <v>3226</v>
      </c>
      <c r="H7">
        <v>2</v>
      </c>
      <c r="I7" t="s">
        <v>40</v>
      </c>
      <c r="J7" t="s">
        <v>3003</v>
      </c>
    </row>
    <row r="8" spans="1:10" x14ac:dyDescent="0.25">
      <c r="A8" t="s">
        <v>20</v>
      </c>
      <c r="B8">
        <v>0</v>
      </c>
      <c r="C8" t="s">
        <v>208</v>
      </c>
      <c r="D8">
        <v>13</v>
      </c>
      <c r="E8" t="s">
        <v>3225</v>
      </c>
      <c r="F8">
        <v>1200</v>
      </c>
      <c r="G8" t="s">
        <v>3226</v>
      </c>
      <c r="H8">
        <v>2</v>
      </c>
      <c r="I8" t="s">
        <v>40</v>
      </c>
      <c r="J8" t="s">
        <v>212</v>
      </c>
    </row>
    <row r="9" spans="1:10" x14ac:dyDescent="0.25">
      <c r="A9" t="s">
        <v>20</v>
      </c>
      <c r="B9">
        <v>0</v>
      </c>
      <c r="C9" t="s">
        <v>208</v>
      </c>
      <c r="D9">
        <v>13</v>
      </c>
      <c r="E9" t="s">
        <v>3225</v>
      </c>
      <c r="F9">
        <v>1200</v>
      </c>
      <c r="G9" t="s">
        <v>3226</v>
      </c>
      <c r="H9">
        <v>2</v>
      </c>
      <c r="I9" t="s">
        <v>40</v>
      </c>
      <c r="J9" t="s">
        <v>2</v>
      </c>
    </row>
    <row r="10" spans="1:10" x14ac:dyDescent="0.25">
      <c r="A10" t="s">
        <v>20</v>
      </c>
      <c r="B10">
        <v>0</v>
      </c>
      <c r="C10" t="s">
        <v>208</v>
      </c>
      <c r="D10">
        <v>13</v>
      </c>
      <c r="E10" t="s">
        <v>3225</v>
      </c>
      <c r="F10">
        <v>1200</v>
      </c>
      <c r="G10" t="s">
        <v>3226</v>
      </c>
      <c r="H10">
        <v>2</v>
      </c>
      <c r="I10" t="s">
        <v>40</v>
      </c>
      <c r="J10" t="s">
        <v>3</v>
      </c>
    </row>
    <row r="11" spans="1:10" x14ac:dyDescent="0.25">
      <c r="A11" t="s">
        <v>20</v>
      </c>
      <c r="B11">
        <v>0</v>
      </c>
      <c r="C11" t="s">
        <v>208</v>
      </c>
      <c r="D11">
        <v>13</v>
      </c>
      <c r="E11" t="s">
        <v>3225</v>
      </c>
      <c r="F11">
        <v>1200</v>
      </c>
      <c r="G11" t="s">
        <v>3226</v>
      </c>
      <c r="H11">
        <v>2</v>
      </c>
      <c r="I11" t="s">
        <v>40</v>
      </c>
      <c r="J11" t="s">
        <v>3003</v>
      </c>
    </row>
    <row r="12" spans="1:10" x14ac:dyDescent="0.25">
      <c r="A12" t="s">
        <v>20</v>
      </c>
      <c r="B12">
        <v>0</v>
      </c>
      <c r="C12" t="s">
        <v>208</v>
      </c>
      <c r="D12">
        <v>14</v>
      </c>
      <c r="E12" t="s">
        <v>3225</v>
      </c>
      <c r="F12">
        <v>1200</v>
      </c>
      <c r="G12" t="s">
        <v>3226</v>
      </c>
      <c r="H12">
        <v>2</v>
      </c>
      <c r="I12" t="s">
        <v>40</v>
      </c>
      <c r="J12" t="s">
        <v>212</v>
      </c>
    </row>
    <row r="13" spans="1:10" x14ac:dyDescent="0.25">
      <c r="A13" t="s">
        <v>20</v>
      </c>
      <c r="B13">
        <v>0</v>
      </c>
      <c r="C13" t="s">
        <v>208</v>
      </c>
      <c r="D13">
        <v>14</v>
      </c>
      <c r="E13" t="s">
        <v>3225</v>
      </c>
      <c r="F13">
        <v>1200</v>
      </c>
      <c r="G13" t="s">
        <v>3226</v>
      </c>
      <c r="H13">
        <v>2</v>
      </c>
      <c r="I13" t="s">
        <v>40</v>
      </c>
      <c r="J13" t="s">
        <v>2</v>
      </c>
    </row>
    <row r="14" spans="1:10" x14ac:dyDescent="0.25">
      <c r="A14" t="s">
        <v>20</v>
      </c>
      <c r="B14">
        <v>0</v>
      </c>
      <c r="C14" t="s">
        <v>208</v>
      </c>
      <c r="D14">
        <v>14</v>
      </c>
      <c r="E14" t="s">
        <v>3225</v>
      </c>
      <c r="F14">
        <v>1200</v>
      </c>
      <c r="G14" t="s">
        <v>3226</v>
      </c>
      <c r="H14">
        <v>2</v>
      </c>
      <c r="I14" t="s">
        <v>40</v>
      </c>
      <c r="J14" t="s">
        <v>3</v>
      </c>
    </row>
    <row r="15" spans="1:10" x14ac:dyDescent="0.25">
      <c r="A15" t="s">
        <v>20</v>
      </c>
      <c r="B15">
        <v>0</v>
      </c>
      <c r="C15" t="s">
        <v>208</v>
      </c>
      <c r="D15">
        <v>14</v>
      </c>
      <c r="E15" t="s">
        <v>3225</v>
      </c>
      <c r="F15">
        <v>1200</v>
      </c>
      <c r="G15" t="s">
        <v>3226</v>
      </c>
      <c r="H15">
        <v>2</v>
      </c>
      <c r="I15" t="s">
        <v>40</v>
      </c>
      <c r="J15" t="s">
        <v>3003</v>
      </c>
    </row>
    <row r="16" spans="1:10" x14ac:dyDescent="0.25">
      <c r="A16" t="s">
        <v>19</v>
      </c>
    </row>
    <row r="17" spans="1:11" x14ac:dyDescent="0.25">
      <c r="A17" t="s">
        <v>19</v>
      </c>
    </row>
    <row r="18" spans="1:11" x14ac:dyDescent="0.25">
      <c r="A18" t="s">
        <v>19</v>
      </c>
    </row>
    <row r="19" spans="1:11" x14ac:dyDescent="0.25">
      <c r="A19" t="s">
        <v>19</v>
      </c>
    </row>
    <row r="20" spans="1:11" x14ac:dyDescent="0.25">
      <c r="A20" t="s">
        <v>19</v>
      </c>
    </row>
    <row r="21" spans="1:11" x14ac:dyDescent="0.25">
      <c r="A21" t="s">
        <v>79</v>
      </c>
      <c r="B21" t="s">
        <v>24</v>
      </c>
      <c r="C21" t="s">
        <v>25</v>
      </c>
      <c r="D21">
        <v>6960</v>
      </c>
    </row>
    <row r="22" spans="1:11" x14ac:dyDescent="0.25">
      <c r="A22" t="s">
        <v>80</v>
      </c>
    </row>
    <row r="23" spans="1:11" x14ac:dyDescent="0.25">
      <c r="A23" t="s">
        <v>218</v>
      </c>
      <c r="B23" t="s">
        <v>73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>
        <v>2500</v>
      </c>
    </row>
    <row r="24" spans="1:11" x14ac:dyDescent="0.25">
      <c r="A24" t="s">
        <v>2972</v>
      </c>
    </row>
    <row r="25" spans="1:11" x14ac:dyDescent="0.25">
      <c r="A25" t="s">
        <v>2973</v>
      </c>
    </row>
    <row r="26" spans="1:11" x14ac:dyDescent="0.25">
      <c r="A26" t="s">
        <v>37</v>
      </c>
      <c r="B26" t="s">
        <v>38</v>
      </c>
    </row>
    <row r="27" spans="1:11" x14ac:dyDescent="0.25">
      <c r="A27" t="s">
        <v>39</v>
      </c>
      <c r="B27" t="s">
        <v>40</v>
      </c>
      <c r="C27" t="s">
        <v>41</v>
      </c>
      <c r="D27" t="s">
        <v>1</v>
      </c>
      <c r="E27">
        <v>12</v>
      </c>
      <c r="F27" t="s">
        <v>42</v>
      </c>
      <c r="G27" t="s">
        <v>43</v>
      </c>
      <c r="H27">
        <v>0.2</v>
      </c>
    </row>
    <row r="28" spans="1:11" x14ac:dyDescent="0.25">
      <c r="A28" t="s">
        <v>19</v>
      </c>
    </row>
    <row r="29" spans="1:11" x14ac:dyDescent="0.25">
      <c r="A29" t="s">
        <v>19</v>
      </c>
    </row>
    <row r="30" spans="1:11" x14ac:dyDescent="0.25">
      <c r="A30" t="s">
        <v>19</v>
      </c>
    </row>
    <row r="31" spans="1:11" x14ac:dyDescent="0.25">
      <c r="A31" t="s">
        <v>19</v>
      </c>
    </row>
    <row r="32" spans="1:11" x14ac:dyDescent="0.25">
      <c r="A32" t="s">
        <v>3227</v>
      </c>
      <c r="B32" t="s">
        <v>24</v>
      </c>
      <c r="C32" t="s">
        <v>25</v>
      </c>
      <c r="D32">
        <v>7002</v>
      </c>
    </row>
    <row r="33" spans="1:11" x14ac:dyDescent="0.25">
      <c r="A33" t="s">
        <v>26</v>
      </c>
    </row>
    <row r="34" spans="1:11" x14ac:dyDescent="0.25">
      <c r="A34" t="s">
        <v>220</v>
      </c>
      <c r="B34" t="s">
        <v>76</v>
      </c>
      <c r="C34" t="s">
        <v>27</v>
      </c>
      <c r="D34" t="s">
        <v>28</v>
      </c>
      <c r="E34" t="s">
        <v>29</v>
      </c>
      <c r="F34" t="s">
        <v>30</v>
      </c>
      <c r="G34" t="s">
        <v>31</v>
      </c>
      <c r="H34" t="s">
        <v>32</v>
      </c>
      <c r="I34" t="s">
        <v>33</v>
      </c>
      <c r="J34" t="s">
        <v>34</v>
      </c>
      <c r="K34">
        <v>2500</v>
      </c>
    </row>
    <row r="35" spans="1:11" x14ac:dyDescent="0.25">
      <c r="A35" t="s">
        <v>2974</v>
      </c>
    </row>
    <row r="36" spans="1:11" x14ac:dyDescent="0.25">
      <c r="A36" t="s">
        <v>2975</v>
      </c>
    </row>
    <row r="37" spans="1:11" x14ac:dyDescent="0.25">
      <c r="A37" t="s">
        <v>37</v>
      </c>
      <c r="B37" t="s">
        <v>38</v>
      </c>
    </row>
    <row r="38" spans="1:11" x14ac:dyDescent="0.25">
      <c r="A38" t="s">
        <v>39</v>
      </c>
      <c r="B38" t="s">
        <v>40</v>
      </c>
      <c r="C38" t="s">
        <v>41</v>
      </c>
      <c r="D38" t="s">
        <v>1</v>
      </c>
      <c r="E38">
        <v>13</v>
      </c>
      <c r="F38" t="s">
        <v>42</v>
      </c>
      <c r="G38" t="s">
        <v>43</v>
      </c>
      <c r="H38">
        <v>0.2</v>
      </c>
    </row>
    <row r="39" spans="1:11" x14ac:dyDescent="0.25">
      <c r="A39" t="s">
        <v>19</v>
      </c>
    </row>
    <row r="40" spans="1:11" x14ac:dyDescent="0.25">
      <c r="A40" t="s">
        <v>19</v>
      </c>
    </row>
    <row r="41" spans="1:11" x14ac:dyDescent="0.25">
      <c r="A41" t="s">
        <v>19</v>
      </c>
    </row>
    <row r="42" spans="1:11" x14ac:dyDescent="0.25">
      <c r="A42" t="s">
        <v>67</v>
      </c>
      <c r="B42" t="s">
        <v>24</v>
      </c>
      <c r="C42" t="s">
        <v>25</v>
      </c>
      <c r="D42">
        <v>7010</v>
      </c>
    </row>
    <row r="43" spans="1:11" x14ac:dyDescent="0.25">
      <c r="A43" t="s">
        <v>68</v>
      </c>
    </row>
    <row r="44" spans="1:11" x14ac:dyDescent="0.25">
      <c r="A44" t="s">
        <v>214</v>
      </c>
      <c r="B44" t="s">
        <v>73</v>
      </c>
      <c r="C44" t="s">
        <v>27</v>
      </c>
      <c r="D44" t="s">
        <v>28</v>
      </c>
      <c r="E44" t="s">
        <v>29</v>
      </c>
      <c r="F44" t="s">
        <v>30</v>
      </c>
      <c r="G44" t="s">
        <v>31</v>
      </c>
      <c r="H44" t="s">
        <v>32</v>
      </c>
      <c r="I44" t="s">
        <v>33</v>
      </c>
      <c r="J44" t="s">
        <v>34</v>
      </c>
      <c r="K44">
        <v>2500</v>
      </c>
    </row>
    <row r="45" spans="1:11" x14ac:dyDescent="0.25">
      <c r="A45" t="s">
        <v>2976</v>
      </c>
    </row>
    <row r="46" spans="1:11" x14ac:dyDescent="0.25">
      <c r="A46" t="s">
        <v>2977</v>
      </c>
    </row>
    <row r="47" spans="1:11" x14ac:dyDescent="0.25">
      <c r="A47" t="s">
        <v>37</v>
      </c>
      <c r="B47" t="s">
        <v>38</v>
      </c>
    </row>
    <row r="48" spans="1:11" x14ac:dyDescent="0.25">
      <c r="A48" t="s">
        <v>39</v>
      </c>
      <c r="B48" t="s">
        <v>40</v>
      </c>
      <c r="C48" t="s">
        <v>41</v>
      </c>
      <c r="D48" t="s">
        <v>1</v>
      </c>
      <c r="E48">
        <v>12</v>
      </c>
      <c r="F48" t="s">
        <v>42</v>
      </c>
      <c r="G48" t="s">
        <v>43</v>
      </c>
      <c r="H48">
        <v>0.2</v>
      </c>
    </row>
    <row r="49" spans="1:11" x14ac:dyDescent="0.25">
      <c r="A49" t="s">
        <v>3227</v>
      </c>
      <c r="B49" t="s">
        <v>24</v>
      </c>
      <c r="C49" t="s">
        <v>25</v>
      </c>
      <c r="D49">
        <v>7002</v>
      </c>
    </row>
    <row r="50" spans="1:11" x14ac:dyDescent="0.25">
      <c r="A50" t="s">
        <v>26</v>
      </c>
    </row>
    <row r="51" spans="1:11" x14ac:dyDescent="0.25">
      <c r="A51" t="s">
        <v>220</v>
      </c>
      <c r="B51" t="s">
        <v>70</v>
      </c>
      <c r="C51" t="s">
        <v>27</v>
      </c>
      <c r="D51" t="s">
        <v>28</v>
      </c>
      <c r="E51" t="s">
        <v>29</v>
      </c>
      <c r="F51" t="s">
        <v>30</v>
      </c>
      <c r="G51" t="s">
        <v>31</v>
      </c>
      <c r="H51" t="s">
        <v>32</v>
      </c>
      <c r="I51" t="s">
        <v>33</v>
      </c>
      <c r="J51" t="s">
        <v>34</v>
      </c>
      <c r="K51">
        <v>2500</v>
      </c>
    </row>
    <row r="52" spans="1:11" x14ac:dyDescent="0.25">
      <c r="A52" t="s">
        <v>2978</v>
      </c>
    </row>
    <row r="53" spans="1:11" x14ac:dyDescent="0.25">
      <c r="A53" t="s">
        <v>2979</v>
      </c>
    </row>
    <row r="54" spans="1:11" x14ac:dyDescent="0.25">
      <c r="A54" t="s">
        <v>37</v>
      </c>
      <c r="B54" t="s">
        <v>38</v>
      </c>
    </row>
    <row r="55" spans="1:11" x14ac:dyDescent="0.25">
      <c r="A55" t="s">
        <v>39</v>
      </c>
      <c r="B55" t="s">
        <v>40</v>
      </c>
      <c r="C55" t="s">
        <v>41</v>
      </c>
      <c r="D55" t="s">
        <v>1</v>
      </c>
      <c r="E55">
        <v>14</v>
      </c>
      <c r="F55" t="s">
        <v>42</v>
      </c>
      <c r="G55" t="s">
        <v>43</v>
      </c>
      <c r="H55">
        <v>0.2</v>
      </c>
    </row>
    <row r="56" spans="1:11" x14ac:dyDescent="0.25">
      <c r="A56" t="s">
        <v>67</v>
      </c>
      <c r="B56" t="s">
        <v>24</v>
      </c>
      <c r="C56" t="s">
        <v>25</v>
      </c>
      <c r="D56">
        <v>7010</v>
      </c>
    </row>
    <row r="57" spans="1:11" x14ac:dyDescent="0.25">
      <c r="A57" t="s">
        <v>68</v>
      </c>
    </row>
    <row r="58" spans="1:11" x14ac:dyDescent="0.25">
      <c r="A58" t="s">
        <v>214</v>
      </c>
      <c r="B58" t="s">
        <v>76</v>
      </c>
      <c r="C58" t="s">
        <v>27</v>
      </c>
      <c r="D58" t="s">
        <v>28</v>
      </c>
      <c r="E58" t="s">
        <v>29</v>
      </c>
      <c r="F58" t="s">
        <v>30</v>
      </c>
      <c r="G58" t="s">
        <v>31</v>
      </c>
      <c r="H58" t="s">
        <v>32</v>
      </c>
      <c r="I58" t="s">
        <v>33</v>
      </c>
      <c r="J58" t="s">
        <v>34</v>
      </c>
      <c r="K58">
        <v>2500</v>
      </c>
    </row>
    <row r="59" spans="1:11" x14ac:dyDescent="0.25">
      <c r="A59" t="s">
        <v>2980</v>
      </c>
    </row>
    <row r="60" spans="1:11" x14ac:dyDescent="0.25">
      <c r="A60" t="s">
        <v>2981</v>
      </c>
    </row>
    <row r="61" spans="1:11" x14ac:dyDescent="0.25">
      <c r="A61" t="s">
        <v>37</v>
      </c>
      <c r="B61" t="s">
        <v>38</v>
      </c>
    </row>
    <row r="62" spans="1:11" x14ac:dyDescent="0.25">
      <c r="A62" t="s">
        <v>39</v>
      </c>
      <c r="B62" t="s">
        <v>40</v>
      </c>
      <c r="C62" t="s">
        <v>41</v>
      </c>
      <c r="D62" t="s">
        <v>1</v>
      </c>
      <c r="E62">
        <v>13</v>
      </c>
      <c r="F62" t="s">
        <v>42</v>
      </c>
      <c r="G62" t="s">
        <v>43</v>
      </c>
      <c r="H62">
        <v>0.2</v>
      </c>
    </row>
    <row r="63" spans="1:11" x14ac:dyDescent="0.25">
      <c r="A63" t="s">
        <v>3227</v>
      </c>
      <c r="B63" t="s">
        <v>24</v>
      </c>
      <c r="C63" t="s">
        <v>25</v>
      </c>
      <c r="D63">
        <v>7002</v>
      </c>
    </row>
    <row r="64" spans="1:11" x14ac:dyDescent="0.25">
      <c r="A64" t="s">
        <v>26</v>
      </c>
    </row>
    <row r="65" spans="1:11" x14ac:dyDescent="0.25">
      <c r="A65" t="s">
        <v>220</v>
      </c>
      <c r="B65" t="s">
        <v>73</v>
      </c>
      <c r="C65" t="s">
        <v>27</v>
      </c>
      <c r="D65" t="s">
        <v>28</v>
      </c>
      <c r="E65" t="s">
        <v>29</v>
      </c>
      <c r="F65" t="s">
        <v>30</v>
      </c>
      <c r="G65" t="s">
        <v>31</v>
      </c>
      <c r="H65" t="s">
        <v>32</v>
      </c>
      <c r="I65" t="s">
        <v>33</v>
      </c>
      <c r="J65" t="s">
        <v>34</v>
      </c>
      <c r="K65">
        <v>2500</v>
      </c>
    </row>
    <row r="66" spans="1:11" x14ac:dyDescent="0.25">
      <c r="A66" t="s">
        <v>2982</v>
      </c>
    </row>
    <row r="67" spans="1:11" x14ac:dyDescent="0.25">
      <c r="A67" t="s">
        <v>2983</v>
      </c>
    </row>
    <row r="68" spans="1:11" x14ac:dyDescent="0.25">
      <c r="A68" t="s">
        <v>37</v>
      </c>
      <c r="B68" t="s">
        <v>38</v>
      </c>
    </row>
    <row r="69" spans="1:11" x14ac:dyDescent="0.25">
      <c r="A69" t="s">
        <v>39</v>
      </c>
      <c r="B69" t="s">
        <v>40</v>
      </c>
      <c r="C69" t="s">
        <v>41</v>
      </c>
      <c r="D69" t="s">
        <v>1</v>
      </c>
      <c r="E69">
        <v>12</v>
      </c>
      <c r="F69" t="s">
        <v>42</v>
      </c>
      <c r="G69" t="s">
        <v>43</v>
      </c>
      <c r="H69">
        <v>0.2</v>
      </c>
    </row>
    <row r="70" spans="1:11" x14ac:dyDescent="0.25">
      <c r="A70" t="s">
        <v>67</v>
      </c>
      <c r="B70" t="s">
        <v>24</v>
      </c>
      <c r="C70" t="s">
        <v>25</v>
      </c>
      <c r="D70">
        <v>7010</v>
      </c>
    </row>
    <row r="71" spans="1:11" x14ac:dyDescent="0.25">
      <c r="A71" t="s">
        <v>68</v>
      </c>
    </row>
    <row r="72" spans="1:11" x14ac:dyDescent="0.25">
      <c r="A72" t="s">
        <v>214</v>
      </c>
      <c r="B72" t="s">
        <v>70</v>
      </c>
      <c r="C72" t="s">
        <v>27</v>
      </c>
      <c r="D72" t="s">
        <v>28</v>
      </c>
      <c r="E72" t="s">
        <v>29</v>
      </c>
      <c r="F72" t="s">
        <v>30</v>
      </c>
      <c r="G72" t="s">
        <v>31</v>
      </c>
      <c r="H72" t="s">
        <v>32</v>
      </c>
      <c r="I72" t="s">
        <v>33</v>
      </c>
      <c r="J72" t="s">
        <v>34</v>
      </c>
      <c r="K72">
        <v>2500</v>
      </c>
    </row>
    <row r="73" spans="1:11" x14ac:dyDescent="0.25">
      <c r="A73" t="s">
        <v>2984</v>
      </c>
    </row>
    <row r="74" spans="1:11" x14ac:dyDescent="0.25">
      <c r="A74" t="s">
        <v>2985</v>
      </c>
    </row>
    <row r="75" spans="1:11" x14ac:dyDescent="0.25">
      <c r="A75" t="s">
        <v>37</v>
      </c>
      <c r="B75" t="s">
        <v>38</v>
      </c>
    </row>
    <row r="76" spans="1:11" x14ac:dyDescent="0.25">
      <c r="A76" t="s">
        <v>39</v>
      </c>
      <c r="B76" t="s">
        <v>40</v>
      </c>
      <c r="C76" t="s">
        <v>41</v>
      </c>
      <c r="D76" t="s">
        <v>1</v>
      </c>
      <c r="E76">
        <v>14</v>
      </c>
      <c r="F76" t="s">
        <v>42</v>
      </c>
      <c r="G76" t="s">
        <v>43</v>
      </c>
      <c r="H76">
        <v>0.2</v>
      </c>
    </row>
    <row r="77" spans="1:11" x14ac:dyDescent="0.25">
      <c r="A77" t="s">
        <v>3228</v>
      </c>
      <c r="B77" t="s">
        <v>24</v>
      </c>
      <c r="C77" t="s">
        <v>25</v>
      </c>
      <c r="D77">
        <v>2292</v>
      </c>
    </row>
    <row r="78" spans="1:11" x14ac:dyDescent="0.25">
      <c r="A78" t="s">
        <v>2986</v>
      </c>
    </row>
    <row r="79" spans="1:11" x14ac:dyDescent="0.25">
      <c r="A79" t="s">
        <v>3229</v>
      </c>
      <c r="B79" t="s">
        <v>73</v>
      </c>
      <c r="C79" t="s">
        <v>27</v>
      </c>
      <c r="D79" t="s">
        <v>28</v>
      </c>
      <c r="E79" t="s">
        <v>29</v>
      </c>
      <c r="F79" t="s">
        <v>30</v>
      </c>
      <c r="G79" t="s">
        <v>31</v>
      </c>
      <c r="H79" t="s">
        <v>32</v>
      </c>
      <c r="I79" t="s">
        <v>33</v>
      </c>
      <c r="J79" t="s">
        <v>34</v>
      </c>
      <c r="K79">
        <v>2500</v>
      </c>
    </row>
    <row r="80" spans="1:11" x14ac:dyDescent="0.25">
      <c r="A80" t="s">
        <v>2987</v>
      </c>
    </row>
    <row r="81" spans="1:11" x14ac:dyDescent="0.25">
      <c r="A81" t="s">
        <v>2988</v>
      </c>
    </row>
    <row r="82" spans="1:11" x14ac:dyDescent="0.25">
      <c r="A82" t="s">
        <v>37</v>
      </c>
      <c r="B82" t="s">
        <v>38</v>
      </c>
    </row>
    <row r="83" spans="1:11" x14ac:dyDescent="0.25">
      <c r="A83" t="s">
        <v>39</v>
      </c>
      <c r="B83" t="s">
        <v>40</v>
      </c>
      <c r="C83" t="s">
        <v>41</v>
      </c>
      <c r="D83" t="s">
        <v>1</v>
      </c>
      <c r="E83">
        <v>12</v>
      </c>
      <c r="F83" t="s">
        <v>42</v>
      </c>
      <c r="G83" t="s">
        <v>43</v>
      </c>
      <c r="H83">
        <v>0.2</v>
      </c>
    </row>
    <row r="84" spans="1:11" x14ac:dyDescent="0.25">
      <c r="A84" t="s">
        <v>79</v>
      </c>
      <c r="B84" t="s">
        <v>24</v>
      </c>
      <c r="C84" t="s">
        <v>25</v>
      </c>
      <c r="D84">
        <v>6960</v>
      </c>
    </row>
    <row r="85" spans="1:11" x14ac:dyDescent="0.25">
      <c r="A85" t="s">
        <v>80</v>
      </c>
    </row>
    <row r="86" spans="1:11" x14ac:dyDescent="0.25">
      <c r="A86" t="s">
        <v>218</v>
      </c>
      <c r="B86" t="s">
        <v>76</v>
      </c>
      <c r="C86" t="s">
        <v>27</v>
      </c>
      <c r="D86" t="s">
        <v>28</v>
      </c>
      <c r="E86" t="s">
        <v>29</v>
      </c>
      <c r="F86" t="s">
        <v>30</v>
      </c>
      <c r="G86" t="s">
        <v>31</v>
      </c>
      <c r="H86" t="s">
        <v>32</v>
      </c>
      <c r="I86" t="s">
        <v>33</v>
      </c>
      <c r="J86" t="s">
        <v>34</v>
      </c>
      <c r="K86">
        <v>2500</v>
      </c>
    </row>
    <row r="87" spans="1:11" x14ac:dyDescent="0.25">
      <c r="A87" t="s">
        <v>2989</v>
      </c>
    </row>
    <row r="88" spans="1:11" x14ac:dyDescent="0.25">
      <c r="A88" t="s">
        <v>2990</v>
      </c>
    </row>
    <row r="89" spans="1:11" x14ac:dyDescent="0.25">
      <c r="A89" t="s">
        <v>37</v>
      </c>
      <c r="B89" t="s">
        <v>38</v>
      </c>
    </row>
    <row r="90" spans="1:11" x14ac:dyDescent="0.25">
      <c r="A90" t="s">
        <v>39</v>
      </c>
      <c r="B90" t="s">
        <v>40</v>
      </c>
      <c r="C90" t="s">
        <v>41</v>
      </c>
      <c r="D90" t="s">
        <v>1</v>
      </c>
      <c r="E90">
        <v>13</v>
      </c>
      <c r="F90" t="s">
        <v>42</v>
      </c>
      <c r="G90" t="s">
        <v>43</v>
      </c>
      <c r="H90">
        <v>0.2</v>
      </c>
    </row>
    <row r="91" spans="1:11" x14ac:dyDescent="0.25">
      <c r="A91" t="s">
        <v>79</v>
      </c>
      <c r="B91" t="s">
        <v>24</v>
      </c>
      <c r="C91" t="s">
        <v>25</v>
      </c>
      <c r="D91">
        <v>6960</v>
      </c>
    </row>
    <row r="92" spans="1:11" x14ac:dyDescent="0.25">
      <c r="A92" t="s">
        <v>80</v>
      </c>
    </row>
    <row r="93" spans="1:11" x14ac:dyDescent="0.25">
      <c r="A93" t="s">
        <v>218</v>
      </c>
      <c r="B93" t="s">
        <v>70</v>
      </c>
      <c r="C93" t="s">
        <v>27</v>
      </c>
      <c r="D93" t="s">
        <v>28</v>
      </c>
      <c r="E93" t="s">
        <v>29</v>
      </c>
      <c r="F93" t="s">
        <v>30</v>
      </c>
      <c r="G93" t="s">
        <v>31</v>
      </c>
      <c r="H93" t="s">
        <v>32</v>
      </c>
      <c r="I93" t="s">
        <v>33</v>
      </c>
      <c r="J93" t="s">
        <v>34</v>
      </c>
      <c r="K93">
        <v>2500</v>
      </c>
    </row>
    <row r="94" spans="1:11" x14ac:dyDescent="0.25">
      <c r="A94" t="s">
        <v>2991</v>
      </c>
    </row>
    <row r="95" spans="1:11" x14ac:dyDescent="0.25">
      <c r="A95" t="s">
        <v>2992</v>
      </c>
    </row>
    <row r="96" spans="1:11" x14ac:dyDescent="0.25">
      <c r="A96" t="s">
        <v>37</v>
      </c>
      <c r="B96" t="s">
        <v>38</v>
      </c>
    </row>
    <row r="97" spans="1:17" x14ac:dyDescent="0.25">
      <c r="A97" t="s">
        <v>39</v>
      </c>
      <c r="B97" t="s">
        <v>40</v>
      </c>
      <c r="C97" t="s">
        <v>41</v>
      </c>
      <c r="D97" t="s">
        <v>1</v>
      </c>
      <c r="E97">
        <v>14</v>
      </c>
      <c r="F97" t="s">
        <v>42</v>
      </c>
      <c r="G97" t="s">
        <v>43</v>
      </c>
      <c r="H97">
        <v>0.2</v>
      </c>
    </row>
    <row r="98" spans="1:17" x14ac:dyDescent="0.25">
      <c r="A98" t="s">
        <v>3228</v>
      </c>
      <c r="B98" t="s">
        <v>24</v>
      </c>
      <c r="C98" t="s">
        <v>25</v>
      </c>
      <c r="D98">
        <v>2292</v>
      </c>
    </row>
    <row r="99" spans="1:17" x14ac:dyDescent="0.25">
      <c r="A99" t="s">
        <v>2986</v>
      </c>
    </row>
    <row r="100" spans="1:17" x14ac:dyDescent="0.25">
      <c r="A100" t="s">
        <v>3229</v>
      </c>
      <c r="B100" t="s">
        <v>76</v>
      </c>
      <c r="C100" t="s">
        <v>27</v>
      </c>
      <c r="D100" t="s">
        <v>28</v>
      </c>
      <c r="E100" t="s">
        <v>29</v>
      </c>
      <c r="F100" t="s">
        <v>30</v>
      </c>
      <c r="G100" t="s">
        <v>31</v>
      </c>
      <c r="H100" t="s">
        <v>32</v>
      </c>
      <c r="I100" t="s">
        <v>33</v>
      </c>
      <c r="J100" t="s">
        <v>34</v>
      </c>
      <c r="K100">
        <v>2500</v>
      </c>
    </row>
    <row r="101" spans="1:17" x14ac:dyDescent="0.25">
      <c r="A101" t="s">
        <v>2993</v>
      </c>
    </row>
    <row r="102" spans="1:17" x14ac:dyDescent="0.25">
      <c r="A102" t="s">
        <v>2994</v>
      </c>
    </row>
    <row r="103" spans="1:17" x14ac:dyDescent="0.25">
      <c r="A103" t="s">
        <v>37</v>
      </c>
      <c r="B103" t="s">
        <v>38</v>
      </c>
    </row>
    <row r="104" spans="1:17" x14ac:dyDescent="0.25">
      <c r="A104" t="s">
        <v>39</v>
      </c>
      <c r="B104" t="s">
        <v>40</v>
      </c>
      <c r="C104" t="s">
        <v>41</v>
      </c>
      <c r="D104" t="s">
        <v>1</v>
      </c>
      <c r="E104">
        <v>13</v>
      </c>
      <c r="F104" t="s">
        <v>42</v>
      </c>
      <c r="G104" t="s">
        <v>43</v>
      </c>
      <c r="H104">
        <v>0.2</v>
      </c>
    </row>
    <row r="105" spans="1:17" x14ac:dyDescent="0.25">
      <c r="A105" t="s">
        <v>3228</v>
      </c>
      <c r="B105" t="s">
        <v>24</v>
      </c>
      <c r="C105" t="s">
        <v>25</v>
      </c>
      <c r="D105">
        <v>2292</v>
      </c>
    </row>
    <row r="106" spans="1:17" x14ac:dyDescent="0.25">
      <c r="A106" t="s">
        <v>2986</v>
      </c>
    </row>
    <row r="107" spans="1:17" x14ac:dyDescent="0.25">
      <c r="A107" t="s">
        <v>3229</v>
      </c>
      <c r="B107" t="s">
        <v>70</v>
      </c>
      <c r="C107" t="s">
        <v>27</v>
      </c>
      <c r="D107" t="s">
        <v>28</v>
      </c>
      <c r="E107" t="s">
        <v>29</v>
      </c>
      <c r="F107" t="s">
        <v>30</v>
      </c>
      <c r="G107" t="s">
        <v>31</v>
      </c>
      <c r="H107" t="s">
        <v>32</v>
      </c>
      <c r="I107" t="s">
        <v>33</v>
      </c>
      <c r="J107" t="s">
        <v>34</v>
      </c>
      <c r="K107">
        <v>2500</v>
      </c>
    </row>
    <row r="108" spans="1:17" x14ac:dyDescent="0.25">
      <c r="A108" t="s">
        <v>2995</v>
      </c>
    </row>
    <row r="109" spans="1:17" x14ac:dyDescent="0.25">
      <c r="A109" t="s">
        <v>2996</v>
      </c>
    </row>
    <row r="110" spans="1:17" x14ac:dyDescent="0.25">
      <c r="A110" t="s">
        <v>37</v>
      </c>
      <c r="B110" t="s">
        <v>38</v>
      </c>
    </row>
    <row r="111" spans="1:17" x14ac:dyDescent="0.25">
      <c r="A111" t="s">
        <v>39</v>
      </c>
      <c r="B111" t="s">
        <v>40</v>
      </c>
      <c r="C111" t="s">
        <v>41</v>
      </c>
      <c r="D111" t="s">
        <v>1</v>
      </c>
      <c r="E111">
        <v>14</v>
      </c>
      <c r="F111" t="s">
        <v>42</v>
      </c>
      <c r="G111" t="s">
        <v>43</v>
      </c>
      <c r="H111">
        <v>0.2</v>
      </c>
    </row>
    <row r="112" spans="1:17" x14ac:dyDescent="0.25">
      <c r="A112" t="s">
        <v>220</v>
      </c>
      <c r="B112" t="s">
        <v>70</v>
      </c>
      <c r="C112" t="s">
        <v>44</v>
      </c>
      <c r="D112" t="s">
        <v>33</v>
      </c>
      <c r="E112" t="s">
        <v>40</v>
      </c>
      <c r="F112" t="s">
        <v>0</v>
      </c>
      <c r="G112" t="s">
        <v>3</v>
      </c>
      <c r="H112" t="s">
        <v>1</v>
      </c>
      <c r="I112" t="s">
        <v>0</v>
      </c>
      <c r="J112">
        <v>14</v>
      </c>
      <c r="K112" t="s">
        <v>90</v>
      </c>
      <c r="L112" t="s">
        <v>0</v>
      </c>
      <c r="M112">
        <v>0.2</v>
      </c>
      <c r="N112" t="s">
        <v>92</v>
      </c>
      <c r="O112" t="s">
        <v>93</v>
      </c>
      <c r="P112" t="s">
        <v>0</v>
      </c>
      <c r="Q112" t="s">
        <v>94</v>
      </c>
    </row>
    <row r="113" spans="1:17" x14ac:dyDescent="0.25">
      <c r="A113" t="s">
        <v>220</v>
      </c>
      <c r="B113" t="s">
        <v>76</v>
      </c>
      <c r="C113" t="s">
        <v>44</v>
      </c>
      <c r="D113" t="s">
        <v>33</v>
      </c>
      <c r="E113" t="s">
        <v>40</v>
      </c>
      <c r="F113" t="s">
        <v>0</v>
      </c>
      <c r="G113" t="s">
        <v>3</v>
      </c>
      <c r="H113" t="s">
        <v>1</v>
      </c>
      <c r="I113" t="s">
        <v>0</v>
      </c>
      <c r="J113">
        <v>13</v>
      </c>
      <c r="K113" t="s">
        <v>90</v>
      </c>
      <c r="L113" t="s">
        <v>0</v>
      </c>
      <c r="M113">
        <v>0.2</v>
      </c>
      <c r="N113" t="s">
        <v>92</v>
      </c>
      <c r="O113" t="s">
        <v>93</v>
      </c>
      <c r="P113" t="s">
        <v>0</v>
      </c>
      <c r="Q113" t="s">
        <v>94</v>
      </c>
    </row>
    <row r="114" spans="1:17" x14ac:dyDescent="0.25">
      <c r="A114" t="s">
        <v>218</v>
      </c>
      <c r="B114" t="s">
        <v>73</v>
      </c>
      <c r="C114" t="s">
        <v>44</v>
      </c>
      <c r="D114" t="s">
        <v>33</v>
      </c>
      <c r="E114" t="s">
        <v>40</v>
      </c>
      <c r="F114" t="s">
        <v>0</v>
      </c>
      <c r="G114" t="s">
        <v>212</v>
      </c>
      <c r="H114" t="s">
        <v>1</v>
      </c>
      <c r="I114" t="s">
        <v>0</v>
      </c>
      <c r="J114">
        <v>12</v>
      </c>
      <c r="K114" t="s">
        <v>90</v>
      </c>
      <c r="L114" t="s">
        <v>0</v>
      </c>
      <c r="M114">
        <v>0.2</v>
      </c>
      <c r="N114" t="s">
        <v>92</v>
      </c>
      <c r="O114" t="s">
        <v>93</v>
      </c>
      <c r="P114" t="s">
        <v>0</v>
      </c>
      <c r="Q114" t="s">
        <v>94</v>
      </c>
    </row>
    <row r="115" spans="1:17" x14ac:dyDescent="0.25">
      <c r="A115" t="s">
        <v>218</v>
      </c>
      <c r="B115" t="s">
        <v>76</v>
      </c>
      <c r="C115" t="s">
        <v>44</v>
      </c>
      <c r="D115" t="s">
        <v>33</v>
      </c>
      <c r="E115" t="s">
        <v>40</v>
      </c>
      <c r="F115" t="s">
        <v>0</v>
      </c>
      <c r="G115" t="s">
        <v>212</v>
      </c>
      <c r="H115" t="s">
        <v>1</v>
      </c>
      <c r="I115" t="s">
        <v>0</v>
      </c>
      <c r="J115">
        <v>13</v>
      </c>
      <c r="K115" t="s">
        <v>90</v>
      </c>
      <c r="L115" t="s">
        <v>0</v>
      </c>
      <c r="M115">
        <v>0.2</v>
      </c>
      <c r="N115" t="s">
        <v>92</v>
      </c>
      <c r="O115" t="s">
        <v>93</v>
      </c>
      <c r="P115" t="s">
        <v>0</v>
      </c>
      <c r="Q115" t="s">
        <v>94</v>
      </c>
    </row>
    <row r="116" spans="1:17" x14ac:dyDescent="0.25">
      <c r="A116" t="s">
        <v>220</v>
      </c>
      <c r="B116" t="s">
        <v>73</v>
      </c>
      <c r="C116" t="s">
        <v>44</v>
      </c>
      <c r="D116" t="s">
        <v>33</v>
      </c>
      <c r="E116" t="s">
        <v>40</v>
      </c>
      <c r="F116" t="s">
        <v>0</v>
      </c>
      <c r="G116" t="s">
        <v>3</v>
      </c>
      <c r="H116" t="s">
        <v>1</v>
      </c>
      <c r="I116" t="s">
        <v>0</v>
      </c>
      <c r="J116">
        <v>12</v>
      </c>
      <c r="K116" t="s">
        <v>90</v>
      </c>
      <c r="L116" t="s">
        <v>0</v>
      </c>
      <c r="M116">
        <v>0.2</v>
      </c>
      <c r="N116" t="s">
        <v>92</v>
      </c>
      <c r="O116" t="s">
        <v>93</v>
      </c>
      <c r="P116" t="s">
        <v>0</v>
      </c>
      <c r="Q116" t="s">
        <v>94</v>
      </c>
    </row>
    <row r="117" spans="1:17" x14ac:dyDescent="0.25">
      <c r="A117" t="s">
        <v>214</v>
      </c>
      <c r="B117" t="s">
        <v>73</v>
      </c>
      <c r="C117" t="s">
        <v>44</v>
      </c>
      <c r="D117" t="s">
        <v>33</v>
      </c>
      <c r="E117" t="s">
        <v>40</v>
      </c>
      <c r="F117" t="s">
        <v>0</v>
      </c>
      <c r="G117" t="s">
        <v>2</v>
      </c>
      <c r="H117" t="s">
        <v>1</v>
      </c>
      <c r="I117" t="s">
        <v>0</v>
      </c>
      <c r="J117">
        <v>12</v>
      </c>
      <c r="K117" t="s">
        <v>90</v>
      </c>
      <c r="L117" t="s">
        <v>0</v>
      </c>
      <c r="M117">
        <v>0.2</v>
      </c>
      <c r="N117" t="s">
        <v>92</v>
      </c>
      <c r="O117" t="s">
        <v>93</v>
      </c>
      <c r="P117" t="s">
        <v>0</v>
      </c>
      <c r="Q117" t="s">
        <v>94</v>
      </c>
    </row>
    <row r="118" spans="1:17" x14ac:dyDescent="0.25">
      <c r="A118" t="s">
        <v>3229</v>
      </c>
      <c r="B118" t="s">
        <v>76</v>
      </c>
      <c r="C118" t="s">
        <v>44</v>
      </c>
      <c r="D118" t="s">
        <v>33</v>
      </c>
      <c r="E118" t="s">
        <v>40</v>
      </c>
      <c r="F118" t="s">
        <v>0</v>
      </c>
      <c r="G118" t="s">
        <v>3003</v>
      </c>
      <c r="H118" t="s">
        <v>1</v>
      </c>
      <c r="I118" t="s">
        <v>0</v>
      </c>
      <c r="J118">
        <v>13</v>
      </c>
      <c r="K118" t="s">
        <v>90</v>
      </c>
      <c r="L118" t="s">
        <v>0</v>
      </c>
      <c r="M118">
        <v>0.2</v>
      </c>
      <c r="N118" t="s">
        <v>92</v>
      </c>
      <c r="O118" t="s">
        <v>93</v>
      </c>
      <c r="P118" t="s">
        <v>0</v>
      </c>
      <c r="Q118" t="s">
        <v>94</v>
      </c>
    </row>
    <row r="119" spans="1:17" x14ac:dyDescent="0.25">
      <c r="A119" t="s">
        <v>214</v>
      </c>
      <c r="B119" t="s">
        <v>76</v>
      </c>
      <c r="C119" t="s">
        <v>44</v>
      </c>
      <c r="D119" t="s">
        <v>33</v>
      </c>
      <c r="E119" t="s">
        <v>40</v>
      </c>
      <c r="F119" t="s">
        <v>0</v>
      </c>
      <c r="G119" t="s">
        <v>2</v>
      </c>
      <c r="H119" t="s">
        <v>1</v>
      </c>
      <c r="I119" t="s">
        <v>0</v>
      </c>
      <c r="J119">
        <v>13</v>
      </c>
      <c r="K119" t="s">
        <v>90</v>
      </c>
      <c r="L119" t="s">
        <v>0</v>
      </c>
      <c r="M119">
        <v>0.2</v>
      </c>
      <c r="N119" t="s">
        <v>92</v>
      </c>
      <c r="O119" t="s">
        <v>93</v>
      </c>
      <c r="P119" t="s">
        <v>0</v>
      </c>
      <c r="Q119" t="s">
        <v>94</v>
      </c>
    </row>
    <row r="120" spans="1:17" x14ac:dyDescent="0.25">
      <c r="A120" t="s">
        <v>218</v>
      </c>
      <c r="B120" t="s">
        <v>70</v>
      </c>
      <c r="C120" t="s">
        <v>44</v>
      </c>
      <c r="D120" t="s">
        <v>33</v>
      </c>
      <c r="E120" t="s">
        <v>40</v>
      </c>
      <c r="F120" t="s">
        <v>0</v>
      </c>
      <c r="G120" t="s">
        <v>212</v>
      </c>
      <c r="H120" t="s">
        <v>1</v>
      </c>
      <c r="I120" t="s">
        <v>0</v>
      </c>
      <c r="J120">
        <v>14</v>
      </c>
      <c r="K120" t="s">
        <v>90</v>
      </c>
      <c r="L120" t="s">
        <v>0</v>
      </c>
      <c r="M120">
        <v>0.2</v>
      </c>
      <c r="N120" t="s">
        <v>92</v>
      </c>
      <c r="O120" t="s">
        <v>93</v>
      </c>
      <c r="P120" t="s">
        <v>0</v>
      </c>
      <c r="Q120" t="s">
        <v>94</v>
      </c>
    </row>
    <row r="121" spans="1:17" x14ac:dyDescent="0.25">
      <c r="A121" t="s">
        <v>214</v>
      </c>
      <c r="B121" t="s">
        <v>70</v>
      </c>
      <c r="C121" t="s">
        <v>44</v>
      </c>
      <c r="D121" t="s">
        <v>33</v>
      </c>
      <c r="E121" t="s">
        <v>40</v>
      </c>
      <c r="F121" t="s">
        <v>0</v>
      </c>
      <c r="G121" t="s">
        <v>2</v>
      </c>
      <c r="H121" t="s">
        <v>1</v>
      </c>
      <c r="I121" t="s">
        <v>0</v>
      </c>
      <c r="J121">
        <v>14</v>
      </c>
      <c r="K121" t="s">
        <v>90</v>
      </c>
      <c r="L121" t="s">
        <v>0</v>
      </c>
      <c r="M121">
        <v>0.2</v>
      </c>
      <c r="N121" t="s">
        <v>92</v>
      </c>
      <c r="O121" t="s">
        <v>93</v>
      </c>
      <c r="P121" t="s">
        <v>0</v>
      </c>
      <c r="Q121" t="s">
        <v>94</v>
      </c>
    </row>
    <row r="122" spans="1:17" x14ac:dyDescent="0.25">
      <c r="A122" t="s">
        <v>3229</v>
      </c>
      <c r="B122" t="s">
        <v>73</v>
      </c>
      <c r="C122" t="s">
        <v>44</v>
      </c>
      <c r="D122" t="s">
        <v>33</v>
      </c>
      <c r="E122" t="s">
        <v>40</v>
      </c>
      <c r="F122" t="s">
        <v>0</v>
      </c>
      <c r="G122" t="s">
        <v>3003</v>
      </c>
      <c r="H122" t="s">
        <v>1</v>
      </c>
      <c r="I122" t="s">
        <v>0</v>
      </c>
      <c r="J122">
        <v>12</v>
      </c>
      <c r="K122" t="s">
        <v>90</v>
      </c>
      <c r="L122" t="s">
        <v>0</v>
      </c>
      <c r="M122">
        <v>0.2</v>
      </c>
      <c r="N122" t="s">
        <v>92</v>
      </c>
      <c r="O122" t="s">
        <v>93</v>
      </c>
      <c r="P122" t="s">
        <v>0</v>
      </c>
      <c r="Q122" t="s">
        <v>94</v>
      </c>
    </row>
    <row r="123" spans="1:17" x14ac:dyDescent="0.25">
      <c r="A123" t="s">
        <v>3229</v>
      </c>
      <c r="B123" t="s">
        <v>70</v>
      </c>
      <c r="C123" t="s">
        <v>44</v>
      </c>
      <c r="D123" t="s">
        <v>33</v>
      </c>
      <c r="E123" t="s">
        <v>40</v>
      </c>
      <c r="F123" t="s">
        <v>0</v>
      </c>
      <c r="G123" t="s">
        <v>3003</v>
      </c>
      <c r="H123" t="s">
        <v>1</v>
      </c>
      <c r="I123" t="s">
        <v>0</v>
      </c>
      <c r="J123">
        <v>14</v>
      </c>
      <c r="K123" t="s">
        <v>90</v>
      </c>
      <c r="L123" t="s">
        <v>0</v>
      </c>
      <c r="M123">
        <v>0.2</v>
      </c>
      <c r="N123" t="s">
        <v>92</v>
      </c>
      <c r="O123" t="s">
        <v>93</v>
      </c>
      <c r="P123" t="s">
        <v>0</v>
      </c>
      <c r="Q123" t="s">
        <v>94</v>
      </c>
    </row>
    <row r="124" spans="1:17" x14ac:dyDescent="0.25">
      <c r="A124" t="s">
        <v>3004</v>
      </c>
      <c r="B124" t="s">
        <v>3230</v>
      </c>
    </row>
    <row r="125" spans="1:17" x14ac:dyDescent="0.25">
      <c r="A125" t="s">
        <v>3004</v>
      </c>
      <c r="B125" t="s">
        <v>3231</v>
      </c>
    </row>
    <row r="126" spans="1:17" x14ac:dyDescent="0.25">
      <c r="A126" t="s">
        <v>3005</v>
      </c>
      <c r="B126" t="s">
        <v>3006</v>
      </c>
      <c r="C126" t="s">
        <v>3007</v>
      </c>
      <c r="D126" t="s">
        <v>3008</v>
      </c>
      <c r="E126" t="s">
        <v>3232</v>
      </c>
    </row>
    <row r="127" spans="1:17" x14ac:dyDescent="0.25">
      <c r="A127" t="s">
        <v>3005</v>
      </c>
      <c r="B127" t="s">
        <v>3006</v>
      </c>
      <c r="C127" t="s">
        <v>3007</v>
      </c>
      <c r="D127" t="s">
        <v>3008</v>
      </c>
      <c r="E127" t="s">
        <v>3232</v>
      </c>
    </row>
    <row r="128" spans="1:17" x14ac:dyDescent="0.25">
      <c r="B128" t="s">
        <v>3009</v>
      </c>
      <c r="C128" t="s">
        <v>3010</v>
      </c>
      <c r="D128" t="s">
        <v>3011</v>
      </c>
      <c r="E128">
        <v>313</v>
      </c>
      <c r="F128" t="s">
        <v>3012</v>
      </c>
      <c r="G128" t="s">
        <v>3013</v>
      </c>
    </row>
    <row r="129" spans="2:14" x14ac:dyDescent="0.25">
      <c r="B129" t="s">
        <v>3014</v>
      </c>
    </row>
    <row r="130" spans="2:14" x14ac:dyDescent="0.25">
      <c r="B130" t="s">
        <v>3015</v>
      </c>
    </row>
    <row r="131" spans="2:14" x14ac:dyDescent="0.25">
      <c r="B131" t="s">
        <v>3009</v>
      </c>
      <c r="C131" t="s">
        <v>3010</v>
      </c>
      <c r="D131" t="s">
        <v>3011</v>
      </c>
      <c r="E131">
        <v>108</v>
      </c>
      <c r="F131" t="s">
        <v>3012</v>
      </c>
      <c r="G131" t="s">
        <v>3016</v>
      </c>
    </row>
    <row r="132" spans="2:14" x14ac:dyDescent="0.25">
      <c r="B132" t="s">
        <v>3017</v>
      </c>
      <c r="C132" t="s">
        <v>3018</v>
      </c>
    </row>
    <row r="133" spans="2:14" x14ac:dyDescent="0.25">
      <c r="B133" t="s">
        <v>3019</v>
      </c>
    </row>
    <row r="134" spans="2:14" x14ac:dyDescent="0.25">
      <c r="B134" t="s">
        <v>3009</v>
      </c>
      <c r="C134" t="s">
        <v>18</v>
      </c>
      <c r="D134" t="s">
        <v>3011</v>
      </c>
      <c r="E134">
        <v>29</v>
      </c>
      <c r="F134" t="s">
        <v>3012</v>
      </c>
      <c r="G134" t="s">
        <v>3020</v>
      </c>
    </row>
    <row r="135" spans="2:14" x14ac:dyDescent="0.25">
      <c r="B135" t="s">
        <v>3021</v>
      </c>
      <c r="C135" t="s">
        <v>3022</v>
      </c>
      <c r="D135" t="s">
        <v>3023</v>
      </c>
      <c r="E135" t="s">
        <v>3024</v>
      </c>
      <c r="F135" t="s">
        <v>3025</v>
      </c>
      <c r="G135" t="s">
        <v>3026</v>
      </c>
      <c r="H135" t="s">
        <v>3027</v>
      </c>
      <c r="I135" t="s">
        <v>3028</v>
      </c>
    </row>
    <row r="136" spans="2:14" x14ac:dyDescent="0.25">
      <c r="B136" t="s">
        <v>3029</v>
      </c>
    </row>
    <row r="137" spans="2:14" x14ac:dyDescent="0.25">
      <c r="B137" t="s">
        <v>3009</v>
      </c>
      <c r="C137" t="s">
        <v>18</v>
      </c>
      <c r="D137" t="s">
        <v>3011</v>
      </c>
      <c r="E137">
        <v>40</v>
      </c>
      <c r="F137" t="s">
        <v>3012</v>
      </c>
      <c r="G137" t="s">
        <v>3030</v>
      </c>
    </row>
    <row r="138" spans="2:14" x14ac:dyDescent="0.25">
      <c r="B138" t="s">
        <v>833</v>
      </c>
      <c r="C138" t="s">
        <v>3233</v>
      </c>
      <c r="D138" t="s">
        <v>3234</v>
      </c>
      <c r="E138" t="s">
        <v>3026</v>
      </c>
      <c r="F138" t="s">
        <v>3026</v>
      </c>
      <c r="G138" t="s">
        <v>3027</v>
      </c>
      <c r="H138" t="s">
        <v>3235</v>
      </c>
      <c r="I138" t="s">
        <v>3236</v>
      </c>
      <c r="J138" t="s">
        <v>3236</v>
      </c>
      <c r="K138" t="s">
        <v>3031</v>
      </c>
      <c r="L138" t="s">
        <v>3032</v>
      </c>
      <c r="M138" t="s">
        <v>3031</v>
      </c>
      <c r="N138" t="s">
        <v>3033</v>
      </c>
    </row>
    <row r="139" spans="2:14" x14ac:dyDescent="0.25">
      <c r="B139" t="s">
        <v>3009</v>
      </c>
      <c r="C139" t="s">
        <v>3034</v>
      </c>
      <c r="D139" t="s">
        <v>3011</v>
      </c>
      <c r="E139">
        <v>93</v>
      </c>
      <c r="F139" t="s">
        <v>3012</v>
      </c>
      <c r="G139" t="s">
        <v>3035</v>
      </c>
    </row>
    <row r="140" spans="2:14" x14ac:dyDescent="0.25">
      <c r="B140" t="s">
        <v>3036</v>
      </c>
      <c r="C140" t="s">
        <v>3037</v>
      </c>
      <c r="D140" t="s">
        <v>3027</v>
      </c>
      <c r="E140" t="s">
        <v>3237</v>
      </c>
    </row>
    <row r="141" spans="2:14" x14ac:dyDescent="0.25">
      <c r="B141" t="s">
        <v>3009</v>
      </c>
      <c r="C141" t="s">
        <v>3038</v>
      </c>
      <c r="D141" t="s">
        <v>3011</v>
      </c>
      <c r="E141">
        <v>227</v>
      </c>
      <c r="F141" t="s">
        <v>3012</v>
      </c>
      <c r="G141" t="s">
        <v>3016</v>
      </c>
    </row>
    <row r="142" spans="2:14" x14ac:dyDescent="0.25">
      <c r="B142" t="s">
        <v>3039</v>
      </c>
    </row>
    <row r="143" spans="2:14" x14ac:dyDescent="0.25">
      <c r="B143" t="s">
        <v>3040</v>
      </c>
    </row>
    <row r="144" spans="2:14" x14ac:dyDescent="0.25">
      <c r="B144" t="s">
        <v>3009</v>
      </c>
      <c r="C144" t="s">
        <v>3038</v>
      </c>
      <c r="D144" t="s">
        <v>3011</v>
      </c>
      <c r="E144">
        <v>519</v>
      </c>
      <c r="F144" t="s">
        <v>3012</v>
      </c>
      <c r="G144" t="s">
        <v>3041</v>
      </c>
    </row>
    <row r="145" spans="2:7" x14ac:dyDescent="0.25">
      <c r="B145" t="s">
        <v>3042</v>
      </c>
    </row>
    <row r="146" spans="2:7" x14ac:dyDescent="0.25">
      <c r="B146" t="s">
        <v>3043</v>
      </c>
    </row>
    <row r="147" spans="2:7" x14ac:dyDescent="0.25">
      <c r="B147" t="s">
        <v>3009</v>
      </c>
      <c r="C147" t="s">
        <v>3038</v>
      </c>
      <c r="D147" t="s">
        <v>3011</v>
      </c>
      <c r="E147">
        <v>258</v>
      </c>
      <c r="F147" t="s">
        <v>3012</v>
      </c>
      <c r="G147" t="s">
        <v>3044</v>
      </c>
    </row>
    <row r="148" spans="2:7" x14ac:dyDescent="0.25">
      <c r="B148" t="s">
        <v>833</v>
      </c>
      <c r="C148" t="s">
        <v>3045</v>
      </c>
    </row>
    <row r="149" spans="2:7" x14ac:dyDescent="0.25">
      <c r="B149" t="s">
        <v>3009</v>
      </c>
      <c r="C149" t="s">
        <v>3038</v>
      </c>
      <c r="D149" t="s">
        <v>3011</v>
      </c>
      <c r="E149">
        <v>327</v>
      </c>
      <c r="F149" t="s">
        <v>3012</v>
      </c>
      <c r="G149" t="s">
        <v>3046</v>
      </c>
    </row>
    <row r="150" spans="2:7" x14ac:dyDescent="0.25">
      <c r="B150" t="s">
        <v>3047</v>
      </c>
      <c r="C150" t="s">
        <v>3048</v>
      </c>
      <c r="D150" t="s">
        <v>3049</v>
      </c>
    </row>
    <row r="151" spans="2:7" x14ac:dyDescent="0.25">
      <c r="B151" t="s">
        <v>3009</v>
      </c>
      <c r="C151" t="s">
        <v>3050</v>
      </c>
      <c r="D151" t="s">
        <v>3011</v>
      </c>
      <c r="E151">
        <v>1739</v>
      </c>
      <c r="F151" t="s">
        <v>3012</v>
      </c>
      <c r="G151" t="s">
        <v>3051</v>
      </c>
    </row>
    <row r="152" spans="2:7" x14ac:dyDescent="0.25">
      <c r="B152" t="s">
        <v>3052</v>
      </c>
      <c r="C152" t="s">
        <v>3053</v>
      </c>
      <c r="D152" t="s">
        <v>3054</v>
      </c>
    </row>
    <row r="153" spans="2:7" x14ac:dyDescent="0.25">
      <c r="B153" t="s">
        <v>3055</v>
      </c>
    </row>
    <row r="154" spans="2:7" x14ac:dyDescent="0.25">
      <c r="B154" t="s">
        <v>3009</v>
      </c>
      <c r="C154" t="s">
        <v>3050</v>
      </c>
      <c r="D154" t="s">
        <v>3011</v>
      </c>
      <c r="E154">
        <v>1750</v>
      </c>
      <c r="F154" t="s">
        <v>3012</v>
      </c>
      <c r="G154" t="s">
        <v>3056</v>
      </c>
    </row>
    <row r="155" spans="2:7" x14ac:dyDescent="0.25">
      <c r="B155" t="s">
        <v>3052</v>
      </c>
      <c r="C155" t="s">
        <v>3057</v>
      </c>
      <c r="D155" t="s">
        <v>3054</v>
      </c>
    </row>
    <row r="156" spans="2:7" x14ac:dyDescent="0.25">
      <c r="B156" t="s">
        <v>3009</v>
      </c>
      <c r="C156" t="s">
        <v>3058</v>
      </c>
      <c r="D156" t="s">
        <v>3011</v>
      </c>
      <c r="E156">
        <v>46</v>
      </c>
      <c r="F156" t="s">
        <v>3012</v>
      </c>
      <c r="G156" t="s">
        <v>3059</v>
      </c>
    </row>
    <row r="157" spans="2:7" x14ac:dyDescent="0.25">
      <c r="B157" t="s">
        <v>3060</v>
      </c>
      <c r="C157" t="s">
        <v>3061</v>
      </c>
    </row>
    <row r="158" spans="2:7" x14ac:dyDescent="0.25">
      <c r="B158" t="s">
        <v>3009</v>
      </c>
      <c r="C158" t="s">
        <v>3050</v>
      </c>
      <c r="D158" t="s">
        <v>3011</v>
      </c>
      <c r="E158">
        <v>1739</v>
      </c>
      <c r="F158" t="s">
        <v>3012</v>
      </c>
      <c r="G158" t="s">
        <v>3051</v>
      </c>
    </row>
    <row r="159" spans="2:7" x14ac:dyDescent="0.25">
      <c r="B159" t="s">
        <v>3052</v>
      </c>
      <c r="C159" t="s">
        <v>3053</v>
      </c>
      <c r="D159" t="s">
        <v>3054</v>
      </c>
    </row>
    <row r="160" spans="2:7" x14ac:dyDescent="0.25">
      <c r="B160" t="s">
        <v>3055</v>
      </c>
    </row>
    <row r="161" spans="2:7" x14ac:dyDescent="0.25">
      <c r="B161" t="s">
        <v>3009</v>
      </c>
      <c r="C161" t="s">
        <v>3050</v>
      </c>
      <c r="D161" t="s">
        <v>3011</v>
      </c>
      <c r="E161">
        <v>1750</v>
      </c>
      <c r="F161" t="s">
        <v>3012</v>
      </c>
      <c r="G161" t="s">
        <v>3056</v>
      </c>
    </row>
    <row r="162" spans="2:7" x14ac:dyDescent="0.25">
      <c r="B162" t="s">
        <v>3052</v>
      </c>
      <c r="C162" t="s">
        <v>3057</v>
      </c>
      <c r="D162" t="s">
        <v>3054</v>
      </c>
    </row>
    <row r="163" spans="2:7" x14ac:dyDescent="0.25">
      <c r="B163" t="s">
        <v>3009</v>
      </c>
      <c r="C163" t="s">
        <v>3062</v>
      </c>
      <c r="D163" t="s">
        <v>3011</v>
      </c>
      <c r="E163">
        <v>820</v>
      </c>
      <c r="F163" t="s">
        <v>3012</v>
      </c>
      <c r="G163" t="s">
        <v>3059</v>
      </c>
    </row>
    <row r="164" spans="2:7" x14ac:dyDescent="0.25">
      <c r="B164" t="s">
        <v>3063</v>
      </c>
      <c r="C164" t="s">
        <v>3064</v>
      </c>
      <c r="D164" t="s">
        <v>3065</v>
      </c>
      <c r="E164" t="s">
        <v>3066</v>
      </c>
      <c r="F164" t="s">
        <v>3067</v>
      </c>
      <c r="G164" t="s">
        <v>3068</v>
      </c>
    </row>
    <row r="165" spans="2:7" x14ac:dyDescent="0.25">
      <c r="B165" t="s">
        <v>3009</v>
      </c>
      <c r="C165" t="s">
        <v>3050</v>
      </c>
      <c r="D165" t="s">
        <v>3011</v>
      </c>
      <c r="E165">
        <v>1739</v>
      </c>
      <c r="F165" t="s">
        <v>3012</v>
      </c>
      <c r="G165" t="s">
        <v>3051</v>
      </c>
    </row>
    <row r="166" spans="2:7" x14ac:dyDescent="0.25">
      <c r="B166" t="s">
        <v>3052</v>
      </c>
      <c r="C166" t="s">
        <v>3053</v>
      </c>
      <c r="D166" t="s">
        <v>3054</v>
      </c>
    </row>
    <row r="167" spans="2:7" x14ac:dyDescent="0.25">
      <c r="B167" t="s">
        <v>3055</v>
      </c>
    </row>
    <row r="168" spans="2:7" x14ac:dyDescent="0.25">
      <c r="B168" t="s">
        <v>3009</v>
      </c>
      <c r="C168" t="s">
        <v>3050</v>
      </c>
      <c r="D168" t="s">
        <v>3011</v>
      </c>
      <c r="E168">
        <v>1750</v>
      </c>
      <c r="F168" t="s">
        <v>3012</v>
      </c>
      <c r="G168" t="s">
        <v>3056</v>
      </c>
    </row>
    <row r="169" spans="2:7" x14ac:dyDescent="0.25">
      <c r="B169" t="s">
        <v>3052</v>
      </c>
      <c r="C169" t="s">
        <v>3057</v>
      </c>
      <c r="D169" t="s">
        <v>3054</v>
      </c>
    </row>
    <row r="170" spans="2:7" x14ac:dyDescent="0.25">
      <c r="B170" t="s">
        <v>3009</v>
      </c>
      <c r="C170" t="s">
        <v>3062</v>
      </c>
      <c r="D170" t="s">
        <v>3011</v>
      </c>
      <c r="E170">
        <v>725</v>
      </c>
      <c r="F170" t="s">
        <v>3012</v>
      </c>
      <c r="G170" t="s">
        <v>3059</v>
      </c>
    </row>
    <row r="171" spans="2:7" x14ac:dyDescent="0.25">
      <c r="B171" t="s">
        <v>3069</v>
      </c>
      <c r="C171" t="s">
        <v>3070</v>
      </c>
      <c r="D171" t="s">
        <v>3071</v>
      </c>
    </row>
    <row r="172" spans="2:7" x14ac:dyDescent="0.25">
      <c r="B172" t="s">
        <v>3009</v>
      </c>
      <c r="C172" t="s">
        <v>3050</v>
      </c>
      <c r="D172" t="s">
        <v>3011</v>
      </c>
      <c r="E172">
        <v>1739</v>
      </c>
      <c r="F172" t="s">
        <v>3012</v>
      </c>
      <c r="G172" t="s">
        <v>3051</v>
      </c>
    </row>
    <row r="173" spans="2:7" x14ac:dyDescent="0.25">
      <c r="B173" t="s">
        <v>3052</v>
      </c>
      <c r="C173" t="s">
        <v>3053</v>
      </c>
      <c r="D173" t="s">
        <v>3054</v>
      </c>
    </row>
    <row r="174" spans="2:7" x14ac:dyDescent="0.25">
      <c r="B174" t="s">
        <v>3055</v>
      </c>
    </row>
    <row r="175" spans="2:7" x14ac:dyDescent="0.25">
      <c r="B175" t="s">
        <v>3009</v>
      </c>
      <c r="C175" t="s">
        <v>3050</v>
      </c>
      <c r="D175" t="s">
        <v>3011</v>
      </c>
      <c r="E175">
        <v>1750</v>
      </c>
      <c r="F175" t="s">
        <v>3012</v>
      </c>
      <c r="G175" t="s">
        <v>3056</v>
      </c>
    </row>
    <row r="176" spans="2:7" x14ac:dyDescent="0.25">
      <c r="B176" t="s">
        <v>3052</v>
      </c>
      <c r="C176" t="s">
        <v>3057</v>
      </c>
      <c r="D176" t="s">
        <v>3054</v>
      </c>
    </row>
    <row r="177" spans="2:9" x14ac:dyDescent="0.25">
      <c r="B177" t="s">
        <v>3009</v>
      </c>
      <c r="C177" t="s">
        <v>3062</v>
      </c>
      <c r="D177" t="s">
        <v>3011</v>
      </c>
      <c r="E177">
        <v>750</v>
      </c>
      <c r="F177" t="s">
        <v>3012</v>
      </c>
      <c r="G177" t="s">
        <v>3059</v>
      </c>
    </row>
    <row r="178" spans="2:9" x14ac:dyDescent="0.25">
      <c r="B178" t="s">
        <v>3069</v>
      </c>
      <c r="C178" t="s">
        <v>3072</v>
      </c>
      <c r="D178" t="s">
        <v>3073</v>
      </c>
      <c r="E178" t="s">
        <v>3238</v>
      </c>
      <c r="F178" t="s">
        <v>3074</v>
      </c>
      <c r="G178" t="s">
        <v>3069</v>
      </c>
      <c r="H178" t="s">
        <v>3069</v>
      </c>
      <c r="I178" t="s">
        <v>3075</v>
      </c>
    </row>
    <row r="179" spans="2:9" x14ac:dyDescent="0.25">
      <c r="B179" t="s">
        <v>3009</v>
      </c>
      <c r="C179" t="s">
        <v>3050</v>
      </c>
      <c r="D179" t="s">
        <v>3011</v>
      </c>
      <c r="E179">
        <v>1739</v>
      </c>
      <c r="F179" t="s">
        <v>3012</v>
      </c>
      <c r="G179" t="s">
        <v>3051</v>
      </c>
    </row>
    <row r="180" spans="2:9" x14ac:dyDescent="0.25">
      <c r="B180" t="s">
        <v>3052</v>
      </c>
      <c r="C180" t="s">
        <v>3053</v>
      </c>
      <c r="D180" t="s">
        <v>3054</v>
      </c>
    </row>
    <row r="181" spans="2:9" x14ac:dyDescent="0.25">
      <c r="B181" t="s">
        <v>3055</v>
      </c>
    </row>
    <row r="182" spans="2:9" x14ac:dyDescent="0.25">
      <c r="B182" t="s">
        <v>3009</v>
      </c>
      <c r="C182" t="s">
        <v>3050</v>
      </c>
      <c r="D182" t="s">
        <v>3011</v>
      </c>
      <c r="E182">
        <v>1750</v>
      </c>
      <c r="F182" t="s">
        <v>3012</v>
      </c>
      <c r="G182" t="s">
        <v>3056</v>
      </c>
    </row>
    <row r="183" spans="2:9" x14ac:dyDescent="0.25">
      <c r="B183" t="s">
        <v>3052</v>
      </c>
      <c r="C183" t="s">
        <v>3057</v>
      </c>
      <c r="D183" t="s">
        <v>3054</v>
      </c>
    </row>
    <row r="184" spans="2:9" x14ac:dyDescent="0.25">
      <c r="B184" t="s">
        <v>3009</v>
      </c>
      <c r="C184" t="s">
        <v>3062</v>
      </c>
      <c r="D184" t="s">
        <v>3011</v>
      </c>
      <c r="E184">
        <v>738</v>
      </c>
      <c r="F184" t="s">
        <v>3012</v>
      </c>
      <c r="G184" t="s">
        <v>3059</v>
      </c>
    </row>
    <row r="185" spans="2:9" x14ac:dyDescent="0.25">
      <c r="B185" t="s">
        <v>3052</v>
      </c>
      <c r="C185" t="s">
        <v>3069</v>
      </c>
      <c r="D185" t="s">
        <v>3031</v>
      </c>
      <c r="E185" t="s">
        <v>3076</v>
      </c>
    </row>
    <row r="186" spans="2:9" x14ac:dyDescent="0.25">
      <c r="B186" t="s">
        <v>3077</v>
      </c>
    </row>
    <row r="187" spans="2:9" x14ac:dyDescent="0.25">
      <c r="B187" t="s">
        <v>3009</v>
      </c>
      <c r="C187" t="s">
        <v>3062</v>
      </c>
      <c r="D187" t="s">
        <v>3011</v>
      </c>
      <c r="E187">
        <v>750</v>
      </c>
      <c r="F187" t="s">
        <v>3012</v>
      </c>
      <c r="G187" t="s">
        <v>3078</v>
      </c>
    </row>
    <row r="188" spans="2:9" x14ac:dyDescent="0.25">
      <c r="B188" t="s">
        <v>3069</v>
      </c>
      <c r="C188" t="s">
        <v>3072</v>
      </c>
      <c r="D188" t="s">
        <v>3073</v>
      </c>
      <c r="E188" t="s">
        <v>3238</v>
      </c>
      <c r="F188" t="s">
        <v>3074</v>
      </c>
      <c r="G188" t="s">
        <v>3069</v>
      </c>
      <c r="H188" t="s">
        <v>3069</v>
      </c>
      <c r="I188" t="s">
        <v>3075</v>
      </c>
    </row>
    <row r="189" spans="2:9" x14ac:dyDescent="0.25">
      <c r="B189" t="s">
        <v>3079</v>
      </c>
    </row>
    <row r="190" spans="2:9" x14ac:dyDescent="0.25">
      <c r="B190" t="s">
        <v>3009</v>
      </c>
      <c r="C190" t="s">
        <v>3050</v>
      </c>
      <c r="D190" t="s">
        <v>3011</v>
      </c>
      <c r="E190">
        <v>1739</v>
      </c>
      <c r="F190" t="s">
        <v>3012</v>
      </c>
      <c r="G190" t="s">
        <v>3051</v>
      </c>
    </row>
    <row r="191" spans="2:9" x14ac:dyDescent="0.25">
      <c r="B191" t="s">
        <v>3052</v>
      </c>
      <c r="C191" t="s">
        <v>3053</v>
      </c>
      <c r="D191" t="s">
        <v>3054</v>
      </c>
    </row>
    <row r="192" spans="2:9" x14ac:dyDescent="0.25">
      <c r="B192" t="s">
        <v>3055</v>
      </c>
    </row>
    <row r="193" spans="1:16" x14ac:dyDescent="0.25">
      <c r="B193" t="s">
        <v>3009</v>
      </c>
      <c r="C193" t="s">
        <v>3050</v>
      </c>
      <c r="D193" t="s">
        <v>3011</v>
      </c>
      <c r="E193">
        <v>1750</v>
      </c>
      <c r="F193" t="s">
        <v>3012</v>
      </c>
      <c r="G193" t="s">
        <v>3056</v>
      </c>
    </row>
    <row r="194" spans="1:16" x14ac:dyDescent="0.25">
      <c r="B194" t="s">
        <v>3052</v>
      </c>
      <c r="C194" t="s">
        <v>3057</v>
      </c>
      <c r="D194" t="s">
        <v>3054</v>
      </c>
    </row>
    <row r="195" spans="1:16" x14ac:dyDescent="0.25">
      <c r="B195" t="s">
        <v>3009</v>
      </c>
      <c r="C195" t="s">
        <v>3062</v>
      </c>
      <c r="D195" t="s">
        <v>3011</v>
      </c>
      <c r="E195">
        <v>769</v>
      </c>
      <c r="F195" t="s">
        <v>3012</v>
      </c>
      <c r="G195" t="s">
        <v>3059</v>
      </c>
    </row>
    <row r="196" spans="1:16" x14ac:dyDescent="0.25">
      <c r="B196" t="s">
        <v>3069</v>
      </c>
      <c r="C196" t="s">
        <v>3080</v>
      </c>
      <c r="D196" t="s">
        <v>3081</v>
      </c>
      <c r="E196" t="s">
        <v>3082</v>
      </c>
      <c r="F196" t="s">
        <v>3083</v>
      </c>
      <c r="G196" t="s">
        <v>3239</v>
      </c>
      <c r="H196" t="s">
        <v>3071</v>
      </c>
    </row>
    <row r="197" spans="1:16" x14ac:dyDescent="0.25">
      <c r="B197" t="s">
        <v>3084</v>
      </c>
    </row>
    <row r="198" spans="1:16" x14ac:dyDescent="0.25">
      <c r="B198" t="s">
        <v>3009</v>
      </c>
      <c r="C198" t="s">
        <v>3062</v>
      </c>
      <c r="D198" t="s">
        <v>3011</v>
      </c>
      <c r="E198">
        <v>776</v>
      </c>
      <c r="F198" t="s">
        <v>3012</v>
      </c>
      <c r="G198" t="s">
        <v>3085</v>
      </c>
    </row>
    <row r="199" spans="1:16" x14ac:dyDescent="0.25">
      <c r="B199" t="s">
        <v>3086</v>
      </c>
      <c r="C199" t="s">
        <v>3087</v>
      </c>
      <c r="D199" t="s">
        <v>3088</v>
      </c>
      <c r="E199" t="s">
        <v>3089</v>
      </c>
      <c r="F199" t="s">
        <v>3090</v>
      </c>
      <c r="G199" t="s">
        <v>3091</v>
      </c>
    </row>
    <row r="200" spans="1:16" x14ac:dyDescent="0.25">
      <c r="B200" t="s">
        <v>3092</v>
      </c>
    </row>
    <row r="201" spans="1:16" x14ac:dyDescent="0.25">
      <c r="A201" t="s">
        <v>3240</v>
      </c>
      <c r="B201" t="s">
        <v>3093</v>
      </c>
      <c r="C201" t="s">
        <v>3094</v>
      </c>
      <c r="D201" t="s">
        <v>3095</v>
      </c>
      <c r="E201" t="s">
        <v>3241</v>
      </c>
      <c r="F201" t="s">
        <v>3096</v>
      </c>
      <c r="G201" t="s">
        <v>3242</v>
      </c>
      <c r="H201" t="s">
        <v>3097</v>
      </c>
      <c r="I201" t="s">
        <v>3098</v>
      </c>
      <c r="J201" t="s">
        <v>3243</v>
      </c>
      <c r="K201" t="s">
        <v>3099</v>
      </c>
      <c r="L201" t="s">
        <v>3100</v>
      </c>
      <c r="M201" t="s">
        <v>3002</v>
      </c>
      <c r="N201" t="s">
        <v>3101</v>
      </c>
      <c r="O201">
        <v>14195097600</v>
      </c>
      <c r="P201" t="s">
        <v>3102</v>
      </c>
    </row>
    <row r="202" spans="1:16" x14ac:dyDescent="0.25">
      <c r="B202" t="s">
        <v>3009</v>
      </c>
      <c r="C202" t="s">
        <v>3010</v>
      </c>
      <c r="D202" t="s">
        <v>3011</v>
      </c>
      <c r="E202">
        <v>313</v>
      </c>
      <c r="F202" t="s">
        <v>3012</v>
      </c>
      <c r="G202" t="s">
        <v>3013</v>
      </c>
    </row>
    <row r="203" spans="1:16" x14ac:dyDescent="0.25">
      <c r="B203" t="s">
        <v>3014</v>
      </c>
    </row>
    <row r="204" spans="1:16" x14ac:dyDescent="0.25">
      <c r="B204" t="s">
        <v>3015</v>
      </c>
    </row>
    <row r="205" spans="1:16" x14ac:dyDescent="0.25">
      <c r="B205" t="s">
        <v>3009</v>
      </c>
      <c r="C205" t="s">
        <v>3010</v>
      </c>
      <c r="D205" t="s">
        <v>3011</v>
      </c>
      <c r="E205">
        <v>108</v>
      </c>
      <c r="F205" t="s">
        <v>3012</v>
      </c>
      <c r="G205" t="s">
        <v>3016</v>
      </c>
    </row>
    <row r="206" spans="1:16" x14ac:dyDescent="0.25">
      <c r="B206" t="s">
        <v>3017</v>
      </c>
      <c r="C206" t="s">
        <v>3018</v>
      </c>
    </row>
    <row r="207" spans="1:16" x14ac:dyDescent="0.25">
      <c r="B207" t="s">
        <v>3019</v>
      </c>
    </row>
    <row r="208" spans="1:16" x14ac:dyDescent="0.25">
      <c r="B208" t="s">
        <v>3009</v>
      </c>
      <c r="C208" t="s">
        <v>18</v>
      </c>
      <c r="D208" t="s">
        <v>3011</v>
      </c>
      <c r="E208">
        <v>29</v>
      </c>
      <c r="F208" t="s">
        <v>3012</v>
      </c>
      <c r="G208" t="s">
        <v>3020</v>
      </c>
    </row>
    <row r="209" spans="2:14" x14ac:dyDescent="0.25">
      <c r="B209" t="s">
        <v>3021</v>
      </c>
      <c r="C209" t="s">
        <v>3022</v>
      </c>
      <c r="D209" t="s">
        <v>3023</v>
      </c>
      <c r="E209" t="s">
        <v>3024</v>
      </c>
      <c r="F209" t="s">
        <v>3025</v>
      </c>
      <c r="G209" t="s">
        <v>3026</v>
      </c>
      <c r="H209" t="s">
        <v>3027</v>
      </c>
      <c r="I209" t="s">
        <v>3028</v>
      </c>
    </row>
    <row r="210" spans="2:14" x14ac:dyDescent="0.25">
      <c r="B210" t="s">
        <v>3029</v>
      </c>
    </row>
    <row r="211" spans="2:14" x14ac:dyDescent="0.25">
      <c r="B211" t="s">
        <v>3009</v>
      </c>
      <c r="C211" t="s">
        <v>18</v>
      </c>
      <c r="D211" t="s">
        <v>3011</v>
      </c>
      <c r="E211">
        <v>40</v>
      </c>
      <c r="F211" t="s">
        <v>3012</v>
      </c>
      <c r="G211" t="s">
        <v>3030</v>
      </c>
    </row>
    <row r="212" spans="2:14" x14ac:dyDescent="0.25">
      <c r="B212" t="s">
        <v>833</v>
      </c>
      <c r="C212" t="s">
        <v>3233</v>
      </c>
      <c r="D212" t="s">
        <v>3234</v>
      </c>
      <c r="E212" t="s">
        <v>3026</v>
      </c>
      <c r="F212" t="s">
        <v>3026</v>
      </c>
      <c r="G212" t="s">
        <v>3027</v>
      </c>
      <c r="H212" t="s">
        <v>3235</v>
      </c>
      <c r="I212" t="s">
        <v>3236</v>
      </c>
      <c r="J212" t="s">
        <v>3236</v>
      </c>
      <c r="K212" t="s">
        <v>3031</v>
      </c>
      <c r="L212" t="s">
        <v>3032</v>
      </c>
      <c r="M212" t="s">
        <v>3031</v>
      </c>
      <c r="N212" t="s">
        <v>3033</v>
      </c>
    </row>
    <row r="213" spans="2:14" x14ac:dyDescent="0.25">
      <c r="B213" t="s">
        <v>3009</v>
      </c>
      <c r="C213" t="s">
        <v>3034</v>
      </c>
      <c r="D213" t="s">
        <v>3011</v>
      </c>
      <c r="E213">
        <v>93</v>
      </c>
      <c r="F213" t="s">
        <v>3012</v>
      </c>
      <c r="G213" t="s">
        <v>3035</v>
      </c>
    </row>
    <row r="214" spans="2:14" x14ac:dyDescent="0.25">
      <c r="B214" t="s">
        <v>3036</v>
      </c>
      <c r="C214" t="s">
        <v>3037</v>
      </c>
      <c r="D214" t="s">
        <v>3027</v>
      </c>
      <c r="E214" t="s">
        <v>3237</v>
      </c>
    </row>
    <row r="215" spans="2:14" x14ac:dyDescent="0.25">
      <c r="B215" t="s">
        <v>3009</v>
      </c>
      <c r="C215" t="s">
        <v>3038</v>
      </c>
      <c r="D215" t="s">
        <v>3011</v>
      </c>
      <c r="E215">
        <v>227</v>
      </c>
      <c r="F215" t="s">
        <v>3012</v>
      </c>
      <c r="G215" t="s">
        <v>3016</v>
      </c>
    </row>
    <row r="216" spans="2:14" x14ac:dyDescent="0.25">
      <c r="B216" t="s">
        <v>3039</v>
      </c>
    </row>
    <row r="217" spans="2:14" x14ac:dyDescent="0.25">
      <c r="B217" t="s">
        <v>3040</v>
      </c>
    </row>
    <row r="218" spans="2:14" x14ac:dyDescent="0.25">
      <c r="B218" t="s">
        <v>3009</v>
      </c>
      <c r="C218" t="s">
        <v>3038</v>
      </c>
      <c r="D218" t="s">
        <v>3011</v>
      </c>
      <c r="E218">
        <v>519</v>
      </c>
      <c r="F218" t="s">
        <v>3012</v>
      </c>
      <c r="G218" t="s">
        <v>3041</v>
      </c>
    </row>
    <row r="219" spans="2:14" x14ac:dyDescent="0.25">
      <c r="B219" t="s">
        <v>3042</v>
      </c>
    </row>
    <row r="220" spans="2:14" x14ac:dyDescent="0.25">
      <c r="B220" t="s">
        <v>3043</v>
      </c>
    </row>
    <row r="221" spans="2:14" x14ac:dyDescent="0.25">
      <c r="B221" t="s">
        <v>3009</v>
      </c>
      <c r="C221" t="s">
        <v>3038</v>
      </c>
      <c r="D221" t="s">
        <v>3011</v>
      </c>
      <c r="E221">
        <v>258</v>
      </c>
      <c r="F221" t="s">
        <v>3012</v>
      </c>
      <c r="G221" t="s">
        <v>3044</v>
      </c>
    </row>
    <row r="222" spans="2:14" x14ac:dyDescent="0.25">
      <c r="B222" t="s">
        <v>833</v>
      </c>
      <c r="C222" t="s">
        <v>3045</v>
      </c>
    </row>
    <row r="223" spans="2:14" x14ac:dyDescent="0.25">
      <c r="B223" t="s">
        <v>3009</v>
      </c>
      <c r="C223" t="s">
        <v>3038</v>
      </c>
      <c r="D223" t="s">
        <v>3011</v>
      </c>
      <c r="E223">
        <v>327</v>
      </c>
      <c r="F223" t="s">
        <v>3012</v>
      </c>
      <c r="G223" t="s">
        <v>3046</v>
      </c>
    </row>
    <row r="224" spans="2:14" x14ac:dyDescent="0.25">
      <c r="B224" t="s">
        <v>3047</v>
      </c>
      <c r="C224" t="s">
        <v>3048</v>
      </c>
      <c r="D224" t="s">
        <v>3049</v>
      </c>
    </row>
    <row r="225" spans="2:7" x14ac:dyDescent="0.25">
      <c r="B225" t="s">
        <v>3009</v>
      </c>
      <c r="C225" t="s">
        <v>3050</v>
      </c>
      <c r="D225" t="s">
        <v>3011</v>
      </c>
      <c r="E225">
        <v>1739</v>
      </c>
      <c r="F225" t="s">
        <v>3012</v>
      </c>
      <c r="G225" t="s">
        <v>3051</v>
      </c>
    </row>
    <row r="226" spans="2:7" x14ac:dyDescent="0.25">
      <c r="B226" t="s">
        <v>3052</v>
      </c>
      <c r="C226" t="s">
        <v>3053</v>
      </c>
      <c r="D226" t="s">
        <v>3054</v>
      </c>
    </row>
    <row r="227" spans="2:7" x14ac:dyDescent="0.25">
      <c r="B227" t="s">
        <v>3055</v>
      </c>
    </row>
    <row r="228" spans="2:7" x14ac:dyDescent="0.25">
      <c r="B228" t="s">
        <v>3009</v>
      </c>
      <c r="C228" t="s">
        <v>3050</v>
      </c>
      <c r="D228" t="s">
        <v>3011</v>
      </c>
      <c r="E228">
        <v>1750</v>
      </c>
      <c r="F228" t="s">
        <v>3012</v>
      </c>
      <c r="G228" t="s">
        <v>3056</v>
      </c>
    </row>
    <row r="229" spans="2:7" x14ac:dyDescent="0.25">
      <c r="B229" t="s">
        <v>3052</v>
      </c>
      <c r="C229" t="s">
        <v>3057</v>
      </c>
      <c r="D229" t="s">
        <v>3054</v>
      </c>
    </row>
    <row r="230" spans="2:7" x14ac:dyDescent="0.25">
      <c r="B230" t="s">
        <v>3009</v>
      </c>
      <c r="C230" t="s">
        <v>3058</v>
      </c>
      <c r="D230" t="s">
        <v>3011</v>
      </c>
      <c r="E230">
        <v>46</v>
      </c>
      <c r="F230" t="s">
        <v>3012</v>
      </c>
      <c r="G230" t="s">
        <v>3059</v>
      </c>
    </row>
    <row r="231" spans="2:7" x14ac:dyDescent="0.25">
      <c r="B231" t="s">
        <v>3060</v>
      </c>
      <c r="C231" t="s">
        <v>3061</v>
      </c>
    </row>
    <row r="232" spans="2:7" x14ac:dyDescent="0.25">
      <c r="B232" t="s">
        <v>3009</v>
      </c>
      <c r="C232" t="s">
        <v>3050</v>
      </c>
      <c r="D232" t="s">
        <v>3011</v>
      </c>
      <c r="E232">
        <v>1739</v>
      </c>
      <c r="F232" t="s">
        <v>3012</v>
      </c>
      <c r="G232" t="s">
        <v>3051</v>
      </c>
    </row>
    <row r="233" spans="2:7" x14ac:dyDescent="0.25">
      <c r="B233" t="s">
        <v>3052</v>
      </c>
      <c r="C233" t="s">
        <v>3053</v>
      </c>
      <c r="D233" t="s">
        <v>3054</v>
      </c>
    </row>
    <row r="234" spans="2:7" x14ac:dyDescent="0.25">
      <c r="B234" t="s">
        <v>3055</v>
      </c>
    </row>
    <row r="235" spans="2:7" x14ac:dyDescent="0.25">
      <c r="B235" t="s">
        <v>3009</v>
      </c>
      <c r="C235" t="s">
        <v>3050</v>
      </c>
      <c r="D235" t="s">
        <v>3011</v>
      </c>
      <c r="E235">
        <v>1750</v>
      </c>
      <c r="F235" t="s">
        <v>3012</v>
      </c>
      <c r="G235" t="s">
        <v>3056</v>
      </c>
    </row>
    <row r="236" spans="2:7" x14ac:dyDescent="0.25">
      <c r="B236" t="s">
        <v>3052</v>
      </c>
      <c r="C236" t="s">
        <v>3057</v>
      </c>
      <c r="D236" t="s">
        <v>3054</v>
      </c>
    </row>
    <row r="237" spans="2:7" x14ac:dyDescent="0.25">
      <c r="B237" t="s">
        <v>3009</v>
      </c>
      <c r="C237" t="s">
        <v>3062</v>
      </c>
      <c r="D237" t="s">
        <v>3011</v>
      </c>
      <c r="E237">
        <v>820</v>
      </c>
      <c r="F237" t="s">
        <v>3012</v>
      </c>
      <c r="G237" t="s">
        <v>3059</v>
      </c>
    </row>
    <row r="238" spans="2:7" x14ac:dyDescent="0.25">
      <c r="B238" t="s">
        <v>3063</v>
      </c>
      <c r="C238" t="s">
        <v>3064</v>
      </c>
      <c r="D238" t="s">
        <v>3065</v>
      </c>
      <c r="E238" t="s">
        <v>3066</v>
      </c>
      <c r="F238" t="s">
        <v>3067</v>
      </c>
      <c r="G238" t="s">
        <v>3068</v>
      </c>
    </row>
    <row r="239" spans="2:7" x14ac:dyDescent="0.25">
      <c r="B239" t="s">
        <v>3009</v>
      </c>
      <c r="C239" t="s">
        <v>3050</v>
      </c>
      <c r="D239" t="s">
        <v>3011</v>
      </c>
      <c r="E239">
        <v>1739</v>
      </c>
      <c r="F239" t="s">
        <v>3012</v>
      </c>
      <c r="G239" t="s">
        <v>3051</v>
      </c>
    </row>
    <row r="240" spans="2:7" x14ac:dyDescent="0.25">
      <c r="B240" t="s">
        <v>3052</v>
      </c>
      <c r="C240" t="s">
        <v>3053</v>
      </c>
      <c r="D240" t="s">
        <v>3054</v>
      </c>
    </row>
    <row r="241" spans="2:9" x14ac:dyDescent="0.25">
      <c r="B241" t="s">
        <v>3055</v>
      </c>
    </row>
    <row r="242" spans="2:9" x14ac:dyDescent="0.25">
      <c r="B242" t="s">
        <v>3009</v>
      </c>
      <c r="C242" t="s">
        <v>3050</v>
      </c>
      <c r="D242" t="s">
        <v>3011</v>
      </c>
      <c r="E242">
        <v>1750</v>
      </c>
      <c r="F242" t="s">
        <v>3012</v>
      </c>
      <c r="G242" t="s">
        <v>3056</v>
      </c>
    </row>
    <row r="243" spans="2:9" x14ac:dyDescent="0.25">
      <c r="B243" t="s">
        <v>3052</v>
      </c>
      <c r="C243" t="s">
        <v>3057</v>
      </c>
      <c r="D243" t="s">
        <v>3054</v>
      </c>
    </row>
    <row r="244" spans="2:9" x14ac:dyDescent="0.25">
      <c r="B244" t="s">
        <v>3009</v>
      </c>
      <c r="C244" t="s">
        <v>3062</v>
      </c>
      <c r="D244" t="s">
        <v>3011</v>
      </c>
      <c r="E244">
        <v>725</v>
      </c>
      <c r="F244" t="s">
        <v>3012</v>
      </c>
      <c r="G244" t="s">
        <v>3059</v>
      </c>
    </row>
    <row r="245" spans="2:9" x14ac:dyDescent="0.25">
      <c r="B245" t="s">
        <v>3069</v>
      </c>
      <c r="C245" t="s">
        <v>3070</v>
      </c>
      <c r="D245" t="s">
        <v>3071</v>
      </c>
    </row>
    <row r="246" spans="2:9" x14ac:dyDescent="0.25">
      <c r="B246" t="s">
        <v>3009</v>
      </c>
      <c r="C246" t="s">
        <v>3050</v>
      </c>
      <c r="D246" t="s">
        <v>3011</v>
      </c>
      <c r="E246">
        <v>1739</v>
      </c>
      <c r="F246" t="s">
        <v>3012</v>
      </c>
      <c r="G246" t="s">
        <v>3051</v>
      </c>
    </row>
    <row r="247" spans="2:9" x14ac:dyDescent="0.25">
      <c r="B247" t="s">
        <v>3052</v>
      </c>
      <c r="C247" t="s">
        <v>3053</v>
      </c>
      <c r="D247" t="s">
        <v>3054</v>
      </c>
    </row>
    <row r="248" spans="2:9" x14ac:dyDescent="0.25">
      <c r="B248" t="s">
        <v>3055</v>
      </c>
    </row>
    <row r="249" spans="2:9" x14ac:dyDescent="0.25">
      <c r="B249" t="s">
        <v>3009</v>
      </c>
      <c r="C249" t="s">
        <v>3050</v>
      </c>
      <c r="D249" t="s">
        <v>3011</v>
      </c>
      <c r="E249">
        <v>1750</v>
      </c>
      <c r="F249" t="s">
        <v>3012</v>
      </c>
      <c r="G249" t="s">
        <v>3056</v>
      </c>
    </row>
    <row r="250" spans="2:9" x14ac:dyDescent="0.25">
      <c r="B250" t="s">
        <v>3052</v>
      </c>
      <c r="C250" t="s">
        <v>3057</v>
      </c>
      <c r="D250" t="s">
        <v>3054</v>
      </c>
    </row>
    <row r="251" spans="2:9" x14ac:dyDescent="0.25">
      <c r="B251" t="s">
        <v>3009</v>
      </c>
      <c r="C251" t="s">
        <v>3062</v>
      </c>
      <c r="D251" t="s">
        <v>3011</v>
      </c>
      <c r="E251">
        <v>750</v>
      </c>
      <c r="F251" t="s">
        <v>3012</v>
      </c>
      <c r="G251" t="s">
        <v>3059</v>
      </c>
    </row>
    <row r="252" spans="2:9" x14ac:dyDescent="0.25">
      <c r="B252" t="s">
        <v>3069</v>
      </c>
      <c r="C252" t="s">
        <v>3072</v>
      </c>
      <c r="D252" t="s">
        <v>3073</v>
      </c>
      <c r="E252" t="s">
        <v>3238</v>
      </c>
      <c r="F252" t="s">
        <v>3074</v>
      </c>
      <c r="G252" t="s">
        <v>3069</v>
      </c>
      <c r="H252" t="s">
        <v>3069</v>
      </c>
      <c r="I252" t="s">
        <v>3075</v>
      </c>
    </row>
    <row r="253" spans="2:9" x14ac:dyDescent="0.25">
      <c r="B253" t="s">
        <v>3009</v>
      </c>
      <c r="C253" t="s">
        <v>3050</v>
      </c>
      <c r="D253" t="s">
        <v>3011</v>
      </c>
      <c r="E253">
        <v>1739</v>
      </c>
      <c r="F253" t="s">
        <v>3012</v>
      </c>
      <c r="G253" t="s">
        <v>3051</v>
      </c>
    </row>
    <row r="254" spans="2:9" x14ac:dyDescent="0.25">
      <c r="B254" t="s">
        <v>3052</v>
      </c>
      <c r="C254" t="s">
        <v>3053</v>
      </c>
      <c r="D254" t="s">
        <v>3054</v>
      </c>
    </row>
    <row r="255" spans="2:9" x14ac:dyDescent="0.25">
      <c r="B255" t="s">
        <v>3055</v>
      </c>
    </row>
    <row r="256" spans="2:9" x14ac:dyDescent="0.25">
      <c r="B256" t="s">
        <v>3009</v>
      </c>
      <c r="C256" t="s">
        <v>3050</v>
      </c>
      <c r="D256" t="s">
        <v>3011</v>
      </c>
      <c r="E256">
        <v>1750</v>
      </c>
      <c r="F256" t="s">
        <v>3012</v>
      </c>
      <c r="G256" t="s">
        <v>3056</v>
      </c>
    </row>
    <row r="257" spans="2:9" x14ac:dyDescent="0.25">
      <c r="B257" t="s">
        <v>3052</v>
      </c>
      <c r="C257" t="s">
        <v>3057</v>
      </c>
      <c r="D257" t="s">
        <v>3054</v>
      </c>
    </row>
    <row r="258" spans="2:9" x14ac:dyDescent="0.25">
      <c r="B258" t="s">
        <v>3009</v>
      </c>
      <c r="C258" t="s">
        <v>3062</v>
      </c>
      <c r="D258" t="s">
        <v>3011</v>
      </c>
      <c r="E258">
        <v>738</v>
      </c>
      <c r="F258" t="s">
        <v>3012</v>
      </c>
      <c r="G258" t="s">
        <v>3059</v>
      </c>
    </row>
    <row r="259" spans="2:9" x14ac:dyDescent="0.25">
      <c r="B259" t="s">
        <v>3052</v>
      </c>
      <c r="C259" t="s">
        <v>3069</v>
      </c>
      <c r="D259" t="s">
        <v>3031</v>
      </c>
      <c r="E259" t="s">
        <v>3076</v>
      </c>
    </row>
    <row r="260" spans="2:9" x14ac:dyDescent="0.25">
      <c r="B260" t="s">
        <v>3077</v>
      </c>
    </row>
    <row r="261" spans="2:9" x14ac:dyDescent="0.25">
      <c r="B261" t="s">
        <v>3009</v>
      </c>
      <c r="C261" t="s">
        <v>3062</v>
      </c>
      <c r="D261" t="s">
        <v>3011</v>
      </c>
      <c r="E261">
        <v>750</v>
      </c>
      <c r="F261" t="s">
        <v>3012</v>
      </c>
      <c r="G261" t="s">
        <v>3078</v>
      </c>
    </row>
    <row r="262" spans="2:9" x14ac:dyDescent="0.25">
      <c r="B262" t="s">
        <v>3069</v>
      </c>
      <c r="C262" t="s">
        <v>3072</v>
      </c>
      <c r="D262" t="s">
        <v>3073</v>
      </c>
      <c r="E262" t="s">
        <v>3238</v>
      </c>
      <c r="F262" t="s">
        <v>3074</v>
      </c>
      <c r="G262" t="s">
        <v>3069</v>
      </c>
      <c r="H262" t="s">
        <v>3069</v>
      </c>
      <c r="I262" t="s">
        <v>3075</v>
      </c>
    </row>
    <row r="263" spans="2:9" x14ac:dyDescent="0.25">
      <c r="B263" t="s">
        <v>3079</v>
      </c>
    </row>
    <row r="264" spans="2:9" x14ac:dyDescent="0.25">
      <c r="B264" t="s">
        <v>3009</v>
      </c>
      <c r="C264" t="s">
        <v>3050</v>
      </c>
      <c r="D264" t="s">
        <v>3011</v>
      </c>
      <c r="E264">
        <v>1739</v>
      </c>
      <c r="F264" t="s">
        <v>3012</v>
      </c>
      <c r="G264" t="s">
        <v>3051</v>
      </c>
    </row>
    <row r="265" spans="2:9" x14ac:dyDescent="0.25">
      <c r="B265" t="s">
        <v>3052</v>
      </c>
      <c r="C265" t="s">
        <v>3053</v>
      </c>
      <c r="D265" t="s">
        <v>3054</v>
      </c>
    </row>
    <row r="266" spans="2:9" x14ac:dyDescent="0.25">
      <c r="B266" t="s">
        <v>3055</v>
      </c>
    </row>
    <row r="267" spans="2:9" x14ac:dyDescent="0.25">
      <c r="B267" t="s">
        <v>3009</v>
      </c>
      <c r="C267" t="s">
        <v>3050</v>
      </c>
      <c r="D267" t="s">
        <v>3011</v>
      </c>
      <c r="E267">
        <v>1750</v>
      </c>
      <c r="F267" t="s">
        <v>3012</v>
      </c>
      <c r="G267" t="s">
        <v>3056</v>
      </c>
    </row>
    <row r="268" spans="2:9" x14ac:dyDescent="0.25">
      <c r="B268" t="s">
        <v>3052</v>
      </c>
      <c r="C268" t="s">
        <v>3057</v>
      </c>
      <c r="D268" t="s">
        <v>3054</v>
      </c>
    </row>
    <row r="269" spans="2:9" x14ac:dyDescent="0.25">
      <c r="B269" t="s">
        <v>3009</v>
      </c>
      <c r="C269" t="s">
        <v>3062</v>
      </c>
      <c r="D269" t="s">
        <v>3011</v>
      </c>
      <c r="E269">
        <v>769</v>
      </c>
      <c r="F269" t="s">
        <v>3012</v>
      </c>
      <c r="G269" t="s">
        <v>3059</v>
      </c>
    </row>
    <row r="270" spans="2:9" x14ac:dyDescent="0.25">
      <c r="B270" t="s">
        <v>3069</v>
      </c>
      <c r="C270" t="s">
        <v>3080</v>
      </c>
      <c r="D270" t="s">
        <v>3081</v>
      </c>
      <c r="E270" t="s">
        <v>3082</v>
      </c>
      <c r="F270" t="s">
        <v>3083</v>
      </c>
      <c r="G270" t="s">
        <v>3239</v>
      </c>
      <c r="H270" t="s">
        <v>3071</v>
      </c>
    </row>
    <row r="271" spans="2:9" x14ac:dyDescent="0.25">
      <c r="B271" t="s">
        <v>3084</v>
      </c>
    </row>
    <row r="272" spans="2:9" x14ac:dyDescent="0.25">
      <c r="B272" t="s">
        <v>3009</v>
      </c>
      <c r="C272" t="s">
        <v>3062</v>
      </c>
      <c r="D272" t="s">
        <v>3011</v>
      </c>
      <c r="E272">
        <v>776</v>
      </c>
      <c r="F272" t="s">
        <v>3012</v>
      </c>
      <c r="G272" t="s">
        <v>3085</v>
      </c>
    </row>
    <row r="273" spans="1:16" x14ac:dyDescent="0.25">
      <c r="B273" t="s">
        <v>3086</v>
      </c>
      <c r="C273" t="s">
        <v>3087</v>
      </c>
      <c r="D273" t="s">
        <v>3088</v>
      </c>
      <c r="E273" t="s">
        <v>3089</v>
      </c>
      <c r="F273" t="s">
        <v>3090</v>
      </c>
      <c r="G273" t="s">
        <v>3091</v>
      </c>
    </row>
    <row r="274" spans="1:16" x14ac:dyDescent="0.25">
      <c r="B274" t="s">
        <v>3092</v>
      </c>
    </row>
    <row r="275" spans="1:16" x14ac:dyDescent="0.25">
      <c r="A275" t="s">
        <v>3240</v>
      </c>
      <c r="B275" t="s">
        <v>3093</v>
      </c>
      <c r="C275" t="s">
        <v>3094</v>
      </c>
      <c r="D275" t="s">
        <v>3095</v>
      </c>
      <c r="E275" t="s">
        <v>3241</v>
      </c>
      <c r="F275" t="s">
        <v>3096</v>
      </c>
      <c r="G275" t="s">
        <v>3242</v>
      </c>
      <c r="H275" t="s">
        <v>3097</v>
      </c>
      <c r="I275" t="s">
        <v>3098</v>
      </c>
      <c r="J275" t="s">
        <v>3243</v>
      </c>
      <c r="K275" t="s">
        <v>3099</v>
      </c>
      <c r="L275" t="s">
        <v>3100</v>
      </c>
      <c r="M275" t="s">
        <v>3002</v>
      </c>
      <c r="N275" t="s">
        <v>3101</v>
      </c>
      <c r="O275">
        <v>14195097600</v>
      </c>
      <c r="P275" t="s">
        <v>3102</v>
      </c>
    </row>
    <row r="276" spans="1:16" x14ac:dyDescent="0.25">
      <c r="A276" t="s">
        <v>3004</v>
      </c>
      <c r="B276" t="s">
        <v>3244</v>
      </c>
    </row>
    <row r="277" spans="1:16" x14ac:dyDescent="0.25">
      <c r="A277" t="s">
        <v>3005</v>
      </c>
      <c r="B277" t="s">
        <v>3006</v>
      </c>
      <c r="C277" t="s">
        <v>3007</v>
      </c>
      <c r="D277" t="s">
        <v>3008</v>
      </c>
      <c r="E277" t="s">
        <v>3232</v>
      </c>
    </row>
    <row r="278" spans="1:16" x14ac:dyDescent="0.25">
      <c r="B278" t="s">
        <v>3009</v>
      </c>
      <c r="C278" t="s">
        <v>3010</v>
      </c>
      <c r="D278" t="s">
        <v>3011</v>
      </c>
      <c r="E278">
        <v>313</v>
      </c>
      <c r="F278" t="s">
        <v>3012</v>
      </c>
      <c r="G278" t="s">
        <v>3013</v>
      </c>
    </row>
    <row r="279" spans="1:16" x14ac:dyDescent="0.25">
      <c r="B279" t="s">
        <v>3014</v>
      </c>
    </row>
    <row r="280" spans="1:16" x14ac:dyDescent="0.25">
      <c r="B280" t="s">
        <v>3015</v>
      </c>
    </row>
    <row r="281" spans="1:16" x14ac:dyDescent="0.25">
      <c r="B281" t="s">
        <v>3009</v>
      </c>
      <c r="C281" t="s">
        <v>3010</v>
      </c>
      <c r="D281" t="s">
        <v>3011</v>
      </c>
      <c r="E281">
        <v>108</v>
      </c>
      <c r="F281" t="s">
        <v>3012</v>
      </c>
      <c r="G281" t="s">
        <v>3016</v>
      </c>
    </row>
    <row r="282" spans="1:16" x14ac:dyDescent="0.25">
      <c r="B282" t="s">
        <v>3017</v>
      </c>
      <c r="C282" t="s">
        <v>3018</v>
      </c>
    </row>
    <row r="283" spans="1:16" x14ac:dyDescent="0.25">
      <c r="B283" t="s">
        <v>3019</v>
      </c>
    </row>
    <row r="284" spans="1:16" x14ac:dyDescent="0.25">
      <c r="B284" t="s">
        <v>3009</v>
      </c>
      <c r="C284" t="s">
        <v>18</v>
      </c>
      <c r="D284" t="s">
        <v>3011</v>
      </c>
      <c r="E284">
        <v>29</v>
      </c>
      <c r="F284" t="s">
        <v>3012</v>
      </c>
      <c r="G284" t="s">
        <v>3020</v>
      </c>
    </row>
    <row r="285" spans="1:16" x14ac:dyDescent="0.25">
      <c r="B285" t="s">
        <v>3021</v>
      </c>
      <c r="C285" t="s">
        <v>3022</v>
      </c>
      <c r="D285" t="s">
        <v>3023</v>
      </c>
      <c r="E285" t="s">
        <v>3024</v>
      </c>
      <c r="F285" t="s">
        <v>3025</v>
      </c>
      <c r="G285" t="s">
        <v>3026</v>
      </c>
      <c r="H285" t="s">
        <v>3027</v>
      </c>
      <c r="I285" t="s">
        <v>3028</v>
      </c>
    </row>
    <row r="286" spans="1:16" x14ac:dyDescent="0.25">
      <c r="B286" t="s">
        <v>3029</v>
      </c>
    </row>
    <row r="287" spans="1:16" x14ac:dyDescent="0.25">
      <c r="B287" t="s">
        <v>3009</v>
      </c>
      <c r="C287" t="s">
        <v>18</v>
      </c>
      <c r="D287" t="s">
        <v>3011</v>
      </c>
      <c r="E287">
        <v>40</v>
      </c>
      <c r="F287" t="s">
        <v>3012</v>
      </c>
      <c r="G287" t="s">
        <v>3030</v>
      </c>
    </row>
    <row r="288" spans="1:16" x14ac:dyDescent="0.25">
      <c r="B288" t="s">
        <v>833</v>
      </c>
      <c r="C288" t="s">
        <v>3233</v>
      </c>
      <c r="D288" t="s">
        <v>3234</v>
      </c>
      <c r="E288" t="s">
        <v>3026</v>
      </c>
      <c r="F288" t="s">
        <v>3026</v>
      </c>
      <c r="G288" t="s">
        <v>3027</v>
      </c>
      <c r="H288" t="s">
        <v>3235</v>
      </c>
      <c r="I288" t="s">
        <v>3236</v>
      </c>
      <c r="J288" t="s">
        <v>3236</v>
      </c>
      <c r="K288" t="s">
        <v>3031</v>
      </c>
      <c r="L288" t="s">
        <v>3032</v>
      </c>
      <c r="M288" t="s">
        <v>3031</v>
      </c>
      <c r="N288" t="s">
        <v>3033</v>
      </c>
    </row>
    <row r="289" spans="2:7" x14ac:dyDescent="0.25">
      <c r="B289" t="s">
        <v>3009</v>
      </c>
      <c r="C289" t="s">
        <v>3034</v>
      </c>
      <c r="D289" t="s">
        <v>3011</v>
      </c>
      <c r="E289">
        <v>93</v>
      </c>
      <c r="F289" t="s">
        <v>3012</v>
      </c>
      <c r="G289" t="s">
        <v>3035</v>
      </c>
    </row>
    <row r="290" spans="2:7" x14ac:dyDescent="0.25">
      <c r="B290" t="s">
        <v>3036</v>
      </c>
      <c r="C290" t="s">
        <v>3037</v>
      </c>
      <c r="D290" t="s">
        <v>3027</v>
      </c>
      <c r="E290" t="s">
        <v>3237</v>
      </c>
    </row>
    <row r="291" spans="2:7" x14ac:dyDescent="0.25">
      <c r="B291" t="s">
        <v>3009</v>
      </c>
      <c r="C291" t="s">
        <v>3038</v>
      </c>
      <c r="D291" t="s">
        <v>3011</v>
      </c>
      <c r="E291">
        <v>227</v>
      </c>
      <c r="F291" t="s">
        <v>3012</v>
      </c>
      <c r="G291" t="s">
        <v>3016</v>
      </c>
    </row>
    <row r="292" spans="2:7" x14ac:dyDescent="0.25">
      <c r="B292" t="s">
        <v>3039</v>
      </c>
    </row>
    <row r="293" spans="2:7" x14ac:dyDescent="0.25">
      <c r="B293" t="s">
        <v>3040</v>
      </c>
    </row>
    <row r="294" spans="2:7" x14ac:dyDescent="0.25">
      <c r="B294" t="s">
        <v>3009</v>
      </c>
      <c r="C294" t="s">
        <v>3038</v>
      </c>
      <c r="D294" t="s">
        <v>3011</v>
      </c>
      <c r="E294">
        <v>519</v>
      </c>
      <c r="F294" t="s">
        <v>3012</v>
      </c>
      <c r="G294" t="s">
        <v>3041</v>
      </c>
    </row>
    <row r="295" spans="2:7" x14ac:dyDescent="0.25">
      <c r="B295" t="s">
        <v>3042</v>
      </c>
    </row>
    <row r="296" spans="2:7" x14ac:dyDescent="0.25">
      <c r="B296" t="s">
        <v>3043</v>
      </c>
    </row>
    <row r="297" spans="2:7" x14ac:dyDescent="0.25">
      <c r="B297" t="s">
        <v>3009</v>
      </c>
      <c r="C297" t="s">
        <v>3038</v>
      </c>
      <c r="D297" t="s">
        <v>3011</v>
      </c>
      <c r="E297">
        <v>258</v>
      </c>
      <c r="F297" t="s">
        <v>3012</v>
      </c>
      <c r="G297" t="s">
        <v>3044</v>
      </c>
    </row>
    <row r="298" spans="2:7" x14ac:dyDescent="0.25">
      <c r="B298" t="s">
        <v>833</v>
      </c>
      <c r="C298" t="s">
        <v>3045</v>
      </c>
    </row>
    <row r="299" spans="2:7" x14ac:dyDescent="0.25">
      <c r="B299" t="s">
        <v>3009</v>
      </c>
      <c r="C299" t="s">
        <v>3038</v>
      </c>
      <c r="D299" t="s">
        <v>3011</v>
      </c>
      <c r="E299">
        <v>327</v>
      </c>
      <c r="F299" t="s">
        <v>3012</v>
      </c>
      <c r="G299" t="s">
        <v>3046</v>
      </c>
    </row>
    <row r="300" spans="2:7" x14ac:dyDescent="0.25">
      <c r="B300" t="s">
        <v>3047</v>
      </c>
      <c r="C300" t="s">
        <v>3048</v>
      </c>
      <c r="D300" t="s">
        <v>3049</v>
      </c>
    </row>
    <row r="301" spans="2:7" x14ac:dyDescent="0.25">
      <c r="B301" t="s">
        <v>3009</v>
      </c>
      <c r="C301" t="s">
        <v>3050</v>
      </c>
      <c r="D301" t="s">
        <v>3011</v>
      </c>
      <c r="E301">
        <v>1739</v>
      </c>
      <c r="F301" t="s">
        <v>3012</v>
      </c>
      <c r="G301" t="s">
        <v>3051</v>
      </c>
    </row>
    <row r="302" spans="2:7" x14ac:dyDescent="0.25">
      <c r="B302" t="s">
        <v>3052</v>
      </c>
      <c r="C302" t="s">
        <v>3053</v>
      </c>
      <c r="D302" t="s">
        <v>3054</v>
      </c>
    </row>
    <row r="303" spans="2:7" x14ac:dyDescent="0.25">
      <c r="B303" t="s">
        <v>3055</v>
      </c>
    </row>
    <row r="304" spans="2:7" x14ac:dyDescent="0.25">
      <c r="B304" t="s">
        <v>3009</v>
      </c>
      <c r="C304" t="s">
        <v>3050</v>
      </c>
      <c r="D304" t="s">
        <v>3011</v>
      </c>
      <c r="E304">
        <v>1750</v>
      </c>
      <c r="F304" t="s">
        <v>3012</v>
      </c>
      <c r="G304" t="s">
        <v>3056</v>
      </c>
    </row>
    <row r="305" spans="2:7" x14ac:dyDescent="0.25">
      <c r="B305" t="s">
        <v>3052</v>
      </c>
      <c r="C305" t="s">
        <v>3057</v>
      </c>
      <c r="D305" t="s">
        <v>3054</v>
      </c>
    </row>
    <row r="306" spans="2:7" x14ac:dyDescent="0.25">
      <c r="B306" t="s">
        <v>3009</v>
      </c>
      <c r="C306" t="s">
        <v>3058</v>
      </c>
      <c r="D306" t="s">
        <v>3011</v>
      </c>
      <c r="E306">
        <v>46</v>
      </c>
      <c r="F306" t="s">
        <v>3012</v>
      </c>
      <c r="G306" t="s">
        <v>3059</v>
      </c>
    </row>
    <row r="307" spans="2:7" x14ac:dyDescent="0.25">
      <c r="B307" t="s">
        <v>3060</v>
      </c>
      <c r="C307" t="s">
        <v>3061</v>
      </c>
    </row>
    <row r="308" spans="2:7" x14ac:dyDescent="0.25">
      <c r="B308" t="s">
        <v>3009</v>
      </c>
      <c r="C308" t="s">
        <v>3050</v>
      </c>
      <c r="D308" t="s">
        <v>3011</v>
      </c>
      <c r="E308">
        <v>1739</v>
      </c>
      <c r="F308" t="s">
        <v>3012</v>
      </c>
      <c r="G308" t="s">
        <v>3051</v>
      </c>
    </row>
    <row r="309" spans="2:7" x14ac:dyDescent="0.25">
      <c r="B309" t="s">
        <v>3052</v>
      </c>
      <c r="C309" t="s">
        <v>3053</v>
      </c>
      <c r="D309" t="s">
        <v>3054</v>
      </c>
    </row>
    <row r="310" spans="2:7" x14ac:dyDescent="0.25">
      <c r="B310" t="s">
        <v>3055</v>
      </c>
    </row>
    <row r="311" spans="2:7" x14ac:dyDescent="0.25">
      <c r="B311" t="s">
        <v>3009</v>
      </c>
      <c r="C311" t="s">
        <v>3050</v>
      </c>
      <c r="D311" t="s">
        <v>3011</v>
      </c>
      <c r="E311">
        <v>1750</v>
      </c>
      <c r="F311" t="s">
        <v>3012</v>
      </c>
      <c r="G311" t="s">
        <v>3056</v>
      </c>
    </row>
    <row r="312" spans="2:7" x14ac:dyDescent="0.25">
      <c r="B312" t="s">
        <v>3052</v>
      </c>
      <c r="C312" t="s">
        <v>3057</v>
      </c>
      <c r="D312" t="s">
        <v>3054</v>
      </c>
    </row>
    <row r="313" spans="2:7" x14ac:dyDescent="0.25">
      <c r="B313" t="s">
        <v>3009</v>
      </c>
      <c r="C313" t="s">
        <v>3062</v>
      </c>
      <c r="D313" t="s">
        <v>3011</v>
      </c>
      <c r="E313">
        <v>820</v>
      </c>
      <c r="F313" t="s">
        <v>3012</v>
      </c>
      <c r="G313" t="s">
        <v>3059</v>
      </c>
    </row>
    <row r="314" spans="2:7" x14ac:dyDescent="0.25">
      <c r="B314" t="s">
        <v>3063</v>
      </c>
      <c r="C314" t="s">
        <v>3064</v>
      </c>
      <c r="D314" t="s">
        <v>3065</v>
      </c>
      <c r="E314" t="s">
        <v>3066</v>
      </c>
      <c r="F314" t="s">
        <v>3067</v>
      </c>
      <c r="G314" t="s">
        <v>3068</v>
      </c>
    </row>
    <row r="315" spans="2:7" x14ac:dyDescent="0.25">
      <c r="B315" t="s">
        <v>3009</v>
      </c>
      <c r="C315" t="s">
        <v>3050</v>
      </c>
      <c r="D315" t="s">
        <v>3011</v>
      </c>
      <c r="E315">
        <v>1739</v>
      </c>
      <c r="F315" t="s">
        <v>3012</v>
      </c>
      <c r="G315" t="s">
        <v>3051</v>
      </c>
    </row>
    <row r="316" spans="2:7" x14ac:dyDescent="0.25">
      <c r="B316" t="s">
        <v>3052</v>
      </c>
      <c r="C316" t="s">
        <v>3053</v>
      </c>
      <c r="D316" t="s">
        <v>3054</v>
      </c>
    </row>
    <row r="317" spans="2:7" x14ac:dyDescent="0.25">
      <c r="B317" t="s">
        <v>3055</v>
      </c>
    </row>
    <row r="318" spans="2:7" x14ac:dyDescent="0.25">
      <c r="B318" t="s">
        <v>3009</v>
      </c>
      <c r="C318" t="s">
        <v>3050</v>
      </c>
      <c r="D318" t="s">
        <v>3011</v>
      </c>
      <c r="E318">
        <v>1750</v>
      </c>
      <c r="F318" t="s">
        <v>3012</v>
      </c>
      <c r="G318" t="s">
        <v>3056</v>
      </c>
    </row>
    <row r="319" spans="2:7" x14ac:dyDescent="0.25">
      <c r="B319" t="s">
        <v>3052</v>
      </c>
      <c r="C319" t="s">
        <v>3057</v>
      </c>
      <c r="D319" t="s">
        <v>3054</v>
      </c>
    </row>
    <row r="320" spans="2:7" x14ac:dyDescent="0.25">
      <c r="B320" t="s">
        <v>3009</v>
      </c>
      <c r="C320" t="s">
        <v>3062</v>
      </c>
      <c r="D320" t="s">
        <v>3011</v>
      </c>
      <c r="E320">
        <v>725</v>
      </c>
      <c r="F320" t="s">
        <v>3012</v>
      </c>
      <c r="G320" t="s">
        <v>3059</v>
      </c>
    </row>
    <row r="321" spans="2:9" x14ac:dyDescent="0.25">
      <c r="B321" t="s">
        <v>3069</v>
      </c>
      <c r="C321" t="s">
        <v>3070</v>
      </c>
      <c r="D321" t="s">
        <v>3071</v>
      </c>
    </row>
    <row r="322" spans="2:9" x14ac:dyDescent="0.25">
      <c r="B322" t="s">
        <v>3009</v>
      </c>
      <c r="C322" t="s">
        <v>3050</v>
      </c>
      <c r="D322" t="s">
        <v>3011</v>
      </c>
      <c r="E322">
        <v>1739</v>
      </c>
      <c r="F322" t="s">
        <v>3012</v>
      </c>
      <c r="G322" t="s">
        <v>3051</v>
      </c>
    </row>
    <row r="323" spans="2:9" x14ac:dyDescent="0.25">
      <c r="B323" t="s">
        <v>3052</v>
      </c>
      <c r="C323" t="s">
        <v>3053</v>
      </c>
      <c r="D323" t="s">
        <v>3054</v>
      </c>
    </row>
    <row r="324" spans="2:9" x14ac:dyDescent="0.25">
      <c r="B324" t="s">
        <v>3055</v>
      </c>
    </row>
    <row r="325" spans="2:9" x14ac:dyDescent="0.25">
      <c r="B325" t="s">
        <v>3009</v>
      </c>
      <c r="C325" t="s">
        <v>3050</v>
      </c>
      <c r="D325" t="s">
        <v>3011</v>
      </c>
      <c r="E325">
        <v>1750</v>
      </c>
      <c r="F325" t="s">
        <v>3012</v>
      </c>
      <c r="G325" t="s">
        <v>3056</v>
      </c>
    </row>
    <row r="326" spans="2:9" x14ac:dyDescent="0.25">
      <c r="B326" t="s">
        <v>3052</v>
      </c>
      <c r="C326" t="s">
        <v>3057</v>
      </c>
      <c r="D326" t="s">
        <v>3054</v>
      </c>
    </row>
    <row r="327" spans="2:9" x14ac:dyDescent="0.25">
      <c r="B327" t="s">
        <v>3009</v>
      </c>
      <c r="C327" t="s">
        <v>3062</v>
      </c>
      <c r="D327" t="s">
        <v>3011</v>
      </c>
      <c r="E327">
        <v>750</v>
      </c>
      <c r="F327" t="s">
        <v>3012</v>
      </c>
      <c r="G327" t="s">
        <v>3059</v>
      </c>
    </row>
    <row r="328" spans="2:9" x14ac:dyDescent="0.25">
      <c r="B328" t="s">
        <v>3069</v>
      </c>
      <c r="C328" t="s">
        <v>3072</v>
      </c>
      <c r="D328" t="s">
        <v>3073</v>
      </c>
      <c r="E328" t="s">
        <v>3238</v>
      </c>
      <c r="F328" t="s">
        <v>3074</v>
      </c>
      <c r="G328" t="s">
        <v>3069</v>
      </c>
      <c r="H328" t="s">
        <v>3069</v>
      </c>
      <c r="I328" t="s">
        <v>3075</v>
      </c>
    </row>
    <row r="329" spans="2:9" x14ac:dyDescent="0.25">
      <c r="B329" t="s">
        <v>3009</v>
      </c>
      <c r="C329" t="s">
        <v>3050</v>
      </c>
      <c r="D329" t="s">
        <v>3011</v>
      </c>
      <c r="E329">
        <v>1739</v>
      </c>
      <c r="F329" t="s">
        <v>3012</v>
      </c>
      <c r="G329" t="s">
        <v>3051</v>
      </c>
    </row>
    <row r="330" spans="2:9" x14ac:dyDescent="0.25">
      <c r="B330" t="s">
        <v>3052</v>
      </c>
      <c r="C330" t="s">
        <v>3053</v>
      </c>
      <c r="D330" t="s">
        <v>3054</v>
      </c>
    </row>
    <row r="331" spans="2:9" x14ac:dyDescent="0.25">
      <c r="B331" t="s">
        <v>3055</v>
      </c>
    </row>
    <row r="332" spans="2:9" x14ac:dyDescent="0.25">
      <c r="B332" t="s">
        <v>3009</v>
      </c>
      <c r="C332" t="s">
        <v>3050</v>
      </c>
      <c r="D332" t="s">
        <v>3011</v>
      </c>
      <c r="E332">
        <v>1750</v>
      </c>
      <c r="F332" t="s">
        <v>3012</v>
      </c>
      <c r="G332" t="s">
        <v>3056</v>
      </c>
    </row>
    <row r="333" spans="2:9" x14ac:dyDescent="0.25">
      <c r="B333" t="s">
        <v>3052</v>
      </c>
      <c r="C333" t="s">
        <v>3057</v>
      </c>
      <c r="D333" t="s">
        <v>3054</v>
      </c>
    </row>
    <row r="334" spans="2:9" x14ac:dyDescent="0.25">
      <c r="B334" t="s">
        <v>3009</v>
      </c>
      <c r="C334" t="s">
        <v>3062</v>
      </c>
      <c r="D334" t="s">
        <v>3011</v>
      </c>
      <c r="E334">
        <v>738</v>
      </c>
      <c r="F334" t="s">
        <v>3012</v>
      </c>
      <c r="G334" t="s">
        <v>3059</v>
      </c>
    </row>
    <row r="335" spans="2:9" x14ac:dyDescent="0.25">
      <c r="B335" t="s">
        <v>3052</v>
      </c>
      <c r="C335" t="s">
        <v>3069</v>
      </c>
      <c r="D335" t="s">
        <v>3031</v>
      </c>
      <c r="E335" t="s">
        <v>3076</v>
      </c>
    </row>
    <row r="336" spans="2:9" x14ac:dyDescent="0.25">
      <c r="B336" t="s">
        <v>3077</v>
      </c>
    </row>
    <row r="337" spans="1:16" x14ac:dyDescent="0.25">
      <c r="B337" t="s">
        <v>3009</v>
      </c>
      <c r="C337" t="s">
        <v>3062</v>
      </c>
      <c r="D337" t="s">
        <v>3011</v>
      </c>
      <c r="E337">
        <v>750</v>
      </c>
      <c r="F337" t="s">
        <v>3012</v>
      </c>
      <c r="G337" t="s">
        <v>3078</v>
      </c>
    </row>
    <row r="338" spans="1:16" x14ac:dyDescent="0.25">
      <c r="B338" t="s">
        <v>3069</v>
      </c>
      <c r="C338" t="s">
        <v>3072</v>
      </c>
      <c r="D338" t="s">
        <v>3073</v>
      </c>
      <c r="E338" t="s">
        <v>3238</v>
      </c>
      <c r="F338" t="s">
        <v>3074</v>
      </c>
      <c r="G338" t="s">
        <v>3069</v>
      </c>
      <c r="H338" t="s">
        <v>3069</v>
      </c>
      <c r="I338" t="s">
        <v>3075</v>
      </c>
    </row>
    <row r="339" spans="1:16" x14ac:dyDescent="0.25">
      <c r="B339" t="s">
        <v>3079</v>
      </c>
    </row>
    <row r="340" spans="1:16" x14ac:dyDescent="0.25">
      <c r="B340" t="s">
        <v>3009</v>
      </c>
      <c r="C340" t="s">
        <v>3050</v>
      </c>
      <c r="D340" t="s">
        <v>3011</v>
      </c>
      <c r="E340">
        <v>1739</v>
      </c>
      <c r="F340" t="s">
        <v>3012</v>
      </c>
      <c r="G340" t="s">
        <v>3051</v>
      </c>
    </row>
    <row r="341" spans="1:16" x14ac:dyDescent="0.25">
      <c r="B341" t="s">
        <v>3052</v>
      </c>
      <c r="C341" t="s">
        <v>3053</v>
      </c>
      <c r="D341" t="s">
        <v>3054</v>
      </c>
    </row>
    <row r="342" spans="1:16" x14ac:dyDescent="0.25">
      <c r="B342" t="s">
        <v>3055</v>
      </c>
    </row>
    <row r="343" spans="1:16" x14ac:dyDescent="0.25">
      <c r="B343" t="s">
        <v>3009</v>
      </c>
      <c r="C343" t="s">
        <v>3050</v>
      </c>
      <c r="D343" t="s">
        <v>3011</v>
      </c>
      <c r="E343">
        <v>1750</v>
      </c>
      <c r="F343" t="s">
        <v>3012</v>
      </c>
      <c r="G343" t="s">
        <v>3056</v>
      </c>
    </row>
    <row r="344" spans="1:16" x14ac:dyDescent="0.25">
      <c r="B344" t="s">
        <v>3052</v>
      </c>
      <c r="C344" t="s">
        <v>3057</v>
      </c>
      <c r="D344" t="s">
        <v>3054</v>
      </c>
    </row>
    <row r="345" spans="1:16" x14ac:dyDescent="0.25">
      <c r="B345" t="s">
        <v>3009</v>
      </c>
      <c r="C345" t="s">
        <v>3062</v>
      </c>
      <c r="D345" t="s">
        <v>3011</v>
      </c>
      <c r="E345">
        <v>769</v>
      </c>
      <c r="F345" t="s">
        <v>3012</v>
      </c>
      <c r="G345" t="s">
        <v>3059</v>
      </c>
    </row>
    <row r="346" spans="1:16" x14ac:dyDescent="0.25">
      <c r="B346" t="s">
        <v>3069</v>
      </c>
      <c r="C346" t="s">
        <v>3080</v>
      </c>
      <c r="D346" t="s">
        <v>3081</v>
      </c>
      <c r="E346" t="s">
        <v>3082</v>
      </c>
      <c r="F346" t="s">
        <v>3083</v>
      </c>
      <c r="G346" t="s">
        <v>3239</v>
      </c>
      <c r="H346" t="s">
        <v>3071</v>
      </c>
    </row>
    <row r="347" spans="1:16" x14ac:dyDescent="0.25">
      <c r="B347" t="s">
        <v>3084</v>
      </c>
    </row>
    <row r="348" spans="1:16" x14ac:dyDescent="0.25">
      <c r="B348" t="s">
        <v>3009</v>
      </c>
      <c r="C348" t="s">
        <v>3062</v>
      </c>
      <c r="D348" t="s">
        <v>3011</v>
      </c>
      <c r="E348">
        <v>776</v>
      </c>
      <c r="F348" t="s">
        <v>3012</v>
      </c>
      <c r="G348" t="s">
        <v>3085</v>
      </c>
    </row>
    <row r="349" spans="1:16" x14ac:dyDescent="0.25">
      <c r="B349" t="s">
        <v>3086</v>
      </c>
      <c r="C349" t="s">
        <v>3087</v>
      </c>
      <c r="D349" t="s">
        <v>3088</v>
      </c>
      <c r="E349" t="s">
        <v>3089</v>
      </c>
      <c r="F349" t="s">
        <v>3090</v>
      </c>
      <c r="G349" t="s">
        <v>3091</v>
      </c>
    </row>
    <row r="350" spans="1:16" x14ac:dyDescent="0.25">
      <c r="B350" t="s">
        <v>3092</v>
      </c>
    </row>
    <row r="351" spans="1:16" x14ac:dyDescent="0.25">
      <c r="A351" t="s">
        <v>3240</v>
      </c>
      <c r="B351" t="s">
        <v>3093</v>
      </c>
      <c r="C351" t="s">
        <v>3094</v>
      </c>
      <c r="D351" t="s">
        <v>3095</v>
      </c>
      <c r="E351" t="s">
        <v>3241</v>
      </c>
      <c r="F351" t="s">
        <v>3096</v>
      </c>
      <c r="G351" t="s">
        <v>3242</v>
      </c>
      <c r="H351" t="s">
        <v>3097</v>
      </c>
      <c r="I351" t="s">
        <v>3098</v>
      </c>
      <c r="J351" t="s">
        <v>3243</v>
      </c>
      <c r="K351" t="s">
        <v>3099</v>
      </c>
      <c r="L351" t="s">
        <v>3100</v>
      </c>
      <c r="M351" t="s">
        <v>3002</v>
      </c>
      <c r="N351" t="s">
        <v>3101</v>
      </c>
      <c r="O351">
        <v>14195097600</v>
      </c>
      <c r="P351" t="s">
        <v>3102</v>
      </c>
    </row>
    <row r="352" spans="1:16" x14ac:dyDescent="0.25">
      <c r="A352" t="s">
        <v>220</v>
      </c>
      <c r="B352" t="s">
        <v>3245</v>
      </c>
      <c r="C352" t="s">
        <v>99</v>
      </c>
      <c r="D352" t="s">
        <v>50</v>
      </c>
      <c r="E352" t="s">
        <v>0</v>
      </c>
      <c r="F352">
        <v>5.4067373275756803E-4</v>
      </c>
      <c r="G352" t="s">
        <v>100</v>
      </c>
    </row>
    <row r="353" spans="1:8" x14ac:dyDescent="0.25">
      <c r="A353" t="s">
        <v>101</v>
      </c>
    </row>
    <row r="354" spans="1:8" x14ac:dyDescent="0.25">
      <c r="A354" t="s">
        <v>220</v>
      </c>
      <c r="B354" t="s">
        <v>76</v>
      </c>
      <c r="C354" t="s">
        <v>44</v>
      </c>
      <c r="D354" t="s">
        <v>45</v>
      </c>
      <c r="E354" t="s">
        <v>46</v>
      </c>
      <c r="F354" t="s">
        <v>3103</v>
      </c>
      <c r="G354">
        <v>10</v>
      </c>
      <c r="H354" t="s">
        <v>3104</v>
      </c>
    </row>
    <row r="355" spans="1:8" x14ac:dyDescent="0.25">
      <c r="A355" t="s">
        <v>220</v>
      </c>
      <c r="B355" t="s">
        <v>3246</v>
      </c>
      <c r="C355" t="s">
        <v>99</v>
      </c>
      <c r="D355" t="s">
        <v>50</v>
      </c>
      <c r="E355" t="s">
        <v>0</v>
      </c>
      <c r="F355">
        <v>1.4074444770812899E-3</v>
      </c>
      <c r="G355" t="s">
        <v>100</v>
      </c>
    </row>
    <row r="356" spans="1:8" x14ac:dyDescent="0.25">
      <c r="A356" t="s">
        <v>101</v>
      </c>
    </row>
    <row r="357" spans="1:8" x14ac:dyDescent="0.25">
      <c r="A357" t="s">
        <v>220</v>
      </c>
      <c r="B357" t="s">
        <v>73</v>
      </c>
      <c r="C357" t="s">
        <v>44</v>
      </c>
      <c r="D357" t="s">
        <v>45</v>
      </c>
      <c r="E357" t="s">
        <v>46</v>
      </c>
      <c r="F357" t="s">
        <v>3103</v>
      </c>
      <c r="G357">
        <v>10</v>
      </c>
      <c r="H357" t="s">
        <v>3104</v>
      </c>
    </row>
    <row r="358" spans="1:8" x14ac:dyDescent="0.25">
      <c r="A358" t="s">
        <v>220</v>
      </c>
      <c r="B358" t="s">
        <v>3247</v>
      </c>
      <c r="C358" t="s">
        <v>99</v>
      </c>
      <c r="D358" t="s">
        <v>50</v>
      </c>
      <c r="E358" t="s">
        <v>0</v>
      </c>
      <c r="F358">
        <v>2.6476383209228499E-4</v>
      </c>
      <c r="G358" t="s">
        <v>100</v>
      </c>
    </row>
    <row r="359" spans="1:8" x14ac:dyDescent="0.25">
      <c r="A359" t="s">
        <v>101</v>
      </c>
    </row>
    <row r="360" spans="1:8" x14ac:dyDescent="0.25">
      <c r="A360" t="s">
        <v>220</v>
      </c>
      <c r="B360" t="s">
        <v>70</v>
      </c>
      <c r="C360" t="s">
        <v>44</v>
      </c>
      <c r="D360" t="s">
        <v>45</v>
      </c>
      <c r="E360" t="s">
        <v>46</v>
      </c>
      <c r="F360" t="s">
        <v>3103</v>
      </c>
      <c r="G360">
        <v>10</v>
      </c>
      <c r="H360" t="s">
        <v>3104</v>
      </c>
    </row>
    <row r="361" spans="1:8" x14ac:dyDescent="0.25">
      <c r="A361" t="s">
        <v>220</v>
      </c>
      <c r="B361" t="s">
        <v>76</v>
      </c>
      <c r="C361" t="s">
        <v>47</v>
      </c>
      <c r="D361" t="s">
        <v>3105</v>
      </c>
      <c r="E361" t="s">
        <v>49</v>
      </c>
      <c r="F361" t="s">
        <v>50</v>
      </c>
      <c r="G361">
        <v>0</v>
      </c>
    </row>
    <row r="362" spans="1:8" x14ac:dyDescent="0.25">
      <c r="A362" t="s">
        <v>220</v>
      </c>
      <c r="B362" t="s">
        <v>73</v>
      </c>
      <c r="C362" t="s">
        <v>47</v>
      </c>
      <c r="D362" t="s">
        <v>3105</v>
      </c>
      <c r="E362" t="s">
        <v>49</v>
      </c>
      <c r="F362" t="s">
        <v>50</v>
      </c>
      <c r="G362">
        <v>5.8333277702331504E-4</v>
      </c>
    </row>
    <row r="363" spans="1:8" x14ac:dyDescent="0.25">
      <c r="A363" t="s">
        <v>220</v>
      </c>
      <c r="B363" t="s">
        <v>70</v>
      </c>
      <c r="C363" t="s">
        <v>47</v>
      </c>
      <c r="D363" t="s">
        <v>3105</v>
      </c>
      <c r="E363" t="s">
        <v>49</v>
      </c>
      <c r="F363" t="s">
        <v>50</v>
      </c>
      <c r="G363">
        <v>1.9444425900777101E-4</v>
      </c>
    </row>
    <row r="364" spans="1:8" x14ac:dyDescent="0.25">
      <c r="A364" t="s">
        <v>220</v>
      </c>
      <c r="B364" t="s">
        <v>76</v>
      </c>
      <c r="C364" t="s">
        <v>47</v>
      </c>
      <c r="D364" t="s">
        <v>3106</v>
      </c>
      <c r="E364" t="s">
        <v>49</v>
      </c>
      <c r="F364" t="s">
        <v>50</v>
      </c>
      <c r="G364" s="7">
        <v>8.33332538604736E-5</v>
      </c>
    </row>
    <row r="365" spans="1:8" x14ac:dyDescent="0.25">
      <c r="A365" t="s">
        <v>220</v>
      </c>
      <c r="B365" t="s">
        <v>73</v>
      </c>
      <c r="C365" t="s">
        <v>47</v>
      </c>
      <c r="D365" t="s">
        <v>3106</v>
      </c>
      <c r="E365" t="s">
        <v>49</v>
      </c>
      <c r="F365" t="s">
        <v>50</v>
      </c>
      <c r="G365">
        <v>8.0555478731791105E-4</v>
      </c>
    </row>
    <row r="366" spans="1:8" x14ac:dyDescent="0.25">
      <c r="A366" t="s">
        <v>220</v>
      </c>
      <c r="B366" t="s">
        <v>70</v>
      </c>
      <c r="C366" t="s">
        <v>47</v>
      </c>
      <c r="D366" t="s">
        <v>3106</v>
      </c>
      <c r="E366" t="s">
        <v>49</v>
      </c>
      <c r="F366" t="s">
        <v>50</v>
      </c>
      <c r="G366">
        <v>1.52777632077535E-4</v>
      </c>
    </row>
    <row r="367" spans="1:8" x14ac:dyDescent="0.25">
      <c r="A367" t="s">
        <v>220</v>
      </c>
      <c r="B367" t="s">
        <v>76</v>
      </c>
      <c r="C367" t="s">
        <v>47</v>
      </c>
      <c r="D367" t="s">
        <v>3107</v>
      </c>
      <c r="E367" t="s">
        <v>49</v>
      </c>
      <c r="F367" t="s">
        <v>50</v>
      </c>
      <c r="G367" s="7">
        <v>9.2592504289415101E-5</v>
      </c>
    </row>
    <row r="368" spans="1:8" x14ac:dyDescent="0.25">
      <c r="A368" t="s">
        <v>220</v>
      </c>
      <c r="B368" t="s">
        <v>73</v>
      </c>
      <c r="C368" t="s">
        <v>47</v>
      </c>
      <c r="D368" t="s">
        <v>3107</v>
      </c>
      <c r="E368" t="s">
        <v>49</v>
      </c>
      <c r="F368" t="s">
        <v>50</v>
      </c>
      <c r="G368">
        <v>7.2222153345743805E-4</v>
      </c>
    </row>
    <row r="369" spans="1:7" x14ac:dyDescent="0.25">
      <c r="A369" t="s">
        <v>220</v>
      </c>
      <c r="B369" t="s">
        <v>70</v>
      </c>
      <c r="C369" t="s">
        <v>47</v>
      </c>
      <c r="D369" t="s">
        <v>3107</v>
      </c>
      <c r="E369" t="s">
        <v>49</v>
      </c>
      <c r="F369" t="s">
        <v>50</v>
      </c>
      <c r="G369">
        <v>1.0185175471835601E-4</v>
      </c>
    </row>
    <row r="370" spans="1:7" x14ac:dyDescent="0.25">
      <c r="A370" t="s">
        <v>220</v>
      </c>
      <c r="B370" t="s">
        <v>76</v>
      </c>
      <c r="C370" t="s">
        <v>47</v>
      </c>
      <c r="D370" t="s">
        <v>3108</v>
      </c>
      <c r="E370" t="s">
        <v>49</v>
      </c>
      <c r="F370" t="s">
        <v>50</v>
      </c>
      <c r="G370">
        <v>1.2499988079070999E-4</v>
      </c>
    </row>
    <row r="371" spans="1:7" x14ac:dyDescent="0.25">
      <c r="A371" t="s">
        <v>220</v>
      </c>
      <c r="B371" t="s">
        <v>73</v>
      </c>
      <c r="C371" t="s">
        <v>47</v>
      </c>
      <c r="D371" t="s">
        <v>3108</v>
      </c>
      <c r="E371" t="s">
        <v>49</v>
      </c>
      <c r="F371" t="s">
        <v>50</v>
      </c>
      <c r="G371">
        <v>9.58332419395446E-4</v>
      </c>
    </row>
    <row r="372" spans="1:7" x14ac:dyDescent="0.25">
      <c r="A372" t="s">
        <v>220</v>
      </c>
      <c r="B372" t="s">
        <v>70</v>
      </c>
      <c r="C372" t="s">
        <v>47</v>
      </c>
      <c r="D372" t="s">
        <v>3108</v>
      </c>
      <c r="E372" t="s">
        <v>49</v>
      </c>
      <c r="F372" t="s">
        <v>50</v>
      </c>
      <c r="G372">
        <v>2.01388696829477E-4</v>
      </c>
    </row>
    <row r="373" spans="1:7" x14ac:dyDescent="0.25">
      <c r="A373" t="s">
        <v>220</v>
      </c>
      <c r="B373" t="s">
        <v>76</v>
      </c>
      <c r="C373" t="s">
        <v>47</v>
      </c>
      <c r="D373" t="s">
        <v>3109</v>
      </c>
      <c r="E373" t="s">
        <v>49</v>
      </c>
      <c r="F373" t="s">
        <v>50</v>
      </c>
      <c r="G373">
        <v>1.61110957463582E-4</v>
      </c>
    </row>
    <row r="374" spans="1:7" x14ac:dyDescent="0.25">
      <c r="A374" t="s">
        <v>220</v>
      </c>
      <c r="B374" t="s">
        <v>73</v>
      </c>
      <c r="C374" t="s">
        <v>47</v>
      </c>
      <c r="D374" t="s">
        <v>3109</v>
      </c>
      <c r="E374" t="s">
        <v>49</v>
      </c>
      <c r="F374" t="s">
        <v>50</v>
      </c>
      <c r="G374">
        <v>1.0333323478698699E-3</v>
      </c>
    </row>
    <row r="375" spans="1:7" x14ac:dyDescent="0.25">
      <c r="A375" t="s">
        <v>220</v>
      </c>
      <c r="B375" t="s">
        <v>70</v>
      </c>
      <c r="C375" t="s">
        <v>47</v>
      </c>
      <c r="D375" t="s">
        <v>3109</v>
      </c>
      <c r="E375" t="s">
        <v>49</v>
      </c>
      <c r="F375" t="s">
        <v>50</v>
      </c>
      <c r="G375">
        <v>2.6111086209615E-4</v>
      </c>
    </row>
    <row r="376" spans="1:7" x14ac:dyDescent="0.25">
      <c r="A376" t="s">
        <v>220</v>
      </c>
      <c r="B376" t="s">
        <v>76</v>
      </c>
      <c r="C376" t="s">
        <v>47</v>
      </c>
      <c r="D376" t="s">
        <v>3110</v>
      </c>
      <c r="E376" t="s">
        <v>49</v>
      </c>
      <c r="F376" t="s">
        <v>50</v>
      </c>
      <c r="G376">
        <v>1.99073884222242E-4</v>
      </c>
    </row>
    <row r="377" spans="1:7" x14ac:dyDescent="0.25">
      <c r="A377" t="s">
        <v>220</v>
      </c>
      <c r="B377" t="s">
        <v>73</v>
      </c>
      <c r="C377" t="s">
        <v>47</v>
      </c>
      <c r="D377" t="s">
        <v>3110</v>
      </c>
      <c r="E377" t="s">
        <v>49</v>
      </c>
      <c r="F377" t="s">
        <v>50</v>
      </c>
      <c r="G377">
        <v>1.22222105662028E-3</v>
      </c>
    </row>
    <row r="378" spans="1:7" x14ac:dyDescent="0.25">
      <c r="A378" t="s">
        <v>220</v>
      </c>
      <c r="B378" t="s">
        <v>70</v>
      </c>
      <c r="C378" t="s">
        <v>47</v>
      </c>
      <c r="D378" t="s">
        <v>3110</v>
      </c>
      <c r="E378" t="s">
        <v>49</v>
      </c>
      <c r="F378" t="s">
        <v>50</v>
      </c>
      <c r="G378">
        <v>2.8703676329718599E-4</v>
      </c>
    </row>
    <row r="379" spans="1:7" x14ac:dyDescent="0.25">
      <c r="A379" t="s">
        <v>220</v>
      </c>
      <c r="B379" t="s">
        <v>76</v>
      </c>
      <c r="C379" t="s">
        <v>47</v>
      </c>
      <c r="D379" t="s">
        <v>3111</v>
      </c>
      <c r="E379" t="s">
        <v>49</v>
      </c>
      <c r="F379" t="s">
        <v>50</v>
      </c>
      <c r="G379">
        <v>2.4999976158141999E-4</v>
      </c>
    </row>
    <row r="380" spans="1:7" x14ac:dyDescent="0.25">
      <c r="A380" t="s">
        <v>220</v>
      </c>
      <c r="B380" t="s">
        <v>73</v>
      </c>
      <c r="C380" t="s">
        <v>47</v>
      </c>
      <c r="D380" t="s">
        <v>3111</v>
      </c>
      <c r="E380" t="s">
        <v>49</v>
      </c>
      <c r="F380" t="s">
        <v>50</v>
      </c>
      <c r="G380">
        <v>1.4047605650765499E-3</v>
      </c>
    </row>
    <row r="381" spans="1:7" x14ac:dyDescent="0.25">
      <c r="A381" t="s">
        <v>220</v>
      </c>
      <c r="B381" t="s">
        <v>70</v>
      </c>
      <c r="C381" t="s">
        <v>47</v>
      </c>
      <c r="D381" t="s">
        <v>3111</v>
      </c>
      <c r="E381" t="s">
        <v>49</v>
      </c>
      <c r="F381" t="s">
        <v>50</v>
      </c>
      <c r="G381">
        <v>2.9365051360357298E-4</v>
      </c>
    </row>
    <row r="382" spans="1:7" x14ac:dyDescent="0.25">
      <c r="A382" t="s">
        <v>220</v>
      </c>
      <c r="B382" t="s">
        <v>73</v>
      </c>
      <c r="C382" t="s">
        <v>47</v>
      </c>
      <c r="D382" t="s">
        <v>3112</v>
      </c>
      <c r="E382" t="s">
        <v>49</v>
      </c>
      <c r="F382" t="s">
        <v>50</v>
      </c>
      <c r="G382">
        <v>1.3854153454303699E-3</v>
      </c>
    </row>
    <row r="383" spans="1:7" x14ac:dyDescent="0.25">
      <c r="A383" t="s">
        <v>220</v>
      </c>
      <c r="B383" t="s">
        <v>76</v>
      </c>
      <c r="C383" t="s">
        <v>47</v>
      </c>
      <c r="D383" t="s">
        <v>3112</v>
      </c>
      <c r="E383" t="s">
        <v>49</v>
      </c>
      <c r="F383" t="s">
        <v>50</v>
      </c>
      <c r="G383">
        <v>2.36110885938008E-4</v>
      </c>
    </row>
    <row r="384" spans="1:7" x14ac:dyDescent="0.25">
      <c r="A384" t="s">
        <v>220</v>
      </c>
      <c r="B384" t="s">
        <v>70</v>
      </c>
      <c r="C384" t="s">
        <v>47</v>
      </c>
      <c r="D384" t="s">
        <v>3112</v>
      </c>
      <c r="E384" t="s">
        <v>49</v>
      </c>
      <c r="F384" t="s">
        <v>50</v>
      </c>
      <c r="G384">
        <v>2.5694419940312698E-4</v>
      </c>
    </row>
    <row r="385" spans="1:7" x14ac:dyDescent="0.25">
      <c r="A385" t="s">
        <v>220</v>
      </c>
      <c r="B385" t="s">
        <v>73</v>
      </c>
      <c r="C385" t="s">
        <v>47</v>
      </c>
      <c r="D385" t="s">
        <v>3113</v>
      </c>
      <c r="E385" t="s">
        <v>49</v>
      </c>
      <c r="F385" t="s">
        <v>50</v>
      </c>
      <c r="G385">
        <v>1.37654189710263E-3</v>
      </c>
    </row>
    <row r="386" spans="1:7" x14ac:dyDescent="0.25">
      <c r="A386" t="s">
        <v>220</v>
      </c>
      <c r="B386" t="s">
        <v>76</v>
      </c>
      <c r="C386" t="s">
        <v>47</v>
      </c>
      <c r="D386" t="s">
        <v>3113</v>
      </c>
      <c r="E386" t="s">
        <v>49</v>
      </c>
      <c r="F386" t="s">
        <v>50</v>
      </c>
      <c r="G386">
        <v>2.3765409434283201E-4</v>
      </c>
    </row>
    <row r="387" spans="1:7" x14ac:dyDescent="0.25">
      <c r="A387" t="s">
        <v>220</v>
      </c>
      <c r="B387" t="s">
        <v>70</v>
      </c>
      <c r="C387" t="s">
        <v>47</v>
      </c>
      <c r="D387" t="s">
        <v>3113</v>
      </c>
      <c r="E387" t="s">
        <v>49</v>
      </c>
      <c r="F387" t="s">
        <v>50</v>
      </c>
      <c r="G387">
        <v>2.4074051115247899E-4</v>
      </c>
    </row>
    <row r="388" spans="1:7" x14ac:dyDescent="0.25">
      <c r="A388" t="s">
        <v>220</v>
      </c>
      <c r="B388" t="s">
        <v>73</v>
      </c>
      <c r="C388" t="s">
        <v>47</v>
      </c>
      <c r="D388" t="s">
        <v>3114</v>
      </c>
      <c r="E388" t="s">
        <v>49</v>
      </c>
      <c r="F388" t="s">
        <v>50</v>
      </c>
      <c r="G388">
        <v>1.72222057978312E-3</v>
      </c>
    </row>
    <row r="389" spans="1:7" x14ac:dyDescent="0.25">
      <c r="A389" t="s">
        <v>220</v>
      </c>
      <c r="B389" t="s">
        <v>76</v>
      </c>
      <c r="C389" t="s">
        <v>47</v>
      </c>
      <c r="D389" t="s">
        <v>3114</v>
      </c>
      <c r="E389" t="s">
        <v>49</v>
      </c>
      <c r="F389" t="s">
        <v>50</v>
      </c>
      <c r="G389">
        <v>6.27777179082234E-4</v>
      </c>
    </row>
    <row r="390" spans="1:7" x14ac:dyDescent="0.25">
      <c r="A390" t="s">
        <v>220</v>
      </c>
      <c r="B390" t="s">
        <v>70</v>
      </c>
      <c r="C390" t="s">
        <v>47</v>
      </c>
      <c r="D390" t="s">
        <v>3114</v>
      </c>
      <c r="E390" t="s">
        <v>49</v>
      </c>
      <c r="F390" t="s">
        <v>50</v>
      </c>
      <c r="G390">
        <v>3.8055519262949599E-4</v>
      </c>
    </row>
    <row r="391" spans="1:7" x14ac:dyDescent="0.25">
      <c r="A391" t="s">
        <v>220</v>
      </c>
      <c r="B391" t="s">
        <v>73</v>
      </c>
      <c r="C391" t="s">
        <v>47</v>
      </c>
      <c r="D391" t="s">
        <v>3115</v>
      </c>
      <c r="E391" t="s">
        <v>49</v>
      </c>
      <c r="F391" t="s">
        <v>50</v>
      </c>
      <c r="G391">
        <v>1.61616007486979E-3</v>
      </c>
    </row>
    <row r="392" spans="1:7" x14ac:dyDescent="0.25">
      <c r="A392" t="s">
        <v>220</v>
      </c>
      <c r="B392" t="s">
        <v>76</v>
      </c>
      <c r="C392" t="s">
        <v>47</v>
      </c>
      <c r="D392" t="s">
        <v>3115</v>
      </c>
      <c r="E392" t="s">
        <v>49</v>
      </c>
      <c r="F392" t="s">
        <v>50</v>
      </c>
      <c r="G392">
        <v>5.8080752690633098E-4</v>
      </c>
    </row>
    <row r="393" spans="1:7" x14ac:dyDescent="0.25">
      <c r="A393" t="s">
        <v>220</v>
      </c>
      <c r="B393" t="s">
        <v>70</v>
      </c>
      <c r="C393" t="s">
        <v>47</v>
      </c>
      <c r="D393" t="s">
        <v>3115</v>
      </c>
      <c r="E393" t="s">
        <v>49</v>
      </c>
      <c r="F393" t="s">
        <v>50</v>
      </c>
      <c r="G393">
        <v>3.4595926602681398E-4</v>
      </c>
    </row>
    <row r="394" spans="1:7" x14ac:dyDescent="0.25">
      <c r="A394" t="s">
        <v>220</v>
      </c>
      <c r="B394" t="s">
        <v>73</v>
      </c>
      <c r="C394" t="s">
        <v>47</v>
      </c>
      <c r="D394" t="s">
        <v>3116</v>
      </c>
      <c r="E394" t="s">
        <v>49</v>
      </c>
      <c r="F394" t="s">
        <v>50</v>
      </c>
      <c r="G394">
        <v>1.56481332249111E-3</v>
      </c>
    </row>
    <row r="395" spans="1:7" x14ac:dyDescent="0.25">
      <c r="A395" t="s">
        <v>220</v>
      </c>
      <c r="B395" t="s">
        <v>76</v>
      </c>
      <c r="C395" t="s">
        <v>47</v>
      </c>
      <c r="D395" t="s">
        <v>3116</v>
      </c>
      <c r="E395" t="s">
        <v>49</v>
      </c>
      <c r="F395" t="s">
        <v>50</v>
      </c>
      <c r="G395">
        <v>5.69443901379903E-4</v>
      </c>
    </row>
    <row r="396" spans="1:7" x14ac:dyDescent="0.25">
      <c r="A396" t="s">
        <v>214</v>
      </c>
      <c r="B396" t="s">
        <v>3247</v>
      </c>
      <c r="C396" t="s">
        <v>99</v>
      </c>
      <c r="D396" t="s">
        <v>50</v>
      </c>
      <c r="E396" t="s">
        <v>0</v>
      </c>
      <c r="F396">
        <v>6.4104795455932596E-4</v>
      </c>
      <c r="G396" t="s">
        <v>100</v>
      </c>
    </row>
    <row r="397" spans="1:7" x14ac:dyDescent="0.25">
      <c r="A397" t="s">
        <v>101</v>
      </c>
    </row>
    <row r="398" spans="1:7" x14ac:dyDescent="0.25">
      <c r="A398" t="s">
        <v>214</v>
      </c>
      <c r="B398" t="s">
        <v>3245</v>
      </c>
      <c r="C398" t="s">
        <v>99</v>
      </c>
      <c r="D398" t="s">
        <v>50</v>
      </c>
      <c r="E398" t="s">
        <v>0</v>
      </c>
      <c r="F398">
        <v>1.26534700393676E-3</v>
      </c>
      <c r="G398" t="s">
        <v>100</v>
      </c>
    </row>
    <row r="399" spans="1:7" x14ac:dyDescent="0.25">
      <c r="A399" t="s">
        <v>101</v>
      </c>
    </row>
    <row r="400" spans="1:7" x14ac:dyDescent="0.25">
      <c r="A400" t="s">
        <v>214</v>
      </c>
      <c r="B400" t="s">
        <v>3246</v>
      </c>
      <c r="C400" t="s">
        <v>99</v>
      </c>
      <c r="D400" t="s">
        <v>50</v>
      </c>
      <c r="E400" t="s">
        <v>0</v>
      </c>
      <c r="F400">
        <v>1.87009572982788E-3</v>
      </c>
      <c r="G400" t="s">
        <v>100</v>
      </c>
    </row>
    <row r="401" spans="1:8" x14ac:dyDescent="0.25">
      <c r="A401" t="s">
        <v>101</v>
      </c>
    </row>
    <row r="402" spans="1:8" x14ac:dyDescent="0.25">
      <c r="A402" t="s">
        <v>214</v>
      </c>
      <c r="B402" t="s">
        <v>70</v>
      </c>
      <c r="C402" t="s">
        <v>44</v>
      </c>
      <c r="D402" t="s">
        <v>45</v>
      </c>
      <c r="E402" t="s">
        <v>46</v>
      </c>
      <c r="F402" t="s">
        <v>3103</v>
      </c>
      <c r="G402">
        <v>10</v>
      </c>
      <c r="H402" t="s">
        <v>3104</v>
      </c>
    </row>
    <row r="403" spans="1:8" x14ac:dyDescent="0.25">
      <c r="A403" t="s">
        <v>214</v>
      </c>
      <c r="B403" t="s">
        <v>76</v>
      </c>
      <c r="C403" t="s">
        <v>44</v>
      </c>
      <c r="D403" t="s">
        <v>45</v>
      </c>
      <c r="E403" t="s">
        <v>46</v>
      </c>
      <c r="F403" t="s">
        <v>3103</v>
      </c>
      <c r="G403">
        <v>10</v>
      </c>
      <c r="H403" t="s">
        <v>3104</v>
      </c>
    </row>
    <row r="404" spans="1:8" x14ac:dyDescent="0.25">
      <c r="A404" t="s">
        <v>214</v>
      </c>
      <c r="B404" t="s">
        <v>73</v>
      </c>
      <c r="C404" t="s">
        <v>44</v>
      </c>
      <c r="D404" t="s">
        <v>45</v>
      </c>
      <c r="E404" t="s">
        <v>46</v>
      </c>
      <c r="F404" t="s">
        <v>3103</v>
      </c>
      <c r="G404">
        <v>10</v>
      </c>
      <c r="H404" t="s">
        <v>3104</v>
      </c>
    </row>
    <row r="405" spans="1:8" x14ac:dyDescent="0.25">
      <c r="A405" t="s">
        <v>220</v>
      </c>
      <c r="B405" t="s">
        <v>70</v>
      </c>
      <c r="C405" t="s">
        <v>47</v>
      </c>
      <c r="D405" t="s">
        <v>3116</v>
      </c>
      <c r="E405" t="s">
        <v>49</v>
      </c>
      <c r="F405" t="s">
        <v>50</v>
      </c>
      <c r="G405">
        <v>3.1712932719124603E-4</v>
      </c>
    </row>
    <row r="406" spans="1:8" x14ac:dyDescent="0.25">
      <c r="A406" t="s">
        <v>220</v>
      </c>
      <c r="B406" t="s">
        <v>73</v>
      </c>
      <c r="C406" t="s">
        <v>47</v>
      </c>
      <c r="D406" t="s">
        <v>3117</v>
      </c>
      <c r="E406" t="s">
        <v>49</v>
      </c>
      <c r="F406" t="s">
        <v>50</v>
      </c>
      <c r="G406">
        <v>1.46794731800372E-3</v>
      </c>
    </row>
    <row r="407" spans="1:8" x14ac:dyDescent="0.25">
      <c r="A407" t="s">
        <v>220</v>
      </c>
      <c r="B407" t="s">
        <v>76</v>
      </c>
      <c r="C407" t="s">
        <v>47</v>
      </c>
      <c r="D407" t="s">
        <v>3117</v>
      </c>
      <c r="E407" t="s">
        <v>49</v>
      </c>
      <c r="F407" t="s">
        <v>50</v>
      </c>
      <c r="G407">
        <v>5.2777727444966601E-4</v>
      </c>
    </row>
    <row r="408" spans="1:8" x14ac:dyDescent="0.25">
      <c r="A408" t="s">
        <v>214</v>
      </c>
      <c r="B408" t="s">
        <v>73</v>
      </c>
      <c r="C408" t="s">
        <v>47</v>
      </c>
      <c r="D408" t="s">
        <v>3105</v>
      </c>
      <c r="E408" t="s">
        <v>49</v>
      </c>
      <c r="F408" t="s">
        <v>50</v>
      </c>
      <c r="G408">
        <v>9.1666579246520998E-4</v>
      </c>
    </row>
    <row r="409" spans="1:8" x14ac:dyDescent="0.25">
      <c r="A409" t="s">
        <v>214</v>
      </c>
      <c r="B409" t="s">
        <v>76</v>
      </c>
      <c r="C409" t="s">
        <v>47</v>
      </c>
      <c r="D409" t="s">
        <v>3105</v>
      </c>
      <c r="E409" t="s">
        <v>49</v>
      </c>
      <c r="F409" t="s">
        <v>50</v>
      </c>
      <c r="G409">
        <v>8.33332538604736E-4</v>
      </c>
    </row>
    <row r="410" spans="1:8" x14ac:dyDescent="0.25">
      <c r="A410" t="s">
        <v>214</v>
      </c>
      <c r="B410" t="s">
        <v>70</v>
      </c>
      <c r="C410" t="s">
        <v>47</v>
      </c>
      <c r="D410" t="s">
        <v>3105</v>
      </c>
      <c r="E410" t="s">
        <v>49</v>
      </c>
      <c r="F410" t="s">
        <v>50</v>
      </c>
      <c r="G410">
        <v>2.2222201029459599E-4</v>
      </c>
    </row>
    <row r="411" spans="1:8" x14ac:dyDescent="0.25">
      <c r="A411" t="s">
        <v>220</v>
      </c>
      <c r="B411" t="s">
        <v>70</v>
      </c>
      <c r="C411" t="s">
        <v>47</v>
      </c>
      <c r="D411" t="s">
        <v>3117</v>
      </c>
      <c r="E411" t="s">
        <v>49</v>
      </c>
      <c r="F411" t="s">
        <v>50</v>
      </c>
      <c r="G411">
        <v>3.0982876435304299E-4</v>
      </c>
    </row>
    <row r="412" spans="1:8" x14ac:dyDescent="0.25">
      <c r="A412" t="s">
        <v>220</v>
      </c>
      <c r="B412" t="s">
        <v>73</v>
      </c>
      <c r="C412" t="s">
        <v>47</v>
      </c>
      <c r="D412" t="s">
        <v>3118</v>
      </c>
      <c r="E412" t="s">
        <v>49</v>
      </c>
      <c r="F412" t="s">
        <v>50</v>
      </c>
      <c r="G412">
        <v>1.4166653156280501E-3</v>
      </c>
    </row>
    <row r="413" spans="1:8" x14ac:dyDescent="0.25">
      <c r="A413" t="s">
        <v>220</v>
      </c>
      <c r="B413" t="s">
        <v>76</v>
      </c>
      <c r="C413" t="s">
        <v>47</v>
      </c>
      <c r="D413" t="s">
        <v>3118</v>
      </c>
      <c r="E413" t="s">
        <v>49</v>
      </c>
      <c r="F413" t="s">
        <v>50</v>
      </c>
      <c r="G413">
        <v>5.0595189843858897E-4</v>
      </c>
    </row>
    <row r="414" spans="1:8" x14ac:dyDescent="0.25">
      <c r="A414" t="s">
        <v>214</v>
      </c>
      <c r="B414" t="s">
        <v>73</v>
      </c>
      <c r="C414" t="s">
        <v>47</v>
      </c>
      <c r="D414" t="s">
        <v>3106</v>
      </c>
      <c r="E414" t="s">
        <v>49</v>
      </c>
      <c r="F414" t="s">
        <v>50</v>
      </c>
      <c r="G414">
        <v>1.2361099322636901E-3</v>
      </c>
    </row>
    <row r="415" spans="1:8" x14ac:dyDescent="0.25">
      <c r="A415" t="s">
        <v>214</v>
      </c>
      <c r="B415" t="s">
        <v>76</v>
      </c>
      <c r="C415" t="s">
        <v>47</v>
      </c>
      <c r="D415" t="s">
        <v>3106</v>
      </c>
      <c r="E415" t="s">
        <v>49</v>
      </c>
      <c r="F415" t="s">
        <v>50</v>
      </c>
      <c r="G415">
        <v>7.6388816038767396E-4</v>
      </c>
    </row>
    <row r="416" spans="1:8" x14ac:dyDescent="0.25">
      <c r="A416" t="s">
        <v>214</v>
      </c>
      <c r="B416" t="s">
        <v>70</v>
      </c>
      <c r="C416" t="s">
        <v>47</v>
      </c>
      <c r="D416" t="s">
        <v>3106</v>
      </c>
      <c r="E416" t="s">
        <v>49</v>
      </c>
      <c r="F416" t="s">
        <v>50</v>
      </c>
      <c r="G416">
        <v>4.4444402058919197E-4</v>
      </c>
    </row>
    <row r="417" spans="1:7" x14ac:dyDescent="0.25">
      <c r="A417" t="s">
        <v>220</v>
      </c>
      <c r="B417" t="s">
        <v>70</v>
      </c>
      <c r="C417" t="s">
        <v>47</v>
      </c>
      <c r="D417" t="s">
        <v>3118</v>
      </c>
      <c r="E417" t="s">
        <v>49</v>
      </c>
      <c r="F417" t="s">
        <v>50</v>
      </c>
      <c r="G417">
        <v>2.9166638851165698E-4</v>
      </c>
    </row>
    <row r="418" spans="1:7" x14ac:dyDescent="0.25">
      <c r="A418" t="s">
        <v>220</v>
      </c>
      <c r="B418" t="s">
        <v>73</v>
      </c>
      <c r="C418" t="s">
        <v>47</v>
      </c>
      <c r="D418" t="s">
        <v>3119</v>
      </c>
      <c r="E418" t="s">
        <v>49</v>
      </c>
      <c r="F418" t="s">
        <v>50</v>
      </c>
      <c r="G418">
        <v>1.3425913121965099E-3</v>
      </c>
    </row>
    <row r="419" spans="1:7" x14ac:dyDescent="0.25">
      <c r="A419" t="s">
        <v>220</v>
      </c>
      <c r="B419" t="s">
        <v>76</v>
      </c>
      <c r="C419" t="s">
        <v>47</v>
      </c>
      <c r="D419" t="s">
        <v>3119</v>
      </c>
      <c r="E419" t="s">
        <v>49</v>
      </c>
      <c r="F419" t="s">
        <v>50</v>
      </c>
      <c r="G419">
        <v>4.7777732213338201E-4</v>
      </c>
    </row>
    <row r="420" spans="1:7" x14ac:dyDescent="0.25">
      <c r="A420" t="s">
        <v>214</v>
      </c>
      <c r="B420" t="s">
        <v>73</v>
      </c>
      <c r="C420" t="s">
        <v>47</v>
      </c>
      <c r="D420" t="s">
        <v>3107</v>
      </c>
      <c r="E420" t="s">
        <v>49</v>
      </c>
      <c r="F420" t="s">
        <v>50</v>
      </c>
      <c r="G420">
        <v>1.1388878027597999E-3</v>
      </c>
    </row>
    <row r="421" spans="1:7" x14ac:dyDescent="0.25">
      <c r="A421" t="s">
        <v>214</v>
      </c>
      <c r="B421" t="s">
        <v>76</v>
      </c>
      <c r="C421" t="s">
        <v>47</v>
      </c>
      <c r="D421" t="s">
        <v>3107</v>
      </c>
      <c r="E421" t="s">
        <v>49</v>
      </c>
      <c r="F421" t="s">
        <v>50</v>
      </c>
      <c r="G421">
        <v>7.3148078388637905E-4</v>
      </c>
    </row>
    <row r="422" spans="1:7" x14ac:dyDescent="0.25">
      <c r="A422" t="s">
        <v>214</v>
      </c>
      <c r="B422" t="s">
        <v>70</v>
      </c>
      <c r="C422" t="s">
        <v>47</v>
      </c>
      <c r="D422" t="s">
        <v>3107</v>
      </c>
      <c r="E422" t="s">
        <v>49</v>
      </c>
      <c r="F422" t="s">
        <v>50</v>
      </c>
      <c r="G422">
        <v>4.53703271018134E-4</v>
      </c>
    </row>
    <row r="423" spans="1:7" x14ac:dyDescent="0.25">
      <c r="A423" t="s">
        <v>220</v>
      </c>
      <c r="B423" t="s">
        <v>70</v>
      </c>
      <c r="C423" t="s">
        <v>47</v>
      </c>
      <c r="D423" t="s">
        <v>3119</v>
      </c>
      <c r="E423" t="s">
        <v>49</v>
      </c>
      <c r="F423" t="s">
        <v>50</v>
      </c>
      <c r="G423">
        <v>2.7777751286824499E-4</v>
      </c>
    </row>
    <row r="424" spans="1:7" x14ac:dyDescent="0.25">
      <c r="A424" t="s">
        <v>220</v>
      </c>
      <c r="B424" t="s">
        <v>73</v>
      </c>
      <c r="C424" t="s">
        <v>47</v>
      </c>
      <c r="D424" t="s">
        <v>3120</v>
      </c>
      <c r="E424" t="s">
        <v>49</v>
      </c>
      <c r="F424" t="s">
        <v>50</v>
      </c>
      <c r="G424">
        <v>1.4201375345389E-3</v>
      </c>
    </row>
    <row r="425" spans="1:7" x14ac:dyDescent="0.25">
      <c r="A425" t="s">
        <v>220</v>
      </c>
      <c r="B425" t="s">
        <v>76</v>
      </c>
      <c r="C425" t="s">
        <v>47</v>
      </c>
      <c r="D425" t="s">
        <v>3120</v>
      </c>
      <c r="E425" t="s">
        <v>49</v>
      </c>
      <c r="F425" t="s">
        <v>50</v>
      </c>
      <c r="G425">
        <v>4.61805115143458E-4</v>
      </c>
    </row>
    <row r="426" spans="1:7" x14ac:dyDescent="0.25">
      <c r="A426" t="s">
        <v>214</v>
      </c>
      <c r="B426" t="s">
        <v>73</v>
      </c>
      <c r="C426" t="s">
        <v>47</v>
      </c>
      <c r="D426" t="s">
        <v>3108</v>
      </c>
      <c r="E426" t="s">
        <v>49</v>
      </c>
      <c r="F426" t="s">
        <v>50</v>
      </c>
      <c r="G426">
        <v>1.17360999186833E-3</v>
      </c>
    </row>
    <row r="427" spans="1:7" x14ac:dyDescent="0.25">
      <c r="A427" t="s">
        <v>214</v>
      </c>
      <c r="B427" t="s">
        <v>76</v>
      </c>
      <c r="C427" t="s">
        <v>47</v>
      </c>
      <c r="D427" t="s">
        <v>3108</v>
      </c>
      <c r="E427" t="s">
        <v>49</v>
      </c>
      <c r="F427" t="s">
        <v>50</v>
      </c>
      <c r="G427">
        <v>7.6388816038767396E-4</v>
      </c>
    </row>
    <row r="428" spans="1:7" x14ac:dyDescent="0.25">
      <c r="A428" t="s">
        <v>214</v>
      </c>
      <c r="B428" t="s">
        <v>70</v>
      </c>
      <c r="C428" t="s">
        <v>47</v>
      </c>
      <c r="D428" t="s">
        <v>3108</v>
      </c>
      <c r="E428" t="s">
        <v>49</v>
      </c>
      <c r="F428" t="s">
        <v>50</v>
      </c>
      <c r="G428">
        <v>3.4027745326359999E-4</v>
      </c>
    </row>
    <row r="429" spans="1:7" x14ac:dyDescent="0.25">
      <c r="A429" t="s">
        <v>220</v>
      </c>
      <c r="B429" t="s">
        <v>70</v>
      </c>
      <c r="C429" t="s">
        <v>47</v>
      </c>
      <c r="D429" t="s">
        <v>3120</v>
      </c>
      <c r="E429" t="s">
        <v>49</v>
      </c>
      <c r="F429" t="s">
        <v>50</v>
      </c>
      <c r="G429">
        <v>2.6736085613568601E-4</v>
      </c>
    </row>
    <row r="430" spans="1:7" x14ac:dyDescent="0.25">
      <c r="A430" t="s">
        <v>220</v>
      </c>
      <c r="B430" t="s">
        <v>73</v>
      </c>
      <c r="C430" t="s">
        <v>47</v>
      </c>
      <c r="D430" t="s">
        <v>3121</v>
      </c>
      <c r="E430" t="s">
        <v>49</v>
      </c>
      <c r="F430" t="s">
        <v>50</v>
      </c>
      <c r="G430">
        <v>1.4460770522846801E-3</v>
      </c>
    </row>
    <row r="431" spans="1:7" x14ac:dyDescent="0.25">
      <c r="A431" t="s">
        <v>220</v>
      </c>
      <c r="B431" t="s">
        <v>76</v>
      </c>
      <c r="C431" t="s">
        <v>47</v>
      </c>
      <c r="D431" t="s">
        <v>3121</v>
      </c>
      <c r="E431" t="s">
        <v>49</v>
      </c>
      <c r="F431" t="s">
        <v>50</v>
      </c>
      <c r="G431">
        <v>4.6568583039676402E-4</v>
      </c>
    </row>
    <row r="432" spans="1:7" x14ac:dyDescent="0.25">
      <c r="A432" t="s">
        <v>214</v>
      </c>
      <c r="B432" t="s">
        <v>73</v>
      </c>
      <c r="C432" t="s">
        <v>47</v>
      </c>
      <c r="D432" t="s">
        <v>3109</v>
      </c>
      <c r="E432" t="s">
        <v>49</v>
      </c>
      <c r="F432" t="s">
        <v>50</v>
      </c>
      <c r="G432">
        <v>1.1277767022450701E-3</v>
      </c>
    </row>
    <row r="433" spans="1:7" x14ac:dyDescent="0.25">
      <c r="A433" t="s">
        <v>214</v>
      </c>
      <c r="B433" t="s">
        <v>76</v>
      </c>
      <c r="C433" t="s">
        <v>47</v>
      </c>
      <c r="D433" t="s">
        <v>3109</v>
      </c>
      <c r="E433" t="s">
        <v>49</v>
      </c>
      <c r="F433" t="s">
        <v>50</v>
      </c>
      <c r="G433">
        <v>7.4999928474426202E-4</v>
      </c>
    </row>
    <row r="434" spans="1:7" x14ac:dyDescent="0.25">
      <c r="A434" t="s">
        <v>214</v>
      </c>
      <c r="B434" t="s">
        <v>70</v>
      </c>
      <c r="C434" t="s">
        <v>47</v>
      </c>
      <c r="D434" t="s">
        <v>3109</v>
      </c>
      <c r="E434" t="s">
        <v>49</v>
      </c>
      <c r="F434" t="s">
        <v>50</v>
      </c>
      <c r="G434">
        <v>3.9444406827290798E-4</v>
      </c>
    </row>
    <row r="435" spans="1:7" x14ac:dyDescent="0.25">
      <c r="A435" t="s">
        <v>220</v>
      </c>
      <c r="B435" t="s">
        <v>70</v>
      </c>
      <c r="C435" t="s">
        <v>47</v>
      </c>
      <c r="D435" t="s">
        <v>3121</v>
      </c>
      <c r="E435" t="s">
        <v>49</v>
      </c>
      <c r="F435" t="s">
        <v>50</v>
      </c>
      <c r="G435">
        <v>2.7614352749843199E-4</v>
      </c>
    </row>
    <row r="436" spans="1:7" x14ac:dyDescent="0.25">
      <c r="A436" t="s">
        <v>220</v>
      </c>
      <c r="B436" t="s">
        <v>73</v>
      </c>
      <c r="C436" t="s">
        <v>47</v>
      </c>
      <c r="D436" t="s">
        <v>3122</v>
      </c>
      <c r="E436" t="s">
        <v>49</v>
      </c>
      <c r="F436" t="s">
        <v>50</v>
      </c>
      <c r="G436">
        <v>1.4320973996762799E-3</v>
      </c>
    </row>
    <row r="437" spans="1:7" x14ac:dyDescent="0.25">
      <c r="A437" t="s">
        <v>220</v>
      </c>
      <c r="B437" t="s">
        <v>76</v>
      </c>
      <c r="C437" t="s">
        <v>47</v>
      </c>
      <c r="D437" t="s">
        <v>3122</v>
      </c>
      <c r="E437" t="s">
        <v>49</v>
      </c>
      <c r="F437" t="s">
        <v>50</v>
      </c>
      <c r="G437">
        <v>4.5987610463742802E-4</v>
      </c>
    </row>
    <row r="438" spans="1:7" x14ac:dyDescent="0.25">
      <c r="A438" t="s">
        <v>214</v>
      </c>
      <c r="B438" t="s">
        <v>73</v>
      </c>
      <c r="C438" t="s">
        <v>47</v>
      </c>
      <c r="D438" t="s">
        <v>3110</v>
      </c>
      <c r="E438" t="s">
        <v>49</v>
      </c>
      <c r="F438" t="s">
        <v>50</v>
      </c>
      <c r="G438">
        <v>1.2777765591939199E-3</v>
      </c>
    </row>
    <row r="439" spans="1:7" x14ac:dyDescent="0.25">
      <c r="A439" t="s">
        <v>214</v>
      </c>
      <c r="B439" t="s">
        <v>76</v>
      </c>
      <c r="C439" t="s">
        <v>47</v>
      </c>
      <c r="D439" t="s">
        <v>3110</v>
      </c>
      <c r="E439" t="s">
        <v>49</v>
      </c>
      <c r="F439" t="s">
        <v>50</v>
      </c>
      <c r="G439">
        <v>9.2592504289415098E-4</v>
      </c>
    </row>
    <row r="440" spans="1:7" x14ac:dyDescent="0.25">
      <c r="A440" t="s">
        <v>214</v>
      </c>
      <c r="B440" t="s">
        <v>70</v>
      </c>
      <c r="C440" t="s">
        <v>47</v>
      </c>
      <c r="D440" t="s">
        <v>3110</v>
      </c>
      <c r="E440" t="s">
        <v>49</v>
      </c>
      <c r="F440" t="s">
        <v>50</v>
      </c>
      <c r="G440">
        <v>4.16666269302368E-4</v>
      </c>
    </row>
    <row r="441" spans="1:7" x14ac:dyDescent="0.25">
      <c r="A441" t="s">
        <v>220</v>
      </c>
      <c r="B441" t="s">
        <v>70</v>
      </c>
      <c r="C441" t="s">
        <v>47</v>
      </c>
      <c r="D441" t="s">
        <v>3122</v>
      </c>
      <c r="E441" t="s">
        <v>49</v>
      </c>
      <c r="F441" t="s">
        <v>50</v>
      </c>
      <c r="G441">
        <v>2.6543184562965598E-4</v>
      </c>
    </row>
    <row r="442" spans="1:7" x14ac:dyDescent="0.25">
      <c r="A442" t="s">
        <v>220</v>
      </c>
      <c r="B442" t="s">
        <v>73</v>
      </c>
      <c r="C442" t="s">
        <v>47</v>
      </c>
      <c r="D442" t="s">
        <v>3123</v>
      </c>
      <c r="E442" t="s">
        <v>49</v>
      </c>
      <c r="F442" t="s">
        <v>50</v>
      </c>
      <c r="G442">
        <v>1.40789339416905E-3</v>
      </c>
    </row>
    <row r="443" spans="1:7" x14ac:dyDescent="0.25">
      <c r="A443" t="s">
        <v>220</v>
      </c>
      <c r="B443" t="s">
        <v>76</v>
      </c>
      <c r="C443" t="s">
        <v>47</v>
      </c>
      <c r="D443" t="s">
        <v>3123</v>
      </c>
      <c r="E443" t="s">
        <v>49</v>
      </c>
      <c r="F443" t="s">
        <v>50</v>
      </c>
      <c r="G443">
        <v>4.4590600749902498E-4</v>
      </c>
    </row>
    <row r="444" spans="1:7" x14ac:dyDescent="0.25">
      <c r="A444" t="s">
        <v>214</v>
      </c>
      <c r="B444" t="s">
        <v>73</v>
      </c>
      <c r="C444" t="s">
        <v>47</v>
      </c>
      <c r="D444" t="s">
        <v>3111</v>
      </c>
      <c r="E444" t="s">
        <v>49</v>
      </c>
      <c r="F444" t="s">
        <v>50</v>
      </c>
      <c r="G444">
        <v>1.4523795672825399E-3</v>
      </c>
    </row>
    <row r="445" spans="1:7" x14ac:dyDescent="0.25">
      <c r="A445" t="s">
        <v>214</v>
      </c>
      <c r="B445" t="s">
        <v>76</v>
      </c>
      <c r="C445" t="s">
        <v>47</v>
      </c>
      <c r="D445" t="s">
        <v>3111</v>
      </c>
      <c r="E445" t="s">
        <v>49</v>
      </c>
      <c r="F445" t="s">
        <v>50</v>
      </c>
      <c r="G445">
        <v>1.0396815481640001E-3</v>
      </c>
    </row>
    <row r="446" spans="1:7" x14ac:dyDescent="0.25">
      <c r="A446" t="s">
        <v>214</v>
      </c>
      <c r="B446" t="s">
        <v>70</v>
      </c>
      <c r="C446" t="s">
        <v>47</v>
      </c>
      <c r="D446" t="s">
        <v>3111</v>
      </c>
      <c r="E446" t="s">
        <v>49</v>
      </c>
      <c r="F446" t="s">
        <v>50</v>
      </c>
      <c r="G446">
        <v>4.2063451948620001E-4</v>
      </c>
    </row>
    <row r="447" spans="1:7" x14ac:dyDescent="0.25">
      <c r="A447" t="s">
        <v>220</v>
      </c>
      <c r="B447" t="s">
        <v>70</v>
      </c>
      <c r="C447" t="s">
        <v>47</v>
      </c>
      <c r="D447" t="s">
        <v>3123</v>
      </c>
      <c r="E447" t="s">
        <v>49</v>
      </c>
      <c r="F447" t="s">
        <v>50</v>
      </c>
      <c r="G447">
        <v>2.66081617589582E-4</v>
      </c>
    </row>
    <row r="448" spans="1:7" x14ac:dyDescent="0.25">
      <c r="A448" t="s">
        <v>220</v>
      </c>
      <c r="B448" t="s">
        <v>73</v>
      </c>
      <c r="C448" t="s">
        <v>47</v>
      </c>
      <c r="D448" t="s">
        <v>3124</v>
      </c>
      <c r="E448" t="s">
        <v>49</v>
      </c>
      <c r="F448" t="s">
        <v>50</v>
      </c>
      <c r="G448">
        <v>1.5972206989924101E-3</v>
      </c>
    </row>
    <row r="449" spans="1:7" x14ac:dyDescent="0.25">
      <c r="A449" t="s">
        <v>220</v>
      </c>
      <c r="B449" t="s">
        <v>76</v>
      </c>
      <c r="C449" t="s">
        <v>47</v>
      </c>
      <c r="D449" t="s">
        <v>3124</v>
      </c>
      <c r="E449" t="s">
        <v>49</v>
      </c>
      <c r="F449" t="s">
        <v>50</v>
      </c>
      <c r="G449">
        <v>5.9861054023106796E-4</v>
      </c>
    </row>
    <row r="450" spans="1:7" x14ac:dyDescent="0.25">
      <c r="A450" t="s">
        <v>214</v>
      </c>
      <c r="B450" t="s">
        <v>73</v>
      </c>
      <c r="C450" t="s">
        <v>47</v>
      </c>
      <c r="D450" t="s">
        <v>3112</v>
      </c>
      <c r="E450" t="s">
        <v>49</v>
      </c>
      <c r="F450" t="s">
        <v>50</v>
      </c>
      <c r="G450">
        <v>1.46527638037999E-3</v>
      </c>
    </row>
    <row r="451" spans="1:7" x14ac:dyDescent="0.25">
      <c r="A451" t="s">
        <v>214</v>
      </c>
      <c r="B451" t="s">
        <v>76</v>
      </c>
      <c r="C451" t="s">
        <v>47</v>
      </c>
      <c r="D451" t="s">
        <v>3112</v>
      </c>
      <c r="E451" t="s">
        <v>49</v>
      </c>
      <c r="F451" t="s">
        <v>50</v>
      </c>
      <c r="G451">
        <v>1.06597120563189E-3</v>
      </c>
    </row>
    <row r="452" spans="1:7" x14ac:dyDescent="0.25">
      <c r="A452" t="s">
        <v>220</v>
      </c>
      <c r="B452" t="s">
        <v>70</v>
      </c>
      <c r="C452" t="s">
        <v>47</v>
      </c>
      <c r="D452" t="s">
        <v>3124</v>
      </c>
      <c r="E452" t="s">
        <v>49</v>
      </c>
      <c r="F452" t="s">
        <v>50</v>
      </c>
      <c r="G452">
        <v>3.23610802491505E-4</v>
      </c>
    </row>
    <row r="453" spans="1:7" x14ac:dyDescent="0.25">
      <c r="A453" t="s">
        <v>214</v>
      </c>
      <c r="B453" t="s">
        <v>70</v>
      </c>
      <c r="C453" t="s">
        <v>47</v>
      </c>
      <c r="D453" t="s">
        <v>3112</v>
      </c>
      <c r="E453" t="s">
        <v>49</v>
      </c>
      <c r="F453" t="s">
        <v>50</v>
      </c>
      <c r="G453">
        <v>4.2361070712407402E-4</v>
      </c>
    </row>
    <row r="454" spans="1:7" x14ac:dyDescent="0.25">
      <c r="A454" t="s">
        <v>220</v>
      </c>
      <c r="B454" t="s">
        <v>73</v>
      </c>
      <c r="C454" t="s">
        <v>47</v>
      </c>
      <c r="D454" t="s">
        <v>3125</v>
      </c>
      <c r="E454" t="s">
        <v>49</v>
      </c>
      <c r="F454" t="s">
        <v>50</v>
      </c>
      <c r="G454">
        <v>1.58200907328772E-3</v>
      </c>
    </row>
    <row r="455" spans="1:7" x14ac:dyDescent="0.25">
      <c r="A455" t="s">
        <v>220</v>
      </c>
      <c r="B455" t="s">
        <v>76</v>
      </c>
      <c r="C455" t="s">
        <v>47</v>
      </c>
      <c r="D455" t="s">
        <v>3125</v>
      </c>
      <c r="E455" t="s">
        <v>49</v>
      </c>
      <c r="F455" t="s">
        <v>50</v>
      </c>
      <c r="G455">
        <v>5.7539627665565102E-4</v>
      </c>
    </row>
    <row r="456" spans="1:7" x14ac:dyDescent="0.25">
      <c r="A456" t="s">
        <v>214</v>
      </c>
      <c r="B456" t="s">
        <v>73</v>
      </c>
      <c r="C456" t="s">
        <v>47</v>
      </c>
      <c r="D456" t="s">
        <v>3113</v>
      </c>
      <c r="E456" t="s">
        <v>49</v>
      </c>
      <c r="F456" t="s">
        <v>50</v>
      </c>
      <c r="G456">
        <v>1.5277763207753401E-3</v>
      </c>
    </row>
    <row r="457" spans="1:7" x14ac:dyDescent="0.25">
      <c r="A457" t="s">
        <v>214</v>
      </c>
      <c r="B457" t="s">
        <v>76</v>
      </c>
      <c r="C457" t="s">
        <v>47</v>
      </c>
      <c r="D457" t="s">
        <v>3113</v>
      </c>
      <c r="E457" t="s">
        <v>49</v>
      </c>
      <c r="F457" t="s">
        <v>50</v>
      </c>
      <c r="G457">
        <v>1.01543113037391E-3</v>
      </c>
    </row>
    <row r="458" spans="1:7" x14ac:dyDescent="0.25">
      <c r="A458" t="s">
        <v>220</v>
      </c>
      <c r="B458" t="s">
        <v>70</v>
      </c>
      <c r="C458" t="s">
        <v>47</v>
      </c>
      <c r="D458" t="s">
        <v>3125</v>
      </c>
      <c r="E458" t="s">
        <v>49</v>
      </c>
      <c r="F458" t="s">
        <v>50</v>
      </c>
      <c r="G458">
        <v>3.2407376501295302E-4</v>
      </c>
    </row>
    <row r="459" spans="1:7" x14ac:dyDescent="0.25">
      <c r="A459" t="s">
        <v>214</v>
      </c>
      <c r="B459" t="s">
        <v>70</v>
      </c>
      <c r="C459" t="s">
        <v>47</v>
      </c>
      <c r="D459" t="s">
        <v>3113</v>
      </c>
      <c r="E459" t="s">
        <v>49</v>
      </c>
      <c r="F459" t="s">
        <v>50</v>
      </c>
      <c r="G459">
        <v>4.3518477016025098E-4</v>
      </c>
    </row>
    <row r="460" spans="1:7" x14ac:dyDescent="0.25">
      <c r="A460" t="s">
        <v>220</v>
      </c>
      <c r="B460" t="s">
        <v>73</v>
      </c>
      <c r="C460" t="s">
        <v>47</v>
      </c>
      <c r="D460" t="s">
        <v>3126</v>
      </c>
      <c r="E460" t="s">
        <v>49</v>
      </c>
      <c r="F460" t="s">
        <v>50</v>
      </c>
      <c r="G460">
        <v>1.5505035718282E-3</v>
      </c>
    </row>
    <row r="461" spans="1:7" x14ac:dyDescent="0.25">
      <c r="A461" t="s">
        <v>220</v>
      </c>
      <c r="B461" t="s">
        <v>76</v>
      </c>
      <c r="C461" t="s">
        <v>47</v>
      </c>
      <c r="D461" t="s">
        <v>3126</v>
      </c>
      <c r="E461" t="s">
        <v>49</v>
      </c>
      <c r="F461" t="s">
        <v>50</v>
      </c>
      <c r="G461">
        <v>5.5934290091196699E-4</v>
      </c>
    </row>
    <row r="462" spans="1:7" x14ac:dyDescent="0.25">
      <c r="A462" t="s">
        <v>214</v>
      </c>
      <c r="B462" t="s">
        <v>73</v>
      </c>
      <c r="C462" t="s">
        <v>47</v>
      </c>
      <c r="D462" t="s">
        <v>3114</v>
      </c>
      <c r="E462" t="s">
        <v>49</v>
      </c>
      <c r="F462" t="s">
        <v>50</v>
      </c>
      <c r="G462">
        <v>2.1027757724126099E-3</v>
      </c>
    </row>
    <row r="463" spans="1:7" x14ac:dyDescent="0.25">
      <c r="A463" t="s">
        <v>220</v>
      </c>
      <c r="B463" t="s">
        <v>70</v>
      </c>
      <c r="C463" t="s">
        <v>47</v>
      </c>
      <c r="D463" t="s">
        <v>3126</v>
      </c>
      <c r="E463" t="s">
        <v>49</v>
      </c>
      <c r="F463" t="s">
        <v>50</v>
      </c>
      <c r="G463">
        <v>3.0934313933054603E-4</v>
      </c>
    </row>
    <row r="464" spans="1:7" x14ac:dyDescent="0.25">
      <c r="A464" t="s">
        <v>214</v>
      </c>
      <c r="B464" t="s">
        <v>76</v>
      </c>
      <c r="C464" t="s">
        <v>47</v>
      </c>
      <c r="D464" t="s">
        <v>3114</v>
      </c>
      <c r="E464" t="s">
        <v>49</v>
      </c>
      <c r="F464" t="s">
        <v>50</v>
      </c>
      <c r="G464">
        <v>1.11666560173034E-3</v>
      </c>
    </row>
    <row r="465" spans="1:7" x14ac:dyDescent="0.25">
      <c r="A465" t="s">
        <v>214</v>
      </c>
      <c r="B465" t="s">
        <v>70</v>
      </c>
      <c r="C465" t="s">
        <v>47</v>
      </c>
      <c r="D465" t="s">
        <v>3114</v>
      </c>
      <c r="E465" t="s">
        <v>49</v>
      </c>
      <c r="F465" t="s">
        <v>50</v>
      </c>
      <c r="G465">
        <v>6.5555493036905895E-4</v>
      </c>
    </row>
    <row r="466" spans="1:7" x14ac:dyDescent="0.25">
      <c r="A466" t="s">
        <v>220</v>
      </c>
      <c r="B466" t="s">
        <v>73</v>
      </c>
      <c r="C466" t="s">
        <v>47</v>
      </c>
      <c r="D466" t="s">
        <v>3127</v>
      </c>
      <c r="E466" t="s">
        <v>49</v>
      </c>
      <c r="F466" t="s">
        <v>50</v>
      </c>
      <c r="G466">
        <v>1.4891290146371501E-3</v>
      </c>
    </row>
    <row r="467" spans="1:7" x14ac:dyDescent="0.25">
      <c r="A467" t="s">
        <v>220</v>
      </c>
      <c r="B467" t="s">
        <v>76</v>
      </c>
      <c r="C467" t="s">
        <v>47</v>
      </c>
      <c r="D467" t="s">
        <v>3127</v>
      </c>
      <c r="E467" t="s">
        <v>49</v>
      </c>
      <c r="F467" t="s">
        <v>50</v>
      </c>
      <c r="G467">
        <v>5.3502364435057705E-4</v>
      </c>
    </row>
    <row r="468" spans="1:7" x14ac:dyDescent="0.25">
      <c r="A468" t="s">
        <v>220</v>
      </c>
      <c r="B468" t="s">
        <v>70</v>
      </c>
      <c r="C468" t="s">
        <v>47</v>
      </c>
      <c r="D468" t="s">
        <v>3127</v>
      </c>
      <c r="E468" t="s">
        <v>49</v>
      </c>
      <c r="F468" t="s">
        <v>50</v>
      </c>
      <c r="G468">
        <v>2.9589343762052199E-4</v>
      </c>
    </row>
    <row r="469" spans="1:7" x14ac:dyDescent="0.25">
      <c r="A469" t="s">
        <v>214</v>
      </c>
      <c r="B469" t="s">
        <v>73</v>
      </c>
      <c r="C469" t="s">
        <v>47</v>
      </c>
      <c r="D469" t="s">
        <v>3115</v>
      </c>
      <c r="E469" t="s">
        <v>49</v>
      </c>
      <c r="F469" t="s">
        <v>50</v>
      </c>
      <c r="G469">
        <v>1.9949475924173898E-3</v>
      </c>
    </row>
    <row r="470" spans="1:7" x14ac:dyDescent="0.25">
      <c r="A470" t="s">
        <v>214</v>
      </c>
      <c r="B470" t="s">
        <v>76</v>
      </c>
      <c r="C470" t="s">
        <v>47</v>
      </c>
      <c r="D470" t="s">
        <v>3115</v>
      </c>
      <c r="E470" t="s">
        <v>49</v>
      </c>
      <c r="F470" t="s">
        <v>50</v>
      </c>
      <c r="G470">
        <v>1.03282729784647E-3</v>
      </c>
    </row>
    <row r="471" spans="1:7" x14ac:dyDescent="0.25">
      <c r="A471" t="s">
        <v>214</v>
      </c>
      <c r="B471" t="s">
        <v>70</v>
      </c>
      <c r="C471" t="s">
        <v>47</v>
      </c>
      <c r="D471" t="s">
        <v>3115</v>
      </c>
      <c r="E471" t="s">
        <v>49</v>
      </c>
      <c r="F471" t="s">
        <v>50</v>
      </c>
      <c r="G471">
        <v>6.0858527819315496E-4</v>
      </c>
    </row>
    <row r="472" spans="1:7" x14ac:dyDescent="0.25">
      <c r="A472" t="s">
        <v>220</v>
      </c>
      <c r="B472" t="s">
        <v>73</v>
      </c>
      <c r="C472" t="s">
        <v>47</v>
      </c>
      <c r="D472" t="s">
        <v>3128</v>
      </c>
      <c r="E472" t="s">
        <v>49</v>
      </c>
      <c r="F472" t="s">
        <v>50</v>
      </c>
      <c r="G472">
        <v>1.46874859929084E-3</v>
      </c>
    </row>
    <row r="473" spans="1:7" x14ac:dyDescent="0.25">
      <c r="A473" t="s">
        <v>220</v>
      </c>
      <c r="B473" t="s">
        <v>76</v>
      </c>
      <c r="C473" t="s">
        <v>47</v>
      </c>
      <c r="D473" t="s">
        <v>3128</v>
      </c>
      <c r="E473" t="s">
        <v>49</v>
      </c>
      <c r="F473" t="s">
        <v>50</v>
      </c>
      <c r="G473">
        <v>5.2199024293157704E-4</v>
      </c>
    </row>
    <row r="474" spans="1:7" x14ac:dyDescent="0.25">
      <c r="A474" t="s">
        <v>220</v>
      </c>
      <c r="B474" t="s">
        <v>70</v>
      </c>
      <c r="C474" t="s">
        <v>47</v>
      </c>
      <c r="D474" t="s">
        <v>3128</v>
      </c>
      <c r="E474" t="s">
        <v>49</v>
      </c>
      <c r="F474" t="s">
        <v>50</v>
      </c>
      <c r="G474">
        <v>3.0439785785145202E-4</v>
      </c>
    </row>
    <row r="475" spans="1:7" x14ac:dyDescent="0.25">
      <c r="A475" t="s">
        <v>214</v>
      </c>
      <c r="B475" t="s">
        <v>73</v>
      </c>
      <c r="C475" t="s">
        <v>47</v>
      </c>
      <c r="D475" t="s">
        <v>3116</v>
      </c>
      <c r="E475" t="s">
        <v>49</v>
      </c>
      <c r="F475" t="s">
        <v>50</v>
      </c>
      <c r="G475">
        <v>1.9583314657211299E-3</v>
      </c>
    </row>
    <row r="476" spans="1:7" x14ac:dyDescent="0.25">
      <c r="A476" t="s">
        <v>214</v>
      </c>
      <c r="B476" t="s">
        <v>76</v>
      </c>
      <c r="C476" t="s">
        <v>47</v>
      </c>
      <c r="D476" t="s">
        <v>3116</v>
      </c>
      <c r="E476" t="s">
        <v>49</v>
      </c>
      <c r="F476" t="s">
        <v>50</v>
      </c>
      <c r="G476">
        <v>1.0046286715401499E-3</v>
      </c>
    </row>
    <row r="477" spans="1:7" x14ac:dyDescent="0.25">
      <c r="A477" t="s">
        <v>214</v>
      </c>
      <c r="B477" t="s">
        <v>70</v>
      </c>
      <c r="C477" t="s">
        <v>47</v>
      </c>
      <c r="D477" t="s">
        <v>3116</v>
      </c>
      <c r="E477" t="s">
        <v>49</v>
      </c>
      <c r="F477" t="s">
        <v>50</v>
      </c>
      <c r="G477">
        <v>5.9027721484502095E-4</v>
      </c>
    </row>
    <row r="478" spans="1:7" x14ac:dyDescent="0.25">
      <c r="A478" t="s">
        <v>220</v>
      </c>
      <c r="B478" t="s">
        <v>73</v>
      </c>
      <c r="C478" t="s">
        <v>47</v>
      </c>
      <c r="D478" t="s">
        <v>3129</v>
      </c>
      <c r="E478" t="s">
        <v>49</v>
      </c>
      <c r="F478" t="s">
        <v>50</v>
      </c>
      <c r="G478">
        <v>1.4733319282531699E-3</v>
      </c>
    </row>
    <row r="479" spans="1:7" x14ac:dyDescent="0.25">
      <c r="A479" t="s">
        <v>220</v>
      </c>
      <c r="B479" t="s">
        <v>76</v>
      </c>
      <c r="C479" t="s">
        <v>47</v>
      </c>
      <c r="D479" t="s">
        <v>3129</v>
      </c>
      <c r="E479" t="s">
        <v>49</v>
      </c>
      <c r="F479" t="s">
        <v>50</v>
      </c>
      <c r="G479">
        <v>5.0777729352315202E-4</v>
      </c>
    </row>
    <row r="480" spans="1:7" x14ac:dyDescent="0.25">
      <c r="A480" t="s">
        <v>220</v>
      </c>
      <c r="B480" t="s">
        <v>70</v>
      </c>
      <c r="C480" t="s">
        <v>47</v>
      </c>
      <c r="D480" t="s">
        <v>3129</v>
      </c>
      <c r="E480" t="s">
        <v>49</v>
      </c>
      <c r="F480" t="s">
        <v>50</v>
      </c>
      <c r="G480">
        <v>2.9999971389770502E-4</v>
      </c>
    </row>
    <row r="481" spans="1:7" x14ac:dyDescent="0.25">
      <c r="A481" t="s">
        <v>214</v>
      </c>
      <c r="B481" t="s">
        <v>73</v>
      </c>
      <c r="C481" t="s">
        <v>47</v>
      </c>
      <c r="D481" t="s">
        <v>3117</v>
      </c>
      <c r="E481" t="s">
        <v>49</v>
      </c>
      <c r="F481" t="s">
        <v>50</v>
      </c>
      <c r="G481">
        <v>1.85042558572231E-3</v>
      </c>
    </row>
    <row r="482" spans="1:7" x14ac:dyDescent="0.25">
      <c r="A482" t="s">
        <v>214</v>
      </c>
      <c r="B482" t="s">
        <v>76</v>
      </c>
      <c r="C482" t="s">
        <v>47</v>
      </c>
      <c r="D482" t="s">
        <v>3117</v>
      </c>
      <c r="E482" t="s">
        <v>49</v>
      </c>
      <c r="F482" t="s">
        <v>50</v>
      </c>
      <c r="G482">
        <v>9.5299054414797995E-4</v>
      </c>
    </row>
    <row r="483" spans="1:7" x14ac:dyDescent="0.25">
      <c r="A483" t="s">
        <v>214</v>
      </c>
      <c r="B483" t="s">
        <v>70</v>
      </c>
      <c r="C483" t="s">
        <v>47</v>
      </c>
      <c r="D483" t="s">
        <v>3117</v>
      </c>
      <c r="E483" t="s">
        <v>49</v>
      </c>
      <c r="F483" t="s">
        <v>50</v>
      </c>
      <c r="G483">
        <v>5.6837552633040903E-4</v>
      </c>
    </row>
    <row r="484" spans="1:7" x14ac:dyDescent="0.25">
      <c r="A484" t="s">
        <v>220</v>
      </c>
      <c r="B484" t="s">
        <v>73</v>
      </c>
      <c r="C484" t="s">
        <v>47</v>
      </c>
      <c r="D484" t="s">
        <v>3130</v>
      </c>
      <c r="E484" t="s">
        <v>49</v>
      </c>
      <c r="F484" t="s">
        <v>50</v>
      </c>
      <c r="G484">
        <v>1.4796994435481499E-3</v>
      </c>
    </row>
    <row r="485" spans="1:7" x14ac:dyDescent="0.25">
      <c r="A485" t="s">
        <v>220</v>
      </c>
      <c r="B485" t="s">
        <v>76</v>
      </c>
      <c r="C485" t="s">
        <v>47</v>
      </c>
      <c r="D485" t="s">
        <v>3130</v>
      </c>
      <c r="E485" t="s">
        <v>49</v>
      </c>
      <c r="F485" t="s">
        <v>50</v>
      </c>
      <c r="G485">
        <v>5.0106789821233503E-4</v>
      </c>
    </row>
    <row r="486" spans="1:7" x14ac:dyDescent="0.25">
      <c r="A486" t="s">
        <v>220</v>
      </c>
      <c r="B486" t="s">
        <v>70</v>
      </c>
      <c r="C486" t="s">
        <v>47</v>
      </c>
      <c r="D486" t="s">
        <v>3130</v>
      </c>
      <c r="E486" t="s">
        <v>49</v>
      </c>
      <c r="F486" t="s">
        <v>50</v>
      </c>
      <c r="G486">
        <v>2.9273476356115002E-4</v>
      </c>
    </row>
    <row r="487" spans="1:7" x14ac:dyDescent="0.25">
      <c r="A487" t="s">
        <v>214</v>
      </c>
      <c r="B487" t="s">
        <v>73</v>
      </c>
      <c r="C487" t="s">
        <v>47</v>
      </c>
      <c r="D487" t="s">
        <v>3118</v>
      </c>
      <c r="E487" t="s">
        <v>49</v>
      </c>
      <c r="F487" t="s">
        <v>50</v>
      </c>
      <c r="G487">
        <v>1.7718237070810201E-3</v>
      </c>
    </row>
    <row r="488" spans="1:7" x14ac:dyDescent="0.25">
      <c r="A488" t="s">
        <v>214</v>
      </c>
      <c r="B488" t="s">
        <v>76</v>
      </c>
      <c r="C488" t="s">
        <v>47</v>
      </c>
      <c r="D488" t="s">
        <v>3118</v>
      </c>
      <c r="E488" t="s">
        <v>49</v>
      </c>
      <c r="F488" t="s">
        <v>50</v>
      </c>
      <c r="G488">
        <v>9.4047529356820205E-4</v>
      </c>
    </row>
    <row r="489" spans="1:7" x14ac:dyDescent="0.25">
      <c r="A489" t="s">
        <v>214</v>
      </c>
      <c r="B489" t="s">
        <v>70</v>
      </c>
      <c r="C489" t="s">
        <v>47</v>
      </c>
      <c r="D489" t="s">
        <v>3118</v>
      </c>
      <c r="E489" t="s">
        <v>49</v>
      </c>
      <c r="F489" t="s">
        <v>50</v>
      </c>
      <c r="G489">
        <v>5.5158677555265797E-4</v>
      </c>
    </row>
    <row r="490" spans="1:7" x14ac:dyDescent="0.25">
      <c r="A490" t="s">
        <v>220</v>
      </c>
      <c r="B490" t="s">
        <v>73</v>
      </c>
      <c r="C490" t="s">
        <v>47</v>
      </c>
      <c r="D490" t="s">
        <v>3131</v>
      </c>
      <c r="E490" t="s">
        <v>49</v>
      </c>
      <c r="F490" t="s">
        <v>50</v>
      </c>
      <c r="G490">
        <v>1.49382573586923E-3</v>
      </c>
    </row>
    <row r="491" spans="1:7" x14ac:dyDescent="0.25">
      <c r="A491" t="s">
        <v>220</v>
      </c>
      <c r="B491" t="s">
        <v>76</v>
      </c>
      <c r="C491" t="s">
        <v>47</v>
      </c>
      <c r="D491" t="s">
        <v>3131</v>
      </c>
      <c r="E491" t="s">
        <v>49</v>
      </c>
      <c r="F491" t="s">
        <v>50</v>
      </c>
      <c r="G491">
        <v>4.9691310635319402E-4</v>
      </c>
    </row>
    <row r="492" spans="1:7" x14ac:dyDescent="0.25">
      <c r="A492" t="s">
        <v>220</v>
      </c>
      <c r="B492" t="s">
        <v>70</v>
      </c>
      <c r="C492" t="s">
        <v>47</v>
      </c>
      <c r="D492" t="s">
        <v>3131</v>
      </c>
      <c r="E492" t="s">
        <v>49</v>
      </c>
      <c r="F492" t="s">
        <v>50</v>
      </c>
      <c r="G492">
        <v>2.9218079131326498E-4</v>
      </c>
    </row>
    <row r="493" spans="1:7" x14ac:dyDescent="0.25">
      <c r="A493" t="s">
        <v>214</v>
      </c>
      <c r="B493" t="s">
        <v>73</v>
      </c>
      <c r="C493" t="s">
        <v>47</v>
      </c>
      <c r="D493" t="s">
        <v>3119</v>
      </c>
      <c r="E493" t="s">
        <v>49</v>
      </c>
      <c r="F493" t="s">
        <v>50</v>
      </c>
      <c r="G493">
        <v>1.68703542815314E-3</v>
      </c>
    </row>
    <row r="494" spans="1:7" x14ac:dyDescent="0.25">
      <c r="A494" t="s">
        <v>214</v>
      </c>
      <c r="B494" t="s">
        <v>76</v>
      </c>
      <c r="C494" t="s">
        <v>47</v>
      </c>
      <c r="D494" t="s">
        <v>3119</v>
      </c>
      <c r="E494" t="s">
        <v>49</v>
      </c>
      <c r="F494" t="s">
        <v>50</v>
      </c>
      <c r="G494">
        <v>9.3518429332309296E-4</v>
      </c>
    </row>
    <row r="495" spans="1:7" x14ac:dyDescent="0.25">
      <c r="A495" t="s">
        <v>214</v>
      </c>
      <c r="B495" t="s">
        <v>70</v>
      </c>
      <c r="C495" t="s">
        <v>47</v>
      </c>
      <c r="D495" t="s">
        <v>3119</v>
      </c>
      <c r="E495" t="s">
        <v>49</v>
      </c>
      <c r="F495" t="s">
        <v>50</v>
      </c>
      <c r="G495">
        <v>5.2962912453545399E-4</v>
      </c>
    </row>
    <row r="496" spans="1:7" x14ac:dyDescent="0.25">
      <c r="A496" t="s">
        <v>220</v>
      </c>
      <c r="B496" t="s">
        <v>73</v>
      </c>
      <c r="C496" t="s">
        <v>47</v>
      </c>
      <c r="D496" t="s">
        <v>3132</v>
      </c>
      <c r="E496" t="s">
        <v>49</v>
      </c>
      <c r="F496" t="s">
        <v>50</v>
      </c>
      <c r="G496">
        <v>1.47618906838553E-3</v>
      </c>
    </row>
    <row r="497" spans="1:7" x14ac:dyDescent="0.25">
      <c r="A497" t="s">
        <v>220</v>
      </c>
      <c r="B497" t="s">
        <v>76</v>
      </c>
      <c r="C497" t="s">
        <v>47</v>
      </c>
      <c r="D497" t="s">
        <v>3132</v>
      </c>
      <c r="E497" t="s">
        <v>49</v>
      </c>
      <c r="F497" t="s">
        <v>50</v>
      </c>
      <c r="G497">
        <v>4.9107096024921903E-4</v>
      </c>
    </row>
    <row r="498" spans="1:7" x14ac:dyDescent="0.25">
      <c r="A498" t="s">
        <v>220</v>
      </c>
      <c r="B498" t="s">
        <v>70</v>
      </c>
      <c r="C498" t="s">
        <v>47</v>
      </c>
      <c r="D498" t="s">
        <v>3132</v>
      </c>
      <c r="E498" t="s">
        <v>49</v>
      </c>
      <c r="F498" t="s">
        <v>50</v>
      </c>
      <c r="G498">
        <v>2.8769813832782502E-4</v>
      </c>
    </row>
    <row r="499" spans="1:7" x14ac:dyDescent="0.25">
      <c r="A499" t="s">
        <v>214</v>
      </c>
      <c r="B499" t="s">
        <v>73</v>
      </c>
      <c r="C499" t="s">
        <v>47</v>
      </c>
      <c r="D499" t="s">
        <v>3120</v>
      </c>
      <c r="E499" t="s">
        <v>49</v>
      </c>
      <c r="F499" t="s">
        <v>50</v>
      </c>
      <c r="G499">
        <v>1.76562331616878E-3</v>
      </c>
    </row>
    <row r="500" spans="1:7" x14ac:dyDescent="0.25">
      <c r="A500" t="s">
        <v>214</v>
      </c>
      <c r="B500" t="s">
        <v>76</v>
      </c>
      <c r="C500" t="s">
        <v>47</v>
      </c>
      <c r="D500" t="s">
        <v>3120</v>
      </c>
      <c r="E500" t="s">
        <v>49</v>
      </c>
      <c r="F500" t="s">
        <v>50</v>
      </c>
      <c r="G500">
        <v>1.0104157030582401E-3</v>
      </c>
    </row>
    <row r="501" spans="1:7" x14ac:dyDescent="0.25">
      <c r="A501" t="s">
        <v>214</v>
      </c>
      <c r="B501" t="s">
        <v>70</v>
      </c>
      <c r="C501" t="s">
        <v>47</v>
      </c>
      <c r="D501" t="s">
        <v>3120</v>
      </c>
      <c r="E501" t="s">
        <v>49</v>
      </c>
      <c r="F501" t="s">
        <v>50</v>
      </c>
      <c r="G501">
        <v>5.3645782172679897E-4</v>
      </c>
    </row>
    <row r="502" spans="1:7" x14ac:dyDescent="0.25">
      <c r="A502" t="s">
        <v>220</v>
      </c>
      <c r="B502" t="s">
        <v>73</v>
      </c>
      <c r="C502" t="s">
        <v>47</v>
      </c>
      <c r="D502" t="s">
        <v>3133</v>
      </c>
      <c r="E502" t="s">
        <v>49</v>
      </c>
      <c r="F502" t="s">
        <v>50</v>
      </c>
      <c r="G502">
        <v>1.4568951623193101E-3</v>
      </c>
    </row>
    <row r="503" spans="1:7" x14ac:dyDescent="0.25">
      <c r="A503" t="s">
        <v>220</v>
      </c>
      <c r="B503" t="s">
        <v>76</v>
      </c>
      <c r="C503" t="s">
        <v>47</v>
      </c>
      <c r="D503" t="s">
        <v>3133</v>
      </c>
      <c r="E503" t="s">
        <v>49</v>
      </c>
      <c r="F503" t="s">
        <v>50</v>
      </c>
      <c r="G503">
        <v>4.84673867280455E-4</v>
      </c>
    </row>
    <row r="504" spans="1:7" x14ac:dyDescent="0.25">
      <c r="A504" t="s">
        <v>220</v>
      </c>
      <c r="B504" t="s">
        <v>70</v>
      </c>
      <c r="C504" t="s">
        <v>47</v>
      </c>
      <c r="D504" t="s">
        <v>3133</v>
      </c>
      <c r="E504" t="s">
        <v>49</v>
      </c>
      <c r="F504" t="s">
        <v>50</v>
      </c>
      <c r="G504">
        <v>2.81608926838841E-4</v>
      </c>
    </row>
    <row r="505" spans="1:7" x14ac:dyDescent="0.25">
      <c r="A505" t="s">
        <v>214</v>
      </c>
      <c r="B505" t="s">
        <v>73</v>
      </c>
      <c r="C505" t="s">
        <v>47</v>
      </c>
      <c r="D505" t="s">
        <v>3121</v>
      </c>
      <c r="E505" t="s">
        <v>49</v>
      </c>
      <c r="F505" t="s">
        <v>50</v>
      </c>
      <c r="G505">
        <v>1.8316975995605999E-3</v>
      </c>
    </row>
    <row r="506" spans="1:7" x14ac:dyDescent="0.25">
      <c r="A506" t="s">
        <v>214</v>
      </c>
      <c r="B506" t="s">
        <v>76</v>
      </c>
      <c r="C506" t="s">
        <v>47</v>
      </c>
      <c r="D506" t="s">
        <v>3121</v>
      </c>
      <c r="E506" t="s">
        <v>49</v>
      </c>
      <c r="F506" t="s">
        <v>50</v>
      </c>
      <c r="G506">
        <v>1.06045650500877E-3</v>
      </c>
    </row>
    <row r="507" spans="1:7" x14ac:dyDescent="0.25">
      <c r="A507" t="s">
        <v>214</v>
      </c>
      <c r="B507" t="s">
        <v>70</v>
      </c>
      <c r="C507" t="s">
        <v>47</v>
      </c>
      <c r="D507" t="s">
        <v>3121</v>
      </c>
      <c r="E507" t="s">
        <v>49</v>
      </c>
      <c r="F507" t="s">
        <v>50</v>
      </c>
      <c r="G507">
        <v>5.6045698184592995E-4</v>
      </c>
    </row>
    <row r="508" spans="1:7" x14ac:dyDescent="0.25">
      <c r="A508" t="s">
        <v>220</v>
      </c>
      <c r="B508" t="s">
        <v>76</v>
      </c>
      <c r="C508" t="s">
        <v>47</v>
      </c>
      <c r="D508" t="s">
        <v>3134</v>
      </c>
      <c r="E508" t="s">
        <v>49</v>
      </c>
      <c r="F508" t="s">
        <v>50</v>
      </c>
      <c r="G508">
        <v>5.9814757770962096E-4</v>
      </c>
    </row>
    <row r="509" spans="1:7" x14ac:dyDescent="0.25">
      <c r="A509" t="s">
        <v>220</v>
      </c>
      <c r="B509" t="s">
        <v>73</v>
      </c>
      <c r="C509" t="s">
        <v>47</v>
      </c>
      <c r="D509" t="s">
        <v>3134</v>
      </c>
      <c r="E509" t="s">
        <v>49</v>
      </c>
      <c r="F509" t="s">
        <v>50</v>
      </c>
      <c r="G509">
        <v>1.58333182334899E-3</v>
      </c>
    </row>
    <row r="510" spans="1:7" x14ac:dyDescent="0.25">
      <c r="A510" t="s">
        <v>220</v>
      </c>
      <c r="B510" t="s">
        <v>70</v>
      </c>
      <c r="C510" t="s">
        <v>47</v>
      </c>
      <c r="D510" t="s">
        <v>3134</v>
      </c>
      <c r="E510" t="s">
        <v>49</v>
      </c>
      <c r="F510" t="s">
        <v>50</v>
      </c>
      <c r="G510">
        <v>3.35184865527682E-4</v>
      </c>
    </row>
    <row r="511" spans="1:7" x14ac:dyDescent="0.25">
      <c r="A511" t="s">
        <v>214</v>
      </c>
      <c r="B511" t="s">
        <v>73</v>
      </c>
      <c r="C511" t="s">
        <v>47</v>
      </c>
      <c r="D511" t="s">
        <v>3122</v>
      </c>
      <c r="E511" t="s">
        <v>49</v>
      </c>
      <c r="F511" t="s">
        <v>50</v>
      </c>
      <c r="G511">
        <v>1.80401062523877E-3</v>
      </c>
    </row>
    <row r="512" spans="1:7" x14ac:dyDescent="0.25">
      <c r="A512" t="s">
        <v>214</v>
      </c>
      <c r="B512" t="s">
        <v>76</v>
      </c>
      <c r="C512" t="s">
        <v>47</v>
      </c>
      <c r="D512" t="s">
        <v>3122</v>
      </c>
      <c r="E512" t="s">
        <v>49</v>
      </c>
      <c r="F512" t="s">
        <v>50</v>
      </c>
      <c r="G512">
        <v>1.08487550859098E-3</v>
      </c>
    </row>
    <row r="513" spans="1:7" x14ac:dyDescent="0.25">
      <c r="A513" t="s">
        <v>214</v>
      </c>
      <c r="B513" t="s">
        <v>70</v>
      </c>
      <c r="C513" t="s">
        <v>47</v>
      </c>
      <c r="D513" t="s">
        <v>3122</v>
      </c>
      <c r="E513" t="s">
        <v>49</v>
      </c>
      <c r="F513" t="s">
        <v>50</v>
      </c>
      <c r="G513">
        <v>5.4938219211719602E-4</v>
      </c>
    </row>
    <row r="514" spans="1:7" x14ac:dyDescent="0.25">
      <c r="A514" t="s">
        <v>220</v>
      </c>
      <c r="B514" t="s">
        <v>76</v>
      </c>
      <c r="C514" t="s">
        <v>47</v>
      </c>
      <c r="D514" t="s">
        <v>3135</v>
      </c>
      <c r="E514" t="s">
        <v>49</v>
      </c>
      <c r="F514" t="s">
        <v>50</v>
      </c>
      <c r="G514">
        <v>5.8064460754394501E-4</v>
      </c>
    </row>
    <row r="515" spans="1:7" x14ac:dyDescent="0.25">
      <c r="A515" t="s">
        <v>220</v>
      </c>
      <c r="B515" t="s">
        <v>73</v>
      </c>
      <c r="C515" t="s">
        <v>47</v>
      </c>
      <c r="D515" t="s">
        <v>3135</v>
      </c>
      <c r="E515" t="s">
        <v>49</v>
      </c>
      <c r="F515" t="s">
        <v>50</v>
      </c>
      <c r="G515">
        <v>1.5448013941446899E-3</v>
      </c>
    </row>
    <row r="516" spans="1:7" x14ac:dyDescent="0.25">
      <c r="A516" t="s">
        <v>220</v>
      </c>
      <c r="B516" t="s">
        <v>70</v>
      </c>
      <c r="C516" t="s">
        <v>47</v>
      </c>
      <c r="D516" t="s">
        <v>3135</v>
      </c>
      <c r="E516" t="s">
        <v>49</v>
      </c>
      <c r="F516" t="s">
        <v>50</v>
      </c>
      <c r="G516">
        <v>3.3154090245564701E-4</v>
      </c>
    </row>
    <row r="517" spans="1:7" x14ac:dyDescent="0.25">
      <c r="A517" t="s">
        <v>214</v>
      </c>
      <c r="B517" t="s">
        <v>73</v>
      </c>
      <c r="C517" t="s">
        <v>47</v>
      </c>
      <c r="D517" t="s">
        <v>3123</v>
      </c>
      <c r="E517" t="s">
        <v>49</v>
      </c>
      <c r="F517" t="s">
        <v>50</v>
      </c>
      <c r="G517">
        <v>1.7529223048896099E-3</v>
      </c>
    </row>
    <row r="518" spans="1:7" x14ac:dyDescent="0.25">
      <c r="A518" t="s">
        <v>214</v>
      </c>
      <c r="B518" t="s">
        <v>76</v>
      </c>
      <c r="C518" t="s">
        <v>47</v>
      </c>
      <c r="D518" t="s">
        <v>3123</v>
      </c>
      <c r="E518" t="s">
        <v>49</v>
      </c>
      <c r="F518" t="s">
        <v>50</v>
      </c>
      <c r="G518">
        <v>1.032162758342E-3</v>
      </c>
    </row>
    <row r="519" spans="1:7" x14ac:dyDescent="0.25">
      <c r="A519" t="s">
        <v>214</v>
      </c>
      <c r="B519" t="s">
        <v>70</v>
      </c>
      <c r="C519" t="s">
        <v>47</v>
      </c>
      <c r="D519" t="s">
        <v>3123</v>
      </c>
      <c r="E519" t="s">
        <v>49</v>
      </c>
      <c r="F519" t="s">
        <v>50</v>
      </c>
      <c r="G519">
        <v>5.2046733990050199E-4</v>
      </c>
    </row>
    <row r="520" spans="1:7" x14ac:dyDescent="0.25">
      <c r="A520" t="s">
        <v>220</v>
      </c>
      <c r="B520" t="s">
        <v>76</v>
      </c>
      <c r="C520" t="s">
        <v>47</v>
      </c>
      <c r="D520" t="s">
        <v>3136</v>
      </c>
      <c r="E520" t="s">
        <v>49</v>
      </c>
      <c r="F520" t="s">
        <v>50</v>
      </c>
      <c r="G520">
        <v>5.6510362774133598E-4</v>
      </c>
    </row>
    <row r="521" spans="1:7" x14ac:dyDescent="0.25">
      <c r="A521" t="s">
        <v>220</v>
      </c>
      <c r="B521" t="s">
        <v>73</v>
      </c>
      <c r="C521" t="s">
        <v>47</v>
      </c>
      <c r="D521" t="s">
        <v>3136</v>
      </c>
      <c r="E521" t="s">
        <v>49</v>
      </c>
      <c r="F521" t="s">
        <v>50</v>
      </c>
      <c r="G521">
        <v>1.5303804849584801E-3</v>
      </c>
    </row>
    <row r="522" spans="1:7" x14ac:dyDescent="0.25">
      <c r="A522" t="s">
        <v>220</v>
      </c>
      <c r="B522" t="s">
        <v>70</v>
      </c>
      <c r="C522" t="s">
        <v>47</v>
      </c>
      <c r="D522" t="s">
        <v>3136</v>
      </c>
      <c r="E522" t="s">
        <v>49</v>
      </c>
      <c r="F522" t="s">
        <v>50</v>
      </c>
      <c r="G522">
        <v>3.2291635870933499E-4</v>
      </c>
    </row>
    <row r="523" spans="1:7" x14ac:dyDescent="0.25">
      <c r="A523" t="s">
        <v>214</v>
      </c>
      <c r="B523" t="s">
        <v>73</v>
      </c>
      <c r="C523" t="s">
        <v>47</v>
      </c>
      <c r="D523" t="s">
        <v>3124</v>
      </c>
      <c r="E523" t="s">
        <v>49</v>
      </c>
      <c r="F523" t="s">
        <v>50</v>
      </c>
      <c r="G523">
        <v>2.08333134651184E-3</v>
      </c>
    </row>
    <row r="524" spans="1:7" x14ac:dyDescent="0.25">
      <c r="A524" t="s">
        <v>214</v>
      </c>
      <c r="B524" t="s">
        <v>76</v>
      </c>
      <c r="C524" t="s">
        <v>47</v>
      </c>
      <c r="D524" t="s">
        <v>3124</v>
      </c>
      <c r="E524" t="s">
        <v>49</v>
      </c>
      <c r="F524" t="s">
        <v>50</v>
      </c>
      <c r="G524">
        <v>1.1152767141660001E-3</v>
      </c>
    </row>
    <row r="525" spans="1:7" x14ac:dyDescent="0.25">
      <c r="A525" t="s">
        <v>214</v>
      </c>
      <c r="B525" t="s">
        <v>70</v>
      </c>
      <c r="C525" t="s">
        <v>47</v>
      </c>
      <c r="D525" t="s">
        <v>3124</v>
      </c>
      <c r="E525" t="s">
        <v>49</v>
      </c>
      <c r="F525" t="s">
        <v>50</v>
      </c>
      <c r="G525">
        <v>6.2499940395355203E-4</v>
      </c>
    </row>
    <row r="526" spans="1:7" x14ac:dyDescent="0.25">
      <c r="A526" t="s">
        <v>220</v>
      </c>
      <c r="B526" t="s">
        <v>76</v>
      </c>
      <c r="C526" t="s">
        <v>47</v>
      </c>
      <c r="D526" t="s">
        <v>3137</v>
      </c>
      <c r="E526" t="s">
        <v>49</v>
      </c>
      <c r="F526" t="s">
        <v>50</v>
      </c>
      <c r="G526">
        <v>5.4797927538553803E-4</v>
      </c>
    </row>
    <row r="527" spans="1:7" x14ac:dyDescent="0.25">
      <c r="A527" t="s">
        <v>220</v>
      </c>
      <c r="B527" t="s">
        <v>73</v>
      </c>
      <c r="C527" t="s">
        <v>47</v>
      </c>
      <c r="D527" t="s">
        <v>3137</v>
      </c>
      <c r="E527" t="s">
        <v>49</v>
      </c>
      <c r="F527" t="s">
        <v>50</v>
      </c>
      <c r="G527">
        <v>1.4941063192155601E-3</v>
      </c>
    </row>
    <row r="528" spans="1:7" x14ac:dyDescent="0.25">
      <c r="A528" t="s">
        <v>220</v>
      </c>
      <c r="B528" t="s">
        <v>70</v>
      </c>
      <c r="C528" t="s">
        <v>47</v>
      </c>
      <c r="D528" t="s">
        <v>3137</v>
      </c>
      <c r="E528" t="s">
        <v>49</v>
      </c>
      <c r="F528" t="s">
        <v>50</v>
      </c>
      <c r="G528">
        <v>3.1481451458401099E-4</v>
      </c>
    </row>
    <row r="529" spans="1:7" x14ac:dyDescent="0.25">
      <c r="A529" t="s">
        <v>214</v>
      </c>
      <c r="B529" t="s">
        <v>73</v>
      </c>
      <c r="C529" t="s">
        <v>47</v>
      </c>
      <c r="D529" t="s">
        <v>3125</v>
      </c>
      <c r="E529" t="s">
        <v>49</v>
      </c>
      <c r="F529" t="s">
        <v>50</v>
      </c>
      <c r="G529">
        <v>2.03703509436713E-3</v>
      </c>
    </row>
    <row r="530" spans="1:7" x14ac:dyDescent="0.25">
      <c r="A530" t="s">
        <v>214</v>
      </c>
      <c r="B530" t="s">
        <v>76</v>
      </c>
      <c r="C530" t="s">
        <v>47</v>
      </c>
      <c r="D530" t="s">
        <v>3125</v>
      </c>
      <c r="E530" t="s">
        <v>49</v>
      </c>
      <c r="F530" t="s">
        <v>50</v>
      </c>
      <c r="G530">
        <v>1.1097873014117E-3</v>
      </c>
    </row>
    <row r="531" spans="1:7" x14ac:dyDescent="0.25">
      <c r="A531" t="s">
        <v>214</v>
      </c>
      <c r="B531" t="s">
        <v>70</v>
      </c>
      <c r="C531" t="s">
        <v>47</v>
      </c>
      <c r="D531" t="s">
        <v>3125</v>
      </c>
      <c r="E531" t="s">
        <v>49</v>
      </c>
      <c r="F531" t="s">
        <v>50</v>
      </c>
      <c r="G531">
        <v>6.2698352904546804E-4</v>
      </c>
    </row>
    <row r="532" spans="1:7" x14ac:dyDescent="0.25">
      <c r="A532" t="s">
        <v>220</v>
      </c>
      <c r="B532" t="s">
        <v>76</v>
      </c>
      <c r="C532" t="s">
        <v>47</v>
      </c>
      <c r="D532" t="s">
        <v>3138</v>
      </c>
      <c r="E532" t="s">
        <v>49</v>
      </c>
      <c r="F532" t="s">
        <v>50</v>
      </c>
      <c r="G532">
        <v>5.3839817935345195E-4</v>
      </c>
    </row>
    <row r="533" spans="1:7" x14ac:dyDescent="0.25">
      <c r="A533" t="s">
        <v>220</v>
      </c>
      <c r="B533" t="s">
        <v>73</v>
      </c>
      <c r="C533" t="s">
        <v>47</v>
      </c>
      <c r="D533" t="s">
        <v>3138</v>
      </c>
      <c r="E533" t="s">
        <v>49</v>
      </c>
      <c r="F533" t="s">
        <v>50</v>
      </c>
      <c r="G533">
        <v>1.4877436792149199E-3</v>
      </c>
    </row>
    <row r="534" spans="1:7" x14ac:dyDescent="0.25">
      <c r="A534" t="s">
        <v>220</v>
      </c>
      <c r="B534" t="s">
        <v>70</v>
      </c>
      <c r="C534" t="s">
        <v>47</v>
      </c>
      <c r="D534" t="s">
        <v>3138</v>
      </c>
      <c r="E534" t="s">
        <v>49</v>
      </c>
      <c r="F534" t="s">
        <v>50</v>
      </c>
      <c r="G534">
        <v>3.1372519100413601E-4</v>
      </c>
    </row>
    <row r="535" spans="1:7" x14ac:dyDescent="0.25">
      <c r="A535" t="s">
        <v>214</v>
      </c>
      <c r="B535" t="s">
        <v>73</v>
      </c>
      <c r="C535" t="s">
        <v>47</v>
      </c>
      <c r="D535" t="s">
        <v>3126</v>
      </c>
      <c r="E535" t="s">
        <v>49</v>
      </c>
      <c r="F535" t="s">
        <v>50</v>
      </c>
      <c r="G535">
        <v>1.9734829664230301E-3</v>
      </c>
    </row>
    <row r="536" spans="1:7" x14ac:dyDescent="0.25">
      <c r="A536" t="s">
        <v>214</v>
      </c>
      <c r="B536" t="s">
        <v>76</v>
      </c>
      <c r="C536" t="s">
        <v>47</v>
      </c>
      <c r="D536" t="s">
        <v>3126</v>
      </c>
      <c r="E536" t="s">
        <v>49</v>
      </c>
      <c r="F536" t="s">
        <v>50</v>
      </c>
      <c r="G536">
        <v>1.0707060496012301E-3</v>
      </c>
    </row>
    <row r="537" spans="1:7" x14ac:dyDescent="0.25">
      <c r="A537" t="s">
        <v>214</v>
      </c>
      <c r="B537" t="s">
        <v>70</v>
      </c>
      <c r="C537" t="s">
        <v>47</v>
      </c>
      <c r="D537" t="s">
        <v>3126</v>
      </c>
      <c r="E537" t="s">
        <v>49</v>
      </c>
      <c r="F537" t="s">
        <v>50</v>
      </c>
      <c r="G537">
        <v>5.9848427772521895E-4</v>
      </c>
    </row>
    <row r="538" spans="1:7" x14ac:dyDescent="0.25">
      <c r="A538" t="s">
        <v>220</v>
      </c>
      <c r="B538" t="s">
        <v>76</v>
      </c>
      <c r="C538" t="s">
        <v>47</v>
      </c>
      <c r="D538" t="s">
        <v>3139</v>
      </c>
      <c r="E538" t="s">
        <v>49</v>
      </c>
      <c r="F538" t="s">
        <v>50</v>
      </c>
      <c r="G538">
        <v>5.3095187459673205E-4</v>
      </c>
    </row>
    <row r="539" spans="1:7" x14ac:dyDescent="0.25">
      <c r="A539" t="s">
        <v>220</v>
      </c>
      <c r="B539" t="s">
        <v>73</v>
      </c>
      <c r="C539" t="s">
        <v>47</v>
      </c>
      <c r="D539" t="s">
        <v>3139</v>
      </c>
      <c r="E539" t="s">
        <v>49</v>
      </c>
      <c r="F539" t="s">
        <v>50</v>
      </c>
      <c r="G539">
        <v>1.48809381893702E-3</v>
      </c>
    </row>
    <row r="540" spans="1:7" x14ac:dyDescent="0.25">
      <c r="A540" t="s">
        <v>220</v>
      </c>
      <c r="B540" t="s">
        <v>70</v>
      </c>
      <c r="C540" t="s">
        <v>47</v>
      </c>
      <c r="D540" t="s">
        <v>3139</v>
      </c>
      <c r="E540" t="s">
        <v>49</v>
      </c>
      <c r="F540" t="s">
        <v>50</v>
      </c>
      <c r="G540">
        <v>3.0952351433890201E-4</v>
      </c>
    </row>
    <row r="541" spans="1:7" x14ac:dyDescent="0.25">
      <c r="A541" t="s">
        <v>214</v>
      </c>
      <c r="B541" t="s">
        <v>73</v>
      </c>
      <c r="C541" t="s">
        <v>47</v>
      </c>
      <c r="D541" t="s">
        <v>3127</v>
      </c>
      <c r="E541" t="s">
        <v>49</v>
      </c>
      <c r="F541" t="s">
        <v>50</v>
      </c>
      <c r="G541">
        <v>1.92511893700862E-3</v>
      </c>
    </row>
    <row r="542" spans="1:7" x14ac:dyDescent="0.25">
      <c r="A542" t="s">
        <v>214</v>
      </c>
      <c r="B542" t="s">
        <v>76</v>
      </c>
      <c r="C542" t="s">
        <v>47</v>
      </c>
      <c r="D542" t="s">
        <v>3127</v>
      </c>
      <c r="E542" t="s">
        <v>49</v>
      </c>
      <c r="F542" t="s">
        <v>50</v>
      </c>
      <c r="G542">
        <v>1.0265690692956801E-3</v>
      </c>
    </row>
    <row r="543" spans="1:7" x14ac:dyDescent="0.25">
      <c r="A543" t="s">
        <v>214</v>
      </c>
      <c r="B543" t="s">
        <v>70</v>
      </c>
      <c r="C543" t="s">
        <v>47</v>
      </c>
      <c r="D543" t="s">
        <v>3127</v>
      </c>
      <c r="E543" t="s">
        <v>49</v>
      </c>
      <c r="F543" t="s">
        <v>50</v>
      </c>
      <c r="G543">
        <v>5.7487867880558598E-4</v>
      </c>
    </row>
    <row r="544" spans="1:7" x14ac:dyDescent="0.25">
      <c r="A544" t="s">
        <v>220</v>
      </c>
      <c r="B544" t="s">
        <v>76</v>
      </c>
      <c r="C544" t="s">
        <v>47</v>
      </c>
      <c r="D544" t="s">
        <v>3140</v>
      </c>
      <c r="E544" t="s">
        <v>49</v>
      </c>
      <c r="F544" t="s">
        <v>50</v>
      </c>
      <c r="G544">
        <v>5.1620321141348895E-4</v>
      </c>
    </row>
    <row r="545" spans="1:7" x14ac:dyDescent="0.25">
      <c r="A545" t="s">
        <v>220</v>
      </c>
      <c r="B545" t="s">
        <v>73</v>
      </c>
      <c r="C545" t="s">
        <v>47</v>
      </c>
      <c r="D545" t="s">
        <v>3140</v>
      </c>
      <c r="E545" t="s">
        <v>49</v>
      </c>
      <c r="F545" t="s">
        <v>50</v>
      </c>
      <c r="G545">
        <v>1.47530723501134E-3</v>
      </c>
    </row>
    <row r="546" spans="1:7" x14ac:dyDescent="0.25">
      <c r="A546" t="s">
        <v>220</v>
      </c>
      <c r="B546" t="s">
        <v>70</v>
      </c>
      <c r="C546" t="s">
        <v>47</v>
      </c>
      <c r="D546" t="s">
        <v>3140</v>
      </c>
      <c r="E546" t="s">
        <v>49</v>
      </c>
      <c r="F546" t="s">
        <v>50</v>
      </c>
      <c r="G546">
        <v>3.0092563894059901E-4</v>
      </c>
    </row>
    <row r="547" spans="1:7" x14ac:dyDescent="0.25">
      <c r="A547" t="s">
        <v>214</v>
      </c>
      <c r="B547" t="s">
        <v>73</v>
      </c>
      <c r="C547" t="s">
        <v>47</v>
      </c>
      <c r="D547" t="s">
        <v>3128</v>
      </c>
      <c r="E547" t="s">
        <v>49</v>
      </c>
      <c r="F547" t="s">
        <v>50</v>
      </c>
      <c r="G547">
        <v>1.8877296812004501E-3</v>
      </c>
    </row>
    <row r="548" spans="1:7" x14ac:dyDescent="0.25">
      <c r="A548" t="s">
        <v>214</v>
      </c>
      <c r="B548" t="s">
        <v>76</v>
      </c>
      <c r="C548" t="s">
        <v>47</v>
      </c>
      <c r="D548" t="s">
        <v>3128</v>
      </c>
      <c r="E548" t="s">
        <v>49</v>
      </c>
      <c r="F548" t="s">
        <v>50</v>
      </c>
      <c r="G548">
        <v>1.0208323597908E-3</v>
      </c>
    </row>
    <row r="549" spans="1:7" x14ac:dyDescent="0.25">
      <c r="A549" t="s">
        <v>214</v>
      </c>
      <c r="B549" t="s">
        <v>70</v>
      </c>
      <c r="C549" t="s">
        <v>47</v>
      </c>
      <c r="D549" t="s">
        <v>3128</v>
      </c>
      <c r="E549" t="s">
        <v>49</v>
      </c>
      <c r="F549" t="s">
        <v>50</v>
      </c>
      <c r="G549">
        <v>5.7986055811246203E-4</v>
      </c>
    </row>
    <row r="550" spans="1:7" x14ac:dyDescent="0.25">
      <c r="A550" t="s">
        <v>220</v>
      </c>
      <c r="B550" t="s">
        <v>76</v>
      </c>
      <c r="C550" t="s">
        <v>47</v>
      </c>
      <c r="D550" t="s">
        <v>3141</v>
      </c>
      <c r="E550" t="s">
        <v>49</v>
      </c>
      <c r="F550" t="s">
        <v>50</v>
      </c>
      <c r="G550">
        <v>5.1501452385842197E-4</v>
      </c>
    </row>
    <row r="551" spans="1:7" x14ac:dyDescent="0.25">
      <c r="A551" t="s">
        <v>220</v>
      </c>
      <c r="B551" t="s">
        <v>73</v>
      </c>
      <c r="C551" t="s">
        <v>47</v>
      </c>
      <c r="D551" t="s">
        <v>3141</v>
      </c>
      <c r="E551" t="s">
        <v>49</v>
      </c>
      <c r="F551" t="s">
        <v>50</v>
      </c>
      <c r="G551">
        <v>1.4864850688625E-3</v>
      </c>
    </row>
    <row r="552" spans="1:7" x14ac:dyDescent="0.25">
      <c r="A552" t="s">
        <v>220</v>
      </c>
      <c r="B552" t="s">
        <v>70</v>
      </c>
      <c r="C552" t="s">
        <v>47</v>
      </c>
      <c r="D552" t="s">
        <v>3141</v>
      </c>
      <c r="E552" t="s">
        <v>49</v>
      </c>
      <c r="F552" t="s">
        <v>50</v>
      </c>
      <c r="G552">
        <v>2.9279251356382601E-4</v>
      </c>
    </row>
    <row r="553" spans="1:7" x14ac:dyDescent="0.25">
      <c r="A553" t="s">
        <v>214</v>
      </c>
      <c r="B553" t="s">
        <v>73</v>
      </c>
      <c r="C553" t="s">
        <v>47</v>
      </c>
      <c r="D553" t="s">
        <v>3129</v>
      </c>
      <c r="E553" t="s">
        <v>49</v>
      </c>
      <c r="F553" t="s">
        <v>50</v>
      </c>
      <c r="G553">
        <v>1.86888710657755E-3</v>
      </c>
    </row>
    <row r="554" spans="1:7" x14ac:dyDescent="0.25">
      <c r="A554" t="s">
        <v>214</v>
      </c>
      <c r="B554" t="s">
        <v>76</v>
      </c>
      <c r="C554" t="s">
        <v>47</v>
      </c>
      <c r="D554" t="s">
        <v>3129</v>
      </c>
      <c r="E554" t="s">
        <v>49</v>
      </c>
      <c r="F554" t="s">
        <v>50</v>
      </c>
      <c r="G554">
        <v>1.0166656970977701E-3</v>
      </c>
    </row>
    <row r="555" spans="1:7" x14ac:dyDescent="0.25">
      <c r="A555" t="s">
        <v>214</v>
      </c>
      <c r="B555" t="s">
        <v>70</v>
      </c>
      <c r="C555" t="s">
        <v>47</v>
      </c>
      <c r="D555" t="s">
        <v>3129</v>
      </c>
      <c r="E555" t="s">
        <v>49</v>
      </c>
      <c r="F555" t="s">
        <v>50</v>
      </c>
      <c r="G555">
        <v>5.7888833681742297E-4</v>
      </c>
    </row>
    <row r="556" spans="1:7" x14ac:dyDescent="0.25">
      <c r="A556" t="s">
        <v>220</v>
      </c>
      <c r="B556" t="s">
        <v>76</v>
      </c>
      <c r="C556" t="s">
        <v>47</v>
      </c>
      <c r="D556" t="s">
        <v>3142</v>
      </c>
      <c r="E556" t="s">
        <v>49</v>
      </c>
      <c r="F556" t="s">
        <v>50</v>
      </c>
      <c r="G556">
        <v>5.0657846425708898E-4</v>
      </c>
    </row>
    <row r="557" spans="1:7" x14ac:dyDescent="0.25">
      <c r="A557" t="s">
        <v>220</v>
      </c>
      <c r="B557" t="s">
        <v>73</v>
      </c>
      <c r="C557" t="s">
        <v>47</v>
      </c>
      <c r="D557" t="s">
        <v>3142</v>
      </c>
      <c r="E557" t="s">
        <v>49</v>
      </c>
      <c r="F557" t="s">
        <v>50</v>
      </c>
      <c r="G557">
        <v>1.49122664802952E-3</v>
      </c>
    </row>
    <row r="558" spans="1:7" x14ac:dyDescent="0.25">
      <c r="A558" t="s">
        <v>220</v>
      </c>
      <c r="B558" t="s">
        <v>70</v>
      </c>
      <c r="C558" t="s">
        <v>47</v>
      </c>
      <c r="D558" t="s">
        <v>3142</v>
      </c>
      <c r="E558" t="s">
        <v>49</v>
      </c>
      <c r="F558" t="s">
        <v>50</v>
      </c>
      <c r="G558">
        <v>2.8654943432724202E-4</v>
      </c>
    </row>
    <row r="559" spans="1:7" x14ac:dyDescent="0.25">
      <c r="A559" t="s">
        <v>214</v>
      </c>
      <c r="B559" t="s">
        <v>73</v>
      </c>
      <c r="C559" t="s">
        <v>47</v>
      </c>
      <c r="D559" t="s">
        <v>3130</v>
      </c>
      <c r="E559" t="s">
        <v>49</v>
      </c>
      <c r="F559" t="s">
        <v>50</v>
      </c>
      <c r="G559">
        <v>1.8846135873060901E-3</v>
      </c>
    </row>
    <row r="560" spans="1:7" x14ac:dyDescent="0.25">
      <c r="A560" t="s">
        <v>214</v>
      </c>
      <c r="B560" t="s">
        <v>76</v>
      </c>
      <c r="C560" t="s">
        <v>47</v>
      </c>
      <c r="D560" t="s">
        <v>3130</v>
      </c>
      <c r="E560" t="s">
        <v>49</v>
      </c>
      <c r="F560" t="s">
        <v>50</v>
      </c>
      <c r="G560">
        <v>1.05021267365186E-3</v>
      </c>
    </row>
    <row r="561" spans="1:7" x14ac:dyDescent="0.25">
      <c r="A561" t="s">
        <v>214</v>
      </c>
      <c r="B561" t="s">
        <v>70</v>
      </c>
      <c r="C561" t="s">
        <v>47</v>
      </c>
      <c r="D561" t="s">
        <v>3130</v>
      </c>
      <c r="E561" t="s">
        <v>49</v>
      </c>
      <c r="F561" t="s">
        <v>50</v>
      </c>
      <c r="G561">
        <v>5.6837552633040903E-4</v>
      </c>
    </row>
    <row r="562" spans="1:7" x14ac:dyDescent="0.25">
      <c r="A562" t="s">
        <v>220</v>
      </c>
      <c r="B562" t="s">
        <v>76</v>
      </c>
      <c r="C562" t="s">
        <v>47</v>
      </c>
      <c r="D562" t="s">
        <v>3143</v>
      </c>
      <c r="E562" t="s">
        <v>49</v>
      </c>
      <c r="F562" t="s">
        <v>50</v>
      </c>
      <c r="G562">
        <v>4.9786277306385497E-4</v>
      </c>
    </row>
    <row r="563" spans="1:7" x14ac:dyDescent="0.25">
      <c r="A563" t="s">
        <v>220</v>
      </c>
      <c r="B563" t="s">
        <v>73</v>
      </c>
      <c r="C563" t="s">
        <v>47</v>
      </c>
      <c r="D563" t="s">
        <v>3143</v>
      </c>
      <c r="E563" t="s">
        <v>49</v>
      </c>
      <c r="F563" t="s">
        <v>50</v>
      </c>
      <c r="G563">
        <v>1.4722208182017E-3</v>
      </c>
    </row>
    <row r="564" spans="1:7" x14ac:dyDescent="0.25">
      <c r="A564" t="s">
        <v>220</v>
      </c>
      <c r="B564" t="s">
        <v>70</v>
      </c>
      <c r="C564" t="s">
        <v>47</v>
      </c>
      <c r="D564" t="s">
        <v>3143</v>
      </c>
      <c r="E564" t="s">
        <v>49</v>
      </c>
      <c r="F564" t="s">
        <v>50</v>
      </c>
      <c r="G564">
        <v>2.7920201293423603E-4</v>
      </c>
    </row>
    <row r="565" spans="1:7" x14ac:dyDescent="0.25">
      <c r="A565" t="s">
        <v>214</v>
      </c>
      <c r="B565" t="s">
        <v>73</v>
      </c>
      <c r="C565" t="s">
        <v>47</v>
      </c>
      <c r="D565" t="s">
        <v>3131</v>
      </c>
      <c r="E565" t="s">
        <v>49</v>
      </c>
      <c r="F565" t="s">
        <v>50</v>
      </c>
      <c r="G565">
        <v>1.89814633793301E-3</v>
      </c>
    </row>
    <row r="566" spans="1:7" x14ac:dyDescent="0.25">
      <c r="A566" t="s">
        <v>214</v>
      </c>
      <c r="B566" t="s">
        <v>76</v>
      </c>
      <c r="C566" t="s">
        <v>47</v>
      </c>
      <c r="D566" t="s">
        <v>3131</v>
      </c>
      <c r="E566" t="s">
        <v>49</v>
      </c>
      <c r="F566" t="s">
        <v>50</v>
      </c>
      <c r="G566">
        <v>1.0874475225990199E-3</v>
      </c>
    </row>
    <row r="567" spans="1:7" x14ac:dyDescent="0.25">
      <c r="A567" t="s">
        <v>214</v>
      </c>
      <c r="B567" t="s">
        <v>70</v>
      </c>
      <c r="C567" t="s">
        <v>47</v>
      </c>
      <c r="D567" t="s">
        <v>3131</v>
      </c>
      <c r="E567" t="s">
        <v>49</v>
      </c>
      <c r="F567" t="s">
        <v>50</v>
      </c>
      <c r="G567">
        <v>5.69958304181511E-4</v>
      </c>
    </row>
    <row r="568" spans="1:7" x14ac:dyDescent="0.25">
      <c r="A568" t="s">
        <v>220</v>
      </c>
      <c r="B568" t="s">
        <v>76</v>
      </c>
      <c r="C568" t="s">
        <v>47</v>
      </c>
      <c r="D568" t="s">
        <v>3144</v>
      </c>
      <c r="E568" t="s">
        <v>49</v>
      </c>
      <c r="F568" t="s">
        <v>50</v>
      </c>
      <c r="G568">
        <v>5.8055500189463296E-4</v>
      </c>
    </row>
    <row r="569" spans="1:7" x14ac:dyDescent="0.25">
      <c r="A569" t="s">
        <v>220</v>
      </c>
      <c r="B569" t="s">
        <v>73</v>
      </c>
      <c r="C569" t="s">
        <v>47</v>
      </c>
      <c r="D569" t="s">
        <v>3144</v>
      </c>
      <c r="E569" t="s">
        <v>49</v>
      </c>
      <c r="F569" t="s">
        <v>50</v>
      </c>
      <c r="G569">
        <v>1.55972073475519E-3</v>
      </c>
    </row>
    <row r="570" spans="1:7" x14ac:dyDescent="0.25">
      <c r="A570" t="s">
        <v>220</v>
      </c>
      <c r="B570" t="s">
        <v>70</v>
      </c>
      <c r="C570" t="s">
        <v>47</v>
      </c>
      <c r="D570" t="s">
        <v>3144</v>
      </c>
      <c r="E570" t="s">
        <v>49</v>
      </c>
      <c r="F570" t="s">
        <v>50</v>
      </c>
      <c r="G570">
        <v>3.1944413979848198E-4</v>
      </c>
    </row>
    <row r="571" spans="1:7" x14ac:dyDescent="0.25">
      <c r="A571" t="s">
        <v>214</v>
      </c>
      <c r="B571" t="s">
        <v>73</v>
      </c>
      <c r="C571" t="s">
        <v>47</v>
      </c>
      <c r="D571" t="s">
        <v>3132</v>
      </c>
      <c r="E571" t="s">
        <v>49</v>
      </c>
      <c r="F571" t="s">
        <v>50</v>
      </c>
      <c r="G571">
        <v>1.9057521507853501E-3</v>
      </c>
    </row>
    <row r="572" spans="1:7" x14ac:dyDescent="0.25">
      <c r="A572" t="s">
        <v>214</v>
      </c>
      <c r="B572" t="s">
        <v>76</v>
      </c>
      <c r="C572" t="s">
        <v>47</v>
      </c>
      <c r="D572" t="s">
        <v>3132</v>
      </c>
      <c r="E572" t="s">
        <v>49</v>
      </c>
      <c r="F572" t="s">
        <v>50</v>
      </c>
      <c r="G572">
        <v>1.0892846754619E-3</v>
      </c>
    </row>
    <row r="573" spans="1:7" x14ac:dyDescent="0.25">
      <c r="A573" t="s">
        <v>214</v>
      </c>
      <c r="B573" t="s">
        <v>70</v>
      </c>
      <c r="C573" t="s">
        <v>47</v>
      </c>
      <c r="D573" t="s">
        <v>3132</v>
      </c>
      <c r="E573" t="s">
        <v>49</v>
      </c>
      <c r="F573" t="s">
        <v>50</v>
      </c>
      <c r="G573">
        <v>5.6249946355819698E-4</v>
      </c>
    </row>
    <row r="574" spans="1:7" x14ac:dyDescent="0.25">
      <c r="A574" t="s">
        <v>220</v>
      </c>
      <c r="B574" t="s">
        <v>76</v>
      </c>
      <c r="C574" t="s">
        <v>47</v>
      </c>
      <c r="D574" t="s">
        <v>3145</v>
      </c>
      <c r="E574" t="s">
        <v>49</v>
      </c>
      <c r="F574" t="s">
        <v>50</v>
      </c>
      <c r="G574">
        <v>5.8401028315226199E-4</v>
      </c>
    </row>
    <row r="575" spans="1:7" x14ac:dyDescent="0.25">
      <c r="A575" t="s">
        <v>220</v>
      </c>
      <c r="B575" t="s">
        <v>73</v>
      </c>
      <c r="C575" t="s">
        <v>47</v>
      </c>
      <c r="D575" t="s">
        <v>3145</v>
      </c>
      <c r="E575" t="s">
        <v>49</v>
      </c>
      <c r="F575" t="s">
        <v>50</v>
      </c>
      <c r="G575">
        <v>1.5514890352884901E-3</v>
      </c>
    </row>
    <row r="576" spans="1:7" x14ac:dyDescent="0.25">
      <c r="A576" t="s">
        <v>220</v>
      </c>
      <c r="B576" t="s">
        <v>70</v>
      </c>
      <c r="C576" t="s">
        <v>47</v>
      </c>
      <c r="D576" t="s">
        <v>3145</v>
      </c>
      <c r="E576" t="s">
        <v>49</v>
      </c>
      <c r="F576" t="s">
        <v>50</v>
      </c>
      <c r="G576">
        <v>3.2249291737874303E-4</v>
      </c>
    </row>
    <row r="577" spans="1:7" x14ac:dyDescent="0.25">
      <c r="A577" t="s">
        <v>214</v>
      </c>
      <c r="B577" t="s">
        <v>73</v>
      </c>
      <c r="C577" t="s">
        <v>47</v>
      </c>
      <c r="D577" t="s">
        <v>3133</v>
      </c>
      <c r="E577" t="s">
        <v>49</v>
      </c>
      <c r="F577" t="s">
        <v>50</v>
      </c>
      <c r="G577">
        <v>1.8898449409967099E-3</v>
      </c>
    </row>
    <row r="578" spans="1:7" x14ac:dyDescent="0.25">
      <c r="A578" t="s">
        <v>214</v>
      </c>
      <c r="B578" t="s">
        <v>76</v>
      </c>
      <c r="C578" t="s">
        <v>47</v>
      </c>
      <c r="D578" t="s">
        <v>3133</v>
      </c>
      <c r="E578" t="s">
        <v>49</v>
      </c>
      <c r="F578" t="s">
        <v>50</v>
      </c>
      <c r="G578">
        <v>1.05938596286992E-3</v>
      </c>
    </row>
    <row r="579" spans="1:7" x14ac:dyDescent="0.25">
      <c r="A579" t="s">
        <v>214</v>
      </c>
      <c r="B579" t="s">
        <v>70</v>
      </c>
      <c r="C579" t="s">
        <v>47</v>
      </c>
      <c r="D579" t="s">
        <v>3133</v>
      </c>
      <c r="E579" t="s">
        <v>49</v>
      </c>
      <c r="F579" t="s">
        <v>50</v>
      </c>
      <c r="G579">
        <v>5.4501863731735002E-4</v>
      </c>
    </row>
    <row r="580" spans="1:7" x14ac:dyDescent="0.25">
      <c r="A580" t="s">
        <v>220</v>
      </c>
      <c r="B580" t="s">
        <v>76</v>
      </c>
      <c r="C580" t="s">
        <v>47</v>
      </c>
      <c r="D580" t="s">
        <v>3146</v>
      </c>
      <c r="E580" t="s">
        <v>49</v>
      </c>
      <c r="F580" t="s">
        <v>50</v>
      </c>
      <c r="G580">
        <v>5.7010527641054105E-4</v>
      </c>
    </row>
    <row r="581" spans="1:7" x14ac:dyDescent="0.25">
      <c r="A581" t="s">
        <v>220</v>
      </c>
      <c r="B581" t="s">
        <v>73</v>
      </c>
      <c r="C581" t="s">
        <v>47</v>
      </c>
      <c r="D581" t="s">
        <v>3146</v>
      </c>
      <c r="E581" t="s">
        <v>49</v>
      </c>
      <c r="F581" t="s">
        <v>50</v>
      </c>
      <c r="G581">
        <v>1.5244694456221499E-3</v>
      </c>
    </row>
    <row r="582" spans="1:7" x14ac:dyDescent="0.25">
      <c r="A582" t="s">
        <v>220</v>
      </c>
      <c r="B582" t="s">
        <v>70</v>
      </c>
      <c r="C582" t="s">
        <v>47</v>
      </c>
      <c r="D582" t="s">
        <v>3146</v>
      </c>
      <c r="E582" t="s">
        <v>49</v>
      </c>
      <c r="F582" t="s">
        <v>50</v>
      </c>
      <c r="G582">
        <v>3.1481451458401099E-4</v>
      </c>
    </row>
    <row r="583" spans="1:7" x14ac:dyDescent="0.25">
      <c r="A583" t="s">
        <v>214</v>
      </c>
      <c r="B583" t="s">
        <v>73</v>
      </c>
      <c r="C583" t="s">
        <v>47</v>
      </c>
      <c r="D583" t="s">
        <v>3134</v>
      </c>
      <c r="E583" t="s">
        <v>49</v>
      </c>
      <c r="F583" t="s">
        <v>50</v>
      </c>
      <c r="G583">
        <v>2.0851831965976201E-3</v>
      </c>
    </row>
    <row r="584" spans="1:7" x14ac:dyDescent="0.25">
      <c r="A584" t="s">
        <v>214</v>
      </c>
      <c r="B584" t="s">
        <v>76</v>
      </c>
      <c r="C584" t="s">
        <v>47</v>
      </c>
      <c r="D584" t="s">
        <v>3134</v>
      </c>
      <c r="E584" t="s">
        <v>49</v>
      </c>
      <c r="F584" t="s">
        <v>50</v>
      </c>
      <c r="G584">
        <v>1.11111005147298E-3</v>
      </c>
    </row>
    <row r="585" spans="1:7" x14ac:dyDescent="0.25">
      <c r="A585" t="s">
        <v>214</v>
      </c>
      <c r="B585" t="s">
        <v>70</v>
      </c>
      <c r="C585" t="s">
        <v>47</v>
      </c>
      <c r="D585" t="s">
        <v>3134</v>
      </c>
      <c r="E585" t="s">
        <v>49</v>
      </c>
      <c r="F585" t="s">
        <v>50</v>
      </c>
      <c r="G585">
        <v>6.3240680429670505E-4</v>
      </c>
    </row>
    <row r="586" spans="1:7" x14ac:dyDescent="0.25">
      <c r="A586" t="s">
        <v>220</v>
      </c>
      <c r="B586" t="s">
        <v>76</v>
      </c>
      <c r="C586" t="s">
        <v>47</v>
      </c>
      <c r="D586" t="s">
        <v>3147</v>
      </c>
      <c r="E586" t="s">
        <v>49</v>
      </c>
      <c r="F586" t="s">
        <v>50</v>
      </c>
      <c r="G586">
        <v>5.5684701416843603E-4</v>
      </c>
    </row>
    <row r="587" spans="1:7" x14ac:dyDescent="0.25">
      <c r="A587" t="s">
        <v>220</v>
      </c>
      <c r="B587" t="s">
        <v>73</v>
      </c>
      <c r="C587" t="s">
        <v>47</v>
      </c>
      <c r="D587" t="s">
        <v>3147</v>
      </c>
      <c r="E587" t="s">
        <v>49</v>
      </c>
      <c r="F587" t="s">
        <v>50</v>
      </c>
      <c r="G587">
        <v>1.4954766099767099E-3</v>
      </c>
    </row>
    <row r="588" spans="1:7" x14ac:dyDescent="0.25">
      <c r="A588" t="s">
        <v>220</v>
      </c>
      <c r="B588" t="s">
        <v>70</v>
      </c>
      <c r="C588" t="s">
        <v>47</v>
      </c>
      <c r="D588" t="s">
        <v>3147</v>
      </c>
      <c r="E588" t="s">
        <v>49</v>
      </c>
      <c r="F588" t="s">
        <v>50</v>
      </c>
      <c r="G588">
        <v>3.1007722366687801E-4</v>
      </c>
    </row>
    <row r="589" spans="1:7" x14ac:dyDescent="0.25">
      <c r="A589" t="s">
        <v>214</v>
      </c>
      <c r="B589" t="s">
        <v>73</v>
      </c>
      <c r="C589" t="s">
        <v>47</v>
      </c>
      <c r="D589" t="s">
        <v>3135</v>
      </c>
      <c r="E589" t="s">
        <v>49</v>
      </c>
      <c r="F589" t="s">
        <v>50</v>
      </c>
      <c r="G589">
        <v>2.0537614822387601E-3</v>
      </c>
    </row>
    <row r="590" spans="1:7" x14ac:dyDescent="0.25">
      <c r="A590" t="s">
        <v>214</v>
      </c>
      <c r="B590" t="s">
        <v>76</v>
      </c>
      <c r="C590" t="s">
        <v>47</v>
      </c>
      <c r="D590" t="s">
        <v>3135</v>
      </c>
      <c r="E590" t="s">
        <v>49</v>
      </c>
      <c r="F590" t="s">
        <v>50</v>
      </c>
      <c r="G590">
        <v>1.09229286511739E-3</v>
      </c>
    </row>
    <row r="591" spans="1:7" x14ac:dyDescent="0.25">
      <c r="A591" t="s">
        <v>214</v>
      </c>
      <c r="B591" t="s">
        <v>70</v>
      </c>
      <c r="C591" t="s">
        <v>47</v>
      </c>
      <c r="D591" t="s">
        <v>3135</v>
      </c>
      <c r="E591" t="s">
        <v>49</v>
      </c>
      <c r="F591" t="s">
        <v>50</v>
      </c>
      <c r="G591">
        <v>6.2723954518635995E-4</v>
      </c>
    </row>
    <row r="592" spans="1:7" x14ac:dyDescent="0.25">
      <c r="A592" t="s">
        <v>220</v>
      </c>
      <c r="B592" t="s">
        <v>76</v>
      </c>
      <c r="C592" t="s">
        <v>47</v>
      </c>
      <c r="D592" t="s">
        <v>3148</v>
      </c>
      <c r="E592" t="s">
        <v>49</v>
      </c>
      <c r="F592" t="s">
        <v>50</v>
      </c>
      <c r="G592">
        <v>5.44191400210062E-4</v>
      </c>
    </row>
    <row r="593" spans="1:7" x14ac:dyDescent="0.25">
      <c r="A593" t="s">
        <v>220</v>
      </c>
      <c r="B593" t="s">
        <v>73</v>
      </c>
      <c r="C593" t="s">
        <v>47</v>
      </c>
      <c r="D593" t="s">
        <v>3148</v>
      </c>
      <c r="E593" t="s">
        <v>49</v>
      </c>
      <c r="F593" t="s">
        <v>50</v>
      </c>
      <c r="G593">
        <v>1.47474606831868E-3</v>
      </c>
    </row>
    <row r="594" spans="1:7" x14ac:dyDescent="0.25">
      <c r="A594" t="s">
        <v>220</v>
      </c>
      <c r="B594" t="s">
        <v>70</v>
      </c>
      <c r="C594" t="s">
        <v>47</v>
      </c>
      <c r="D594" t="s">
        <v>3148</v>
      </c>
      <c r="E594" t="s">
        <v>49</v>
      </c>
      <c r="F594" t="s">
        <v>50</v>
      </c>
      <c r="G594">
        <v>3.0618657668431598E-4</v>
      </c>
    </row>
    <row r="595" spans="1:7" x14ac:dyDescent="0.25">
      <c r="A595" t="s">
        <v>214</v>
      </c>
      <c r="B595" t="s">
        <v>73</v>
      </c>
      <c r="C595" t="s">
        <v>47</v>
      </c>
      <c r="D595" t="s">
        <v>3136</v>
      </c>
      <c r="E595" t="s">
        <v>49</v>
      </c>
      <c r="F595" t="s">
        <v>50</v>
      </c>
      <c r="G595">
        <v>2.03385222703218E-3</v>
      </c>
    </row>
    <row r="596" spans="1:7" x14ac:dyDescent="0.25">
      <c r="A596" t="s">
        <v>214</v>
      </c>
      <c r="B596" t="s">
        <v>76</v>
      </c>
      <c r="C596" t="s">
        <v>47</v>
      </c>
      <c r="D596" t="s">
        <v>3136</v>
      </c>
      <c r="E596" t="s">
        <v>49</v>
      </c>
      <c r="F596" t="s">
        <v>50</v>
      </c>
      <c r="G596">
        <v>1.0746517529090201E-3</v>
      </c>
    </row>
    <row r="597" spans="1:7" x14ac:dyDescent="0.25">
      <c r="A597" t="s">
        <v>214</v>
      </c>
      <c r="B597" t="s">
        <v>70</v>
      </c>
      <c r="C597" t="s">
        <v>47</v>
      </c>
      <c r="D597" t="s">
        <v>3136</v>
      </c>
      <c r="E597" t="s">
        <v>49</v>
      </c>
      <c r="F597" t="s">
        <v>50</v>
      </c>
      <c r="G597">
        <v>6.3281189650297098E-4</v>
      </c>
    </row>
    <row r="598" spans="1:7" x14ac:dyDescent="0.25">
      <c r="A598" t="s">
        <v>220</v>
      </c>
      <c r="B598" t="s">
        <v>76</v>
      </c>
      <c r="C598" t="s">
        <v>47</v>
      </c>
      <c r="D598" t="s">
        <v>3149</v>
      </c>
      <c r="E598" t="s">
        <v>49</v>
      </c>
      <c r="F598" t="s">
        <v>50</v>
      </c>
      <c r="G598">
        <v>5.3827109160246595E-4</v>
      </c>
    </row>
    <row r="599" spans="1:7" x14ac:dyDescent="0.25">
      <c r="A599" t="s">
        <v>220</v>
      </c>
      <c r="B599" t="s">
        <v>73</v>
      </c>
      <c r="C599" t="s">
        <v>47</v>
      </c>
      <c r="D599" t="s">
        <v>3149</v>
      </c>
      <c r="E599" t="s">
        <v>49</v>
      </c>
      <c r="F599" t="s">
        <v>50</v>
      </c>
      <c r="G599">
        <v>1.4666652679443299E-3</v>
      </c>
    </row>
    <row r="600" spans="1:7" x14ac:dyDescent="0.25">
      <c r="A600" t="s">
        <v>220</v>
      </c>
      <c r="B600" t="s">
        <v>70</v>
      </c>
      <c r="C600" t="s">
        <v>47</v>
      </c>
      <c r="D600" t="s">
        <v>3149</v>
      </c>
      <c r="E600" t="s">
        <v>49</v>
      </c>
      <c r="F600" t="s">
        <v>50</v>
      </c>
      <c r="G600">
        <v>3.03086130707352E-4</v>
      </c>
    </row>
    <row r="601" spans="1:7" x14ac:dyDescent="0.25">
      <c r="A601" t="s">
        <v>214</v>
      </c>
      <c r="B601" t="s">
        <v>73</v>
      </c>
      <c r="C601" t="s">
        <v>47</v>
      </c>
      <c r="D601" t="s">
        <v>3137</v>
      </c>
      <c r="E601" t="s">
        <v>49</v>
      </c>
      <c r="F601" t="s">
        <v>50</v>
      </c>
      <c r="G601">
        <v>1.9957893424563901E-3</v>
      </c>
    </row>
    <row r="602" spans="1:7" x14ac:dyDescent="0.25">
      <c r="A602" t="s">
        <v>214</v>
      </c>
      <c r="B602" t="s">
        <v>76</v>
      </c>
      <c r="C602" t="s">
        <v>47</v>
      </c>
      <c r="D602" t="s">
        <v>3137</v>
      </c>
      <c r="E602" t="s">
        <v>49</v>
      </c>
      <c r="F602" t="s">
        <v>50</v>
      </c>
      <c r="G602">
        <v>1.0555545488993301E-3</v>
      </c>
    </row>
    <row r="603" spans="1:7" x14ac:dyDescent="0.25">
      <c r="A603" t="s">
        <v>214</v>
      </c>
      <c r="B603" t="s">
        <v>70</v>
      </c>
      <c r="C603" t="s">
        <v>47</v>
      </c>
      <c r="D603" t="s">
        <v>3137</v>
      </c>
      <c r="E603" t="s">
        <v>49</v>
      </c>
      <c r="F603" t="s">
        <v>50</v>
      </c>
      <c r="G603">
        <v>6.2373677889505995E-4</v>
      </c>
    </row>
    <row r="604" spans="1:7" x14ac:dyDescent="0.25">
      <c r="A604" t="s">
        <v>220</v>
      </c>
      <c r="B604" t="s">
        <v>76</v>
      </c>
      <c r="C604" t="s">
        <v>47</v>
      </c>
      <c r="D604" t="s">
        <v>3150</v>
      </c>
      <c r="E604" t="s">
        <v>49</v>
      </c>
      <c r="F604" t="s">
        <v>50</v>
      </c>
      <c r="G604">
        <v>5.3260818771694004E-4</v>
      </c>
    </row>
    <row r="605" spans="1:7" x14ac:dyDescent="0.25">
      <c r="A605" t="s">
        <v>220</v>
      </c>
      <c r="B605" t="s">
        <v>73</v>
      </c>
      <c r="C605" t="s">
        <v>47</v>
      </c>
      <c r="D605" t="s">
        <v>3150</v>
      </c>
      <c r="E605" t="s">
        <v>49</v>
      </c>
      <c r="F605" t="s">
        <v>50</v>
      </c>
      <c r="G605">
        <v>1.4559164859246499E-3</v>
      </c>
    </row>
    <row r="606" spans="1:7" x14ac:dyDescent="0.25">
      <c r="A606" t="s">
        <v>220</v>
      </c>
      <c r="B606" t="s">
        <v>70</v>
      </c>
      <c r="C606" t="s">
        <v>47</v>
      </c>
      <c r="D606" t="s">
        <v>3150</v>
      </c>
      <c r="E606" t="s">
        <v>49</v>
      </c>
      <c r="F606" t="s">
        <v>50</v>
      </c>
      <c r="G606">
        <v>2.9891275841256802E-4</v>
      </c>
    </row>
    <row r="607" spans="1:7" x14ac:dyDescent="0.25">
      <c r="A607" t="s">
        <v>214</v>
      </c>
      <c r="B607" t="s">
        <v>73</v>
      </c>
      <c r="C607" t="s">
        <v>47</v>
      </c>
      <c r="D607" t="s">
        <v>3138</v>
      </c>
      <c r="E607" t="s">
        <v>49</v>
      </c>
      <c r="F607" t="s">
        <v>50</v>
      </c>
      <c r="G607">
        <v>1.97875628284379E-3</v>
      </c>
    </row>
    <row r="608" spans="1:7" x14ac:dyDescent="0.25">
      <c r="A608" t="s">
        <v>214</v>
      </c>
      <c r="B608" t="s">
        <v>76</v>
      </c>
      <c r="C608" t="s">
        <v>47</v>
      </c>
      <c r="D608" t="s">
        <v>3138</v>
      </c>
      <c r="E608" t="s">
        <v>49</v>
      </c>
      <c r="F608" t="s">
        <v>50</v>
      </c>
      <c r="G608">
        <v>1.06045650500877E-3</v>
      </c>
    </row>
    <row r="609" spans="1:7" x14ac:dyDescent="0.25">
      <c r="A609" t="s">
        <v>214</v>
      </c>
      <c r="B609" t="s">
        <v>70</v>
      </c>
      <c r="C609" t="s">
        <v>47</v>
      </c>
      <c r="D609" t="s">
        <v>3138</v>
      </c>
      <c r="E609" t="s">
        <v>49</v>
      </c>
      <c r="F609" t="s">
        <v>50</v>
      </c>
      <c r="G609">
        <v>6.2336541858373903E-4</v>
      </c>
    </row>
    <row r="610" spans="1:7" x14ac:dyDescent="0.25">
      <c r="A610" t="s">
        <v>220</v>
      </c>
      <c r="B610" t="s">
        <v>76</v>
      </c>
      <c r="C610" t="s">
        <v>47</v>
      </c>
      <c r="D610" t="s">
        <v>3151</v>
      </c>
      <c r="E610" t="s">
        <v>49</v>
      </c>
      <c r="F610" t="s">
        <v>50</v>
      </c>
      <c r="G610">
        <v>5.3546048225240497E-4</v>
      </c>
    </row>
    <row r="611" spans="1:7" x14ac:dyDescent="0.25">
      <c r="A611" t="s">
        <v>220</v>
      </c>
      <c r="B611" t="s">
        <v>73</v>
      </c>
      <c r="C611" t="s">
        <v>47</v>
      </c>
      <c r="D611" t="s">
        <v>3151</v>
      </c>
      <c r="E611" t="s">
        <v>49</v>
      </c>
      <c r="F611" t="s">
        <v>50</v>
      </c>
      <c r="G611">
        <v>1.4692657382775699E-3</v>
      </c>
    </row>
    <row r="612" spans="1:7" x14ac:dyDescent="0.25">
      <c r="A612" t="s">
        <v>220</v>
      </c>
      <c r="B612" t="s">
        <v>70</v>
      </c>
      <c r="C612" t="s">
        <v>47</v>
      </c>
      <c r="D612" t="s">
        <v>3151</v>
      </c>
      <c r="E612" t="s">
        <v>49</v>
      </c>
      <c r="F612" t="s">
        <v>50</v>
      </c>
      <c r="G612">
        <v>3.0082713627646102E-4</v>
      </c>
    </row>
    <row r="613" spans="1:7" x14ac:dyDescent="0.25">
      <c r="A613" t="s">
        <v>214</v>
      </c>
      <c r="B613" t="s">
        <v>73</v>
      </c>
      <c r="C613" t="s">
        <v>47</v>
      </c>
      <c r="D613" t="s">
        <v>3139</v>
      </c>
      <c r="E613" t="s">
        <v>49</v>
      </c>
      <c r="F613" t="s">
        <v>50</v>
      </c>
      <c r="G613">
        <v>1.9571409906659798E-3</v>
      </c>
    </row>
    <row r="614" spans="1:7" x14ac:dyDescent="0.25">
      <c r="A614" t="s">
        <v>214</v>
      </c>
      <c r="B614" t="s">
        <v>76</v>
      </c>
      <c r="C614" t="s">
        <v>47</v>
      </c>
      <c r="D614" t="s">
        <v>3139</v>
      </c>
      <c r="E614" t="s">
        <v>49</v>
      </c>
      <c r="F614" t="s">
        <v>50</v>
      </c>
      <c r="G614">
        <v>1.06507834934052E-3</v>
      </c>
    </row>
    <row r="615" spans="1:7" x14ac:dyDescent="0.25">
      <c r="A615" t="s">
        <v>214</v>
      </c>
      <c r="B615" t="s">
        <v>70</v>
      </c>
      <c r="C615" t="s">
        <v>47</v>
      </c>
      <c r="D615" t="s">
        <v>3139</v>
      </c>
      <c r="E615" t="s">
        <v>49</v>
      </c>
      <c r="F615" t="s">
        <v>50</v>
      </c>
      <c r="G615">
        <v>6.15078778493972E-4</v>
      </c>
    </row>
    <row r="616" spans="1:7" x14ac:dyDescent="0.25">
      <c r="A616" t="s">
        <v>220</v>
      </c>
      <c r="B616" t="s">
        <v>76</v>
      </c>
      <c r="C616" t="s">
        <v>47</v>
      </c>
      <c r="D616" t="s">
        <v>3152</v>
      </c>
      <c r="E616" t="s">
        <v>49</v>
      </c>
      <c r="F616" t="s">
        <v>50</v>
      </c>
      <c r="G616">
        <v>5.3182819651232803E-4</v>
      </c>
    </row>
    <row r="617" spans="1:7" x14ac:dyDescent="0.25">
      <c r="A617" t="s">
        <v>220</v>
      </c>
      <c r="B617" t="s">
        <v>73</v>
      </c>
      <c r="C617" t="s">
        <v>47</v>
      </c>
      <c r="D617" t="s">
        <v>3152</v>
      </c>
      <c r="E617" t="s">
        <v>49</v>
      </c>
      <c r="F617" t="s">
        <v>50</v>
      </c>
      <c r="G617">
        <v>1.4727995213535E-3</v>
      </c>
    </row>
    <row r="618" spans="1:7" x14ac:dyDescent="0.25">
      <c r="A618" t="s">
        <v>220</v>
      </c>
      <c r="B618" t="s">
        <v>70</v>
      </c>
      <c r="C618" t="s">
        <v>47</v>
      </c>
      <c r="D618" t="s">
        <v>3152</v>
      </c>
      <c r="E618" t="s">
        <v>49</v>
      </c>
      <c r="F618" t="s">
        <v>50</v>
      </c>
      <c r="G618">
        <v>2.98610826333363E-4</v>
      </c>
    </row>
    <row r="619" spans="1:7" x14ac:dyDescent="0.25">
      <c r="A619" t="s">
        <v>214</v>
      </c>
      <c r="B619" t="s">
        <v>73</v>
      </c>
      <c r="C619" t="s">
        <v>47</v>
      </c>
      <c r="D619" t="s">
        <v>3140</v>
      </c>
      <c r="E619" t="s">
        <v>49</v>
      </c>
      <c r="F619" t="s">
        <v>50</v>
      </c>
      <c r="G619">
        <v>1.9637326951380098E-3</v>
      </c>
    </row>
    <row r="620" spans="1:7" x14ac:dyDescent="0.25">
      <c r="A620" t="s">
        <v>214</v>
      </c>
      <c r="B620" t="s">
        <v>76</v>
      </c>
      <c r="C620" t="s">
        <v>47</v>
      </c>
      <c r="D620" t="s">
        <v>3140</v>
      </c>
      <c r="E620" t="s">
        <v>49</v>
      </c>
      <c r="F620" t="s">
        <v>50</v>
      </c>
      <c r="G620">
        <v>1.08487550859098E-3</v>
      </c>
    </row>
    <row r="621" spans="1:7" x14ac:dyDescent="0.25">
      <c r="A621" t="s">
        <v>220</v>
      </c>
      <c r="B621" t="s">
        <v>76</v>
      </c>
      <c r="C621" t="s">
        <v>47</v>
      </c>
      <c r="D621" t="s">
        <v>3153</v>
      </c>
      <c r="E621" t="s">
        <v>49</v>
      </c>
      <c r="F621" t="s">
        <v>50</v>
      </c>
      <c r="G621">
        <v>5.3174552463349802E-4</v>
      </c>
    </row>
    <row r="622" spans="1:7" x14ac:dyDescent="0.25">
      <c r="A622" t="s">
        <v>220</v>
      </c>
      <c r="B622" t="s">
        <v>73</v>
      </c>
      <c r="C622" t="s">
        <v>47</v>
      </c>
      <c r="D622" t="s">
        <v>3153</v>
      </c>
      <c r="E622" t="s">
        <v>49</v>
      </c>
      <c r="F622" t="s">
        <v>50</v>
      </c>
      <c r="G622">
        <v>1.4676856751344601E-3</v>
      </c>
    </row>
    <row r="623" spans="1:7" x14ac:dyDescent="0.25">
      <c r="A623" t="s">
        <v>214</v>
      </c>
      <c r="B623" t="s">
        <v>70</v>
      </c>
      <c r="C623" t="s">
        <v>47</v>
      </c>
      <c r="D623" t="s">
        <v>3140</v>
      </c>
      <c r="E623" t="s">
        <v>49</v>
      </c>
      <c r="F623" t="s">
        <v>50</v>
      </c>
      <c r="G623">
        <v>6.1728336192943395E-4</v>
      </c>
    </row>
    <row r="624" spans="1:7" x14ac:dyDescent="0.25">
      <c r="A624" t="s">
        <v>220</v>
      </c>
      <c r="B624" t="s">
        <v>70</v>
      </c>
      <c r="C624" t="s">
        <v>47</v>
      </c>
      <c r="D624" t="s">
        <v>3153</v>
      </c>
      <c r="E624" t="s">
        <v>49</v>
      </c>
      <c r="F624" t="s">
        <v>50</v>
      </c>
      <c r="G624">
        <v>2.9478429937038197E-4</v>
      </c>
    </row>
    <row r="625" spans="1:7" x14ac:dyDescent="0.25">
      <c r="A625" t="s">
        <v>214</v>
      </c>
      <c r="B625" t="s">
        <v>73</v>
      </c>
      <c r="C625" t="s">
        <v>47</v>
      </c>
      <c r="D625" t="s">
        <v>3141</v>
      </c>
      <c r="E625" t="s">
        <v>49</v>
      </c>
      <c r="F625" t="s">
        <v>50</v>
      </c>
      <c r="G625">
        <v>1.9797278417123302E-3</v>
      </c>
    </row>
    <row r="626" spans="1:7" x14ac:dyDescent="0.25">
      <c r="A626" t="s">
        <v>214</v>
      </c>
      <c r="B626" t="s">
        <v>76</v>
      </c>
      <c r="C626" t="s">
        <v>47</v>
      </c>
      <c r="D626" t="s">
        <v>3141</v>
      </c>
      <c r="E626" t="s">
        <v>49</v>
      </c>
      <c r="F626" t="s">
        <v>50</v>
      </c>
      <c r="G626">
        <v>1.1058548012295201E-3</v>
      </c>
    </row>
    <row r="627" spans="1:7" x14ac:dyDescent="0.25">
      <c r="A627" t="s">
        <v>220</v>
      </c>
      <c r="B627" t="s">
        <v>76</v>
      </c>
      <c r="C627" t="s">
        <v>47</v>
      </c>
      <c r="D627" t="s">
        <v>3154</v>
      </c>
      <c r="E627" t="s">
        <v>49</v>
      </c>
      <c r="F627" t="s">
        <v>50</v>
      </c>
      <c r="G627">
        <v>5.91110547383626E-4</v>
      </c>
    </row>
    <row r="628" spans="1:7" x14ac:dyDescent="0.25">
      <c r="A628" t="s">
        <v>220</v>
      </c>
      <c r="B628" t="s">
        <v>73</v>
      </c>
      <c r="C628" t="s">
        <v>47</v>
      </c>
      <c r="D628" t="s">
        <v>3154</v>
      </c>
      <c r="E628" t="s">
        <v>49</v>
      </c>
      <c r="F628" t="s">
        <v>50</v>
      </c>
      <c r="G628">
        <v>1.5277763207753401E-3</v>
      </c>
    </row>
    <row r="629" spans="1:7" x14ac:dyDescent="0.25">
      <c r="A629" t="s">
        <v>214</v>
      </c>
      <c r="B629" t="s">
        <v>70</v>
      </c>
      <c r="C629" t="s">
        <v>47</v>
      </c>
      <c r="D629" t="s">
        <v>3141</v>
      </c>
      <c r="E629" t="s">
        <v>49</v>
      </c>
      <c r="F629" t="s">
        <v>50</v>
      </c>
      <c r="G629">
        <v>6.1636577855359303E-4</v>
      </c>
    </row>
    <row r="630" spans="1:7" x14ac:dyDescent="0.25">
      <c r="A630" t="s">
        <v>220</v>
      </c>
      <c r="B630" t="s">
        <v>70</v>
      </c>
      <c r="C630" t="s">
        <v>47</v>
      </c>
      <c r="D630" t="s">
        <v>3154</v>
      </c>
      <c r="E630" t="s">
        <v>49</v>
      </c>
      <c r="F630" t="s">
        <v>50</v>
      </c>
      <c r="G630">
        <v>3.3111079533894799E-4</v>
      </c>
    </row>
    <row r="631" spans="1:7" x14ac:dyDescent="0.25">
      <c r="A631" t="s">
        <v>214</v>
      </c>
      <c r="B631" t="s">
        <v>73</v>
      </c>
      <c r="C631" t="s">
        <v>47</v>
      </c>
      <c r="D631" t="s">
        <v>3142</v>
      </c>
      <c r="E631" t="s">
        <v>49</v>
      </c>
      <c r="F631" t="s">
        <v>50</v>
      </c>
      <c r="G631">
        <v>1.9780682890038698E-3</v>
      </c>
    </row>
    <row r="632" spans="1:7" x14ac:dyDescent="0.25">
      <c r="A632" t="s">
        <v>214</v>
      </c>
      <c r="B632" t="s">
        <v>76</v>
      </c>
      <c r="C632" t="s">
        <v>47</v>
      </c>
      <c r="D632" t="s">
        <v>3142</v>
      </c>
      <c r="E632" t="s">
        <v>49</v>
      </c>
      <c r="F632" t="s">
        <v>50</v>
      </c>
      <c r="G632">
        <v>1.1067240907434799E-3</v>
      </c>
    </row>
    <row r="633" spans="1:7" x14ac:dyDescent="0.25">
      <c r="A633" t="s">
        <v>220</v>
      </c>
      <c r="B633" t="s">
        <v>76</v>
      </c>
      <c r="C633" t="s">
        <v>47</v>
      </c>
      <c r="D633" t="s">
        <v>3155</v>
      </c>
      <c r="E633" t="s">
        <v>49</v>
      </c>
      <c r="F633" t="s">
        <v>50</v>
      </c>
      <c r="G633">
        <v>5.8169879165350204E-4</v>
      </c>
    </row>
    <row r="634" spans="1:7" x14ac:dyDescent="0.25">
      <c r="A634" t="s">
        <v>220</v>
      </c>
      <c r="B634" t="s">
        <v>73</v>
      </c>
      <c r="C634" t="s">
        <v>47</v>
      </c>
      <c r="D634" t="s">
        <v>3155</v>
      </c>
      <c r="E634" t="s">
        <v>49</v>
      </c>
      <c r="F634" t="s">
        <v>50</v>
      </c>
      <c r="G634">
        <v>1.5098024817074001E-3</v>
      </c>
    </row>
    <row r="635" spans="1:7" x14ac:dyDescent="0.25">
      <c r="A635" t="s">
        <v>214</v>
      </c>
      <c r="B635" t="s">
        <v>70</v>
      </c>
      <c r="C635" t="s">
        <v>47</v>
      </c>
      <c r="D635" t="s">
        <v>3142</v>
      </c>
      <c r="E635" t="s">
        <v>49</v>
      </c>
      <c r="F635" t="s">
        <v>50</v>
      </c>
      <c r="G635">
        <v>6.0599357412572405E-4</v>
      </c>
    </row>
    <row r="636" spans="1:7" x14ac:dyDescent="0.25">
      <c r="A636" t="s">
        <v>220</v>
      </c>
      <c r="B636" t="s">
        <v>70</v>
      </c>
      <c r="C636" t="s">
        <v>47</v>
      </c>
      <c r="D636" t="s">
        <v>3155</v>
      </c>
      <c r="E636" t="s">
        <v>49</v>
      </c>
      <c r="F636" t="s">
        <v>50</v>
      </c>
      <c r="G636">
        <v>3.2461842680289E-4</v>
      </c>
    </row>
    <row r="637" spans="1:7" x14ac:dyDescent="0.25">
      <c r="A637" t="s">
        <v>214</v>
      </c>
      <c r="B637" t="s">
        <v>73</v>
      </c>
      <c r="C637" t="s">
        <v>47</v>
      </c>
      <c r="D637" t="s">
        <v>3143</v>
      </c>
      <c r="E637" t="s">
        <v>49</v>
      </c>
      <c r="F637" t="s">
        <v>50</v>
      </c>
      <c r="G637">
        <v>1.9700835912655501E-3</v>
      </c>
    </row>
    <row r="638" spans="1:7" x14ac:dyDescent="0.25">
      <c r="A638" t="s">
        <v>214</v>
      </c>
      <c r="B638" t="s">
        <v>76</v>
      </c>
      <c r="C638" t="s">
        <v>47</v>
      </c>
      <c r="D638" t="s">
        <v>3143</v>
      </c>
      <c r="E638" t="s">
        <v>49</v>
      </c>
      <c r="F638" t="s">
        <v>50</v>
      </c>
      <c r="G638">
        <v>1.1075488013080001E-3</v>
      </c>
    </row>
    <row r="639" spans="1:7" x14ac:dyDescent="0.25">
      <c r="A639" t="s">
        <v>220</v>
      </c>
      <c r="B639" t="s">
        <v>76</v>
      </c>
      <c r="C639" t="s">
        <v>47</v>
      </c>
      <c r="D639" t="s">
        <v>3156</v>
      </c>
      <c r="E639" t="s">
        <v>49</v>
      </c>
      <c r="F639" t="s">
        <v>50</v>
      </c>
      <c r="G639">
        <v>5.7264902652838295E-4</v>
      </c>
    </row>
    <row r="640" spans="1:7" x14ac:dyDescent="0.25">
      <c r="A640" t="s">
        <v>220</v>
      </c>
      <c r="B640" t="s">
        <v>73</v>
      </c>
      <c r="C640" t="s">
        <v>47</v>
      </c>
      <c r="D640" t="s">
        <v>3156</v>
      </c>
      <c r="E640" t="s">
        <v>49</v>
      </c>
      <c r="F640" t="s">
        <v>50</v>
      </c>
      <c r="G640">
        <v>1.4951908817658001E-3</v>
      </c>
    </row>
    <row r="641" spans="1:7" x14ac:dyDescent="0.25">
      <c r="A641" t="s">
        <v>214</v>
      </c>
      <c r="B641" t="s">
        <v>70</v>
      </c>
      <c r="C641" t="s">
        <v>47</v>
      </c>
      <c r="D641" t="s">
        <v>3143</v>
      </c>
      <c r="E641" t="s">
        <v>49</v>
      </c>
      <c r="F641" t="s">
        <v>50</v>
      </c>
      <c r="G641">
        <v>6.0612477807917096E-4</v>
      </c>
    </row>
    <row r="642" spans="1:7" x14ac:dyDescent="0.25">
      <c r="A642" t="s">
        <v>220</v>
      </c>
      <c r="B642" t="s">
        <v>70</v>
      </c>
      <c r="C642" t="s">
        <v>47</v>
      </c>
      <c r="D642" t="s">
        <v>3156</v>
      </c>
      <c r="E642" t="s">
        <v>49</v>
      </c>
      <c r="F642" t="s">
        <v>50</v>
      </c>
      <c r="G642">
        <v>3.23183452471708E-4</v>
      </c>
    </row>
    <row r="643" spans="1:7" x14ac:dyDescent="0.25">
      <c r="A643" t="s">
        <v>214</v>
      </c>
      <c r="B643" t="s">
        <v>73</v>
      </c>
      <c r="C643" t="s">
        <v>47</v>
      </c>
      <c r="D643" t="s">
        <v>3144</v>
      </c>
      <c r="E643" t="s">
        <v>49</v>
      </c>
      <c r="F643" t="s">
        <v>50</v>
      </c>
      <c r="G643">
        <v>2.1173590918381999E-3</v>
      </c>
    </row>
    <row r="644" spans="1:7" x14ac:dyDescent="0.25">
      <c r="A644" t="s">
        <v>214</v>
      </c>
      <c r="B644" t="s">
        <v>76</v>
      </c>
      <c r="C644" t="s">
        <v>47</v>
      </c>
      <c r="D644" t="s">
        <v>3144</v>
      </c>
      <c r="E644" t="s">
        <v>49</v>
      </c>
      <c r="F644" t="s">
        <v>50</v>
      </c>
      <c r="G644">
        <v>1.13541558384895E-3</v>
      </c>
    </row>
    <row r="645" spans="1:7" x14ac:dyDescent="0.25">
      <c r="A645" t="s">
        <v>220</v>
      </c>
      <c r="B645" t="s">
        <v>76</v>
      </c>
      <c r="C645" t="s">
        <v>47</v>
      </c>
      <c r="D645" t="s">
        <v>3157</v>
      </c>
      <c r="E645" t="s">
        <v>49</v>
      </c>
      <c r="F645" t="s">
        <v>50</v>
      </c>
      <c r="G645">
        <v>5.6498897900371403E-4</v>
      </c>
    </row>
    <row r="646" spans="1:7" x14ac:dyDescent="0.25">
      <c r="A646" t="s">
        <v>220</v>
      </c>
      <c r="B646" t="s">
        <v>73</v>
      </c>
      <c r="C646" t="s">
        <v>47</v>
      </c>
      <c r="D646" t="s">
        <v>3157</v>
      </c>
      <c r="E646" t="s">
        <v>49</v>
      </c>
      <c r="F646" t="s">
        <v>50</v>
      </c>
      <c r="G646">
        <v>1.4795583374095399E-3</v>
      </c>
    </row>
    <row r="647" spans="1:7" x14ac:dyDescent="0.25">
      <c r="A647" t="s">
        <v>214</v>
      </c>
      <c r="B647" t="s">
        <v>70</v>
      </c>
      <c r="C647" t="s">
        <v>47</v>
      </c>
      <c r="D647" t="s">
        <v>3144</v>
      </c>
      <c r="E647" t="s">
        <v>49</v>
      </c>
      <c r="F647" t="s">
        <v>50</v>
      </c>
      <c r="G647">
        <v>6.7638824383417701E-4</v>
      </c>
    </row>
    <row r="648" spans="1:7" x14ac:dyDescent="0.25">
      <c r="A648" t="s">
        <v>220</v>
      </c>
      <c r="B648" t="s">
        <v>70</v>
      </c>
      <c r="C648" t="s">
        <v>47</v>
      </c>
      <c r="D648" t="s">
        <v>3157</v>
      </c>
      <c r="E648" t="s">
        <v>49</v>
      </c>
      <c r="F648" t="s">
        <v>50</v>
      </c>
      <c r="G648">
        <v>3.25471387719208E-4</v>
      </c>
    </row>
    <row r="649" spans="1:7" x14ac:dyDescent="0.25">
      <c r="A649" t="s">
        <v>214</v>
      </c>
      <c r="B649" t="s">
        <v>73</v>
      </c>
      <c r="C649" t="s">
        <v>47</v>
      </c>
      <c r="D649" t="s">
        <v>3145</v>
      </c>
      <c r="E649" t="s">
        <v>49</v>
      </c>
      <c r="F649" t="s">
        <v>50</v>
      </c>
      <c r="G649">
        <v>2.1056890487670802E-3</v>
      </c>
    </row>
    <row r="650" spans="1:7" x14ac:dyDescent="0.25">
      <c r="A650" t="s">
        <v>214</v>
      </c>
      <c r="B650" t="s">
        <v>76</v>
      </c>
      <c r="C650" t="s">
        <v>47</v>
      </c>
      <c r="D650" t="s">
        <v>3145</v>
      </c>
      <c r="E650" t="s">
        <v>49</v>
      </c>
      <c r="F650" t="s">
        <v>50</v>
      </c>
      <c r="G650">
        <v>1.13346775372823E-3</v>
      </c>
    </row>
    <row r="651" spans="1:7" x14ac:dyDescent="0.25">
      <c r="A651" t="s">
        <v>220</v>
      </c>
      <c r="B651" t="s">
        <v>73</v>
      </c>
      <c r="C651" t="s">
        <v>47</v>
      </c>
      <c r="D651" t="s">
        <v>3158</v>
      </c>
      <c r="E651" t="s">
        <v>49</v>
      </c>
      <c r="F651" t="s">
        <v>50</v>
      </c>
      <c r="G651">
        <v>1.49073931905958E-3</v>
      </c>
    </row>
    <row r="652" spans="1:7" x14ac:dyDescent="0.25">
      <c r="A652" t="s">
        <v>220</v>
      </c>
      <c r="B652" t="s">
        <v>76</v>
      </c>
      <c r="C652" t="s">
        <v>47</v>
      </c>
      <c r="D652" t="s">
        <v>3158</v>
      </c>
      <c r="E652" t="s">
        <v>49</v>
      </c>
      <c r="F652" t="s">
        <v>50</v>
      </c>
      <c r="G652">
        <v>5.6841509577668699E-4</v>
      </c>
    </row>
    <row r="653" spans="1:7" x14ac:dyDescent="0.25">
      <c r="A653" t="s">
        <v>214</v>
      </c>
      <c r="B653" t="s">
        <v>70</v>
      </c>
      <c r="C653" t="s">
        <v>47</v>
      </c>
      <c r="D653" t="s">
        <v>3145</v>
      </c>
      <c r="E653" t="s">
        <v>49</v>
      </c>
      <c r="F653" t="s">
        <v>50</v>
      </c>
      <c r="G653">
        <v>6.85636202494303E-4</v>
      </c>
    </row>
    <row r="654" spans="1:7" x14ac:dyDescent="0.25">
      <c r="A654" t="s">
        <v>220</v>
      </c>
      <c r="B654" t="s">
        <v>70</v>
      </c>
      <c r="C654" t="s">
        <v>47</v>
      </c>
      <c r="D654" t="s">
        <v>3158</v>
      </c>
      <c r="E654" t="s">
        <v>49</v>
      </c>
      <c r="F654" t="s">
        <v>50</v>
      </c>
      <c r="G654">
        <v>3.2921779302903098E-4</v>
      </c>
    </row>
    <row r="655" spans="1:7" x14ac:dyDescent="0.25">
      <c r="A655" t="s">
        <v>214</v>
      </c>
      <c r="B655" t="s">
        <v>73</v>
      </c>
      <c r="C655" t="s">
        <v>47</v>
      </c>
      <c r="D655" t="s">
        <v>3146</v>
      </c>
      <c r="E655" t="s">
        <v>49</v>
      </c>
      <c r="F655" t="s">
        <v>50</v>
      </c>
      <c r="G655">
        <v>2.0667969707458701E-3</v>
      </c>
    </row>
    <row r="656" spans="1:7" x14ac:dyDescent="0.25">
      <c r="A656" t="s">
        <v>214</v>
      </c>
      <c r="B656" t="s">
        <v>76</v>
      </c>
      <c r="C656" t="s">
        <v>47</v>
      </c>
      <c r="D656" t="s">
        <v>3146</v>
      </c>
      <c r="E656" t="s">
        <v>49</v>
      </c>
      <c r="F656" t="s">
        <v>50</v>
      </c>
      <c r="G656">
        <v>1.1104486764423401E-3</v>
      </c>
    </row>
    <row r="657" spans="1:7" x14ac:dyDescent="0.25">
      <c r="A657" t="s">
        <v>220</v>
      </c>
      <c r="B657" t="s">
        <v>73</v>
      </c>
      <c r="C657" t="s">
        <v>47</v>
      </c>
      <c r="D657" t="s">
        <v>3159</v>
      </c>
      <c r="E657" t="s">
        <v>49</v>
      </c>
      <c r="F657" t="s">
        <v>50</v>
      </c>
      <c r="G657">
        <v>1.48131171862284E-3</v>
      </c>
    </row>
    <row r="658" spans="1:7" x14ac:dyDescent="0.25">
      <c r="A658" t="s">
        <v>220</v>
      </c>
      <c r="B658" t="s">
        <v>76</v>
      </c>
      <c r="C658" t="s">
        <v>47</v>
      </c>
      <c r="D658" t="s">
        <v>3159</v>
      </c>
      <c r="E658" t="s">
        <v>49</v>
      </c>
      <c r="F658" t="s">
        <v>50</v>
      </c>
      <c r="G658">
        <v>5.6414087613423599E-4</v>
      </c>
    </row>
    <row r="659" spans="1:7" x14ac:dyDescent="0.25">
      <c r="A659" t="s">
        <v>214</v>
      </c>
      <c r="B659" t="s">
        <v>70</v>
      </c>
      <c r="C659" t="s">
        <v>47</v>
      </c>
      <c r="D659" t="s">
        <v>3146</v>
      </c>
      <c r="E659" t="s">
        <v>49</v>
      </c>
      <c r="F659" t="s">
        <v>50</v>
      </c>
      <c r="G659">
        <v>6.7327978119017498E-4</v>
      </c>
    </row>
    <row r="660" spans="1:7" x14ac:dyDescent="0.25">
      <c r="A660" t="s">
        <v>220</v>
      </c>
      <c r="B660" t="s">
        <v>70</v>
      </c>
      <c r="C660" t="s">
        <v>47</v>
      </c>
      <c r="D660" t="s">
        <v>3159</v>
      </c>
      <c r="E660" t="s">
        <v>49</v>
      </c>
      <c r="F660" t="s">
        <v>50</v>
      </c>
      <c r="G660">
        <v>3.2828251520792602E-4</v>
      </c>
    </row>
    <row r="661" spans="1:7" x14ac:dyDescent="0.25">
      <c r="A661" t="s">
        <v>214</v>
      </c>
      <c r="B661" t="s">
        <v>73</v>
      </c>
      <c r="C661" t="s">
        <v>47</v>
      </c>
      <c r="D661" t="s">
        <v>3147</v>
      </c>
      <c r="E661" t="s">
        <v>49</v>
      </c>
      <c r="F661" t="s">
        <v>50</v>
      </c>
      <c r="G661">
        <v>2.0368197629618001E-3</v>
      </c>
    </row>
    <row r="662" spans="1:7" x14ac:dyDescent="0.25">
      <c r="A662" t="s">
        <v>220</v>
      </c>
      <c r="B662" t="s">
        <v>73</v>
      </c>
      <c r="C662" t="s">
        <v>47</v>
      </c>
      <c r="D662" t="s">
        <v>3160</v>
      </c>
      <c r="E662" t="s">
        <v>49</v>
      </c>
      <c r="F662" t="s">
        <v>50</v>
      </c>
      <c r="G662">
        <v>1.48065334984234E-3</v>
      </c>
    </row>
    <row r="663" spans="1:7" x14ac:dyDescent="0.25">
      <c r="A663" t="s">
        <v>214</v>
      </c>
      <c r="B663" t="s">
        <v>76</v>
      </c>
      <c r="C663" t="s">
        <v>47</v>
      </c>
      <c r="D663" t="s">
        <v>3147</v>
      </c>
      <c r="E663" t="s">
        <v>49</v>
      </c>
      <c r="F663" t="s">
        <v>50</v>
      </c>
      <c r="G663">
        <v>1.09625218450561E-3</v>
      </c>
    </row>
    <row r="664" spans="1:7" x14ac:dyDescent="0.25">
      <c r="A664" t="s">
        <v>220</v>
      </c>
      <c r="B664" t="s">
        <v>76</v>
      </c>
      <c r="C664" t="s">
        <v>47</v>
      </c>
      <c r="D664" t="s">
        <v>3160</v>
      </c>
      <c r="E664" t="s">
        <v>49</v>
      </c>
      <c r="F664" t="s">
        <v>50</v>
      </c>
      <c r="G664">
        <v>5.5406693191755298E-4</v>
      </c>
    </row>
    <row r="665" spans="1:7" x14ac:dyDescent="0.25">
      <c r="A665" t="s">
        <v>214</v>
      </c>
      <c r="B665" t="s">
        <v>70</v>
      </c>
      <c r="C665" t="s">
        <v>47</v>
      </c>
      <c r="D665" t="s">
        <v>3147</v>
      </c>
      <c r="E665" t="s">
        <v>49</v>
      </c>
      <c r="F665" t="s">
        <v>50</v>
      </c>
      <c r="G665">
        <v>6.6020608872406205E-4</v>
      </c>
    </row>
    <row r="666" spans="1:7" x14ac:dyDescent="0.25">
      <c r="A666" t="s">
        <v>220</v>
      </c>
      <c r="B666" t="s">
        <v>70</v>
      </c>
      <c r="C666" t="s">
        <v>47</v>
      </c>
      <c r="D666" t="s">
        <v>3160</v>
      </c>
      <c r="E666" t="s">
        <v>49</v>
      </c>
      <c r="F666" t="s">
        <v>50</v>
      </c>
      <c r="G666">
        <v>3.26388577620188E-4</v>
      </c>
    </row>
    <row r="667" spans="1:7" x14ac:dyDescent="0.25">
      <c r="A667" t="s">
        <v>220</v>
      </c>
      <c r="B667" t="s">
        <v>73</v>
      </c>
      <c r="C667" t="s">
        <v>47</v>
      </c>
      <c r="D667" t="s">
        <v>3161</v>
      </c>
      <c r="E667" t="s">
        <v>49</v>
      </c>
      <c r="F667" t="s">
        <v>50</v>
      </c>
      <c r="G667">
        <v>1.4887900031798E-3</v>
      </c>
    </row>
    <row r="668" spans="1:7" x14ac:dyDescent="0.25">
      <c r="A668" t="s">
        <v>214</v>
      </c>
      <c r="B668" t="s">
        <v>73</v>
      </c>
      <c r="C668" t="s">
        <v>47</v>
      </c>
      <c r="D668" t="s">
        <v>3148</v>
      </c>
      <c r="E668" t="s">
        <v>49</v>
      </c>
      <c r="F668" t="s">
        <v>50</v>
      </c>
      <c r="G668">
        <v>2.0069425304730698E-3</v>
      </c>
    </row>
    <row r="669" spans="1:7" x14ac:dyDescent="0.25">
      <c r="A669" t="s">
        <v>214</v>
      </c>
      <c r="B669" t="s">
        <v>76</v>
      </c>
      <c r="C669" t="s">
        <v>47</v>
      </c>
      <c r="D669" t="s">
        <v>3148</v>
      </c>
      <c r="E669" t="s">
        <v>49</v>
      </c>
      <c r="F669" t="s">
        <v>50</v>
      </c>
      <c r="G669">
        <v>1.08143836259841E-3</v>
      </c>
    </row>
    <row r="670" spans="1:7" x14ac:dyDescent="0.25">
      <c r="A670" t="s">
        <v>220</v>
      </c>
      <c r="B670" t="s">
        <v>76</v>
      </c>
      <c r="C670" t="s">
        <v>47</v>
      </c>
      <c r="D670" t="s">
        <v>3161</v>
      </c>
      <c r="E670" t="s">
        <v>49</v>
      </c>
      <c r="F670" t="s">
        <v>50</v>
      </c>
      <c r="G670">
        <v>5.5019440706710295E-4</v>
      </c>
    </row>
    <row r="671" spans="1:7" x14ac:dyDescent="0.25">
      <c r="A671" t="s">
        <v>214</v>
      </c>
      <c r="B671" t="s">
        <v>70</v>
      </c>
      <c r="C671" t="s">
        <v>47</v>
      </c>
      <c r="D671" t="s">
        <v>3148</v>
      </c>
      <c r="E671" t="s">
        <v>49</v>
      </c>
      <c r="F671" t="s">
        <v>50</v>
      </c>
      <c r="G671">
        <v>6.4898928006489997E-4</v>
      </c>
    </row>
    <row r="672" spans="1:7" x14ac:dyDescent="0.25">
      <c r="A672" t="s">
        <v>220</v>
      </c>
      <c r="B672" t="s">
        <v>70</v>
      </c>
      <c r="C672" t="s">
        <v>47</v>
      </c>
      <c r="D672" t="s">
        <v>3161</v>
      </c>
      <c r="E672" t="s">
        <v>49</v>
      </c>
      <c r="F672" t="s">
        <v>50</v>
      </c>
      <c r="G672">
        <v>3.2261177810312001E-4</v>
      </c>
    </row>
    <row r="673" spans="1:7" x14ac:dyDescent="0.25">
      <c r="A673" t="s">
        <v>220</v>
      </c>
      <c r="B673" t="s">
        <v>73</v>
      </c>
      <c r="C673" t="s">
        <v>47</v>
      </c>
      <c r="D673" t="s">
        <v>3162</v>
      </c>
      <c r="E673" t="s">
        <v>49</v>
      </c>
      <c r="F673" t="s">
        <v>50</v>
      </c>
      <c r="G673">
        <v>1.4755733054259701E-3</v>
      </c>
    </row>
    <row r="674" spans="1:7" x14ac:dyDescent="0.25">
      <c r="A674" t="s">
        <v>214</v>
      </c>
      <c r="B674" t="s">
        <v>73</v>
      </c>
      <c r="C674" t="s">
        <v>47</v>
      </c>
      <c r="D674" t="s">
        <v>3149</v>
      </c>
      <c r="E674" t="s">
        <v>49</v>
      </c>
      <c r="F674" t="s">
        <v>50</v>
      </c>
      <c r="G674">
        <v>1.9759240415361101E-3</v>
      </c>
    </row>
    <row r="675" spans="1:7" x14ac:dyDescent="0.25">
      <c r="A675" t="s">
        <v>220</v>
      </c>
      <c r="B675" t="s">
        <v>76</v>
      </c>
      <c r="C675" t="s">
        <v>47</v>
      </c>
      <c r="D675" t="s">
        <v>3162</v>
      </c>
      <c r="E675" t="s">
        <v>49</v>
      </c>
      <c r="F675" t="s">
        <v>50</v>
      </c>
      <c r="G675">
        <v>5.4453971057102598E-4</v>
      </c>
    </row>
    <row r="676" spans="1:7" x14ac:dyDescent="0.25">
      <c r="A676" t="s">
        <v>214</v>
      </c>
      <c r="B676" t="s">
        <v>76</v>
      </c>
      <c r="C676" t="s">
        <v>47</v>
      </c>
      <c r="D676" t="s">
        <v>3149</v>
      </c>
      <c r="E676" t="s">
        <v>49</v>
      </c>
      <c r="F676" t="s">
        <v>50</v>
      </c>
      <c r="G676">
        <v>1.0666656494140599E-3</v>
      </c>
    </row>
    <row r="677" spans="1:7" x14ac:dyDescent="0.25">
      <c r="A677" t="s">
        <v>214</v>
      </c>
      <c r="B677" t="s">
        <v>70</v>
      </c>
      <c r="C677" t="s">
        <v>47</v>
      </c>
      <c r="D677" t="s">
        <v>3149</v>
      </c>
      <c r="E677" t="s">
        <v>49</v>
      </c>
      <c r="F677" t="s">
        <v>50</v>
      </c>
      <c r="G677">
        <v>6.3703642951117598E-4</v>
      </c>
    </row>
    <row r="678" spans="1:7" x14ac:dyDescent="0.25">
      <c r="A678" t="s">
        <v>220</v>
      </c>
      <c r="B678" t="s">
        <v>70</v>
      </c>
      <c r="C678" t="s">
        <v>47</v>
      </c>
      <c r="D678" t="s">
        <v>3162</v>
      </c>
      <c r="E678" t="s">
        <v>49</v>
      </c>
      <c r="F678" t="s">
        <v>50</v>
      </c>
      <c r="G678">
        <v>3.24233407261727E-4</v>
      </c>
    </row>
    <row r="679" spans="1:7" x14ac:dyDescent="0.25">
      <c r="A679" t="s">
        <v>220</v>
      </c>
      <c r="B679" t="s">
        <v>73</v>
      </c>
      <c r="C679" t="s">
        <v>47</v>
      </c>
      <c r="D679" t="s">
        <v>3163</v>
      </c>
      <c r="E679" t="s">
        <v>49</v>
      </c>
      <c r="F679" t="s">
        <v>50</v>
      </c>
      <c r="G679">
        <v>1.46515867804403E-3</v>
      </c>
    </row>
    <row r="680" spans="1:7" x14ac:dyDescent="0.25">
      <c r="A680" t="s">
        <v>220</v>
      </c>
      <c r="B680" t="s">
        <v>76</v>
      </c>
      <c r="C680" t="s">
        <v>47</v>
      </c>
      <c r="D680" t="s">
        <v>3163</v>
      </c>
      <c r="E680" t="s">
        <v>49</v>
      </c>
      <c r="F680" t="s">
        <v>50</v>
      </c>
      <c r="G680">
        <v>5.3625184263886695E-4</v>
      </c>
    </row>
    <row r="681" spans="1:7" x14ac:dyDescent="0.25">
      <c r="A681" t="s">
        <v>214</v>
      </c>
      <c r="B681" t="s">
        <v>73</v>
      </c>
      <c r="C681" t="s">
        <v>47</v>
      </c>
      <c r="D681" t="s">
        <v>3150</v>
      </c>
      <c r="E681" t="s">
        <v>49</v>
      </c>
      <c r="F681" t="s">
        <v>50</v>
      </c>
      <c r="G681">
        <v>1.9734280696813598E-3</v>
      </c>
    </row>
    <row r="682" spans="1:7" x14ac:dyDescent="0.25">
      <c r="A682" t="s">
        <v>214</v>
      </c>
      <c r="B682" t="s">
        <v>76</v>
      </c>
      <c r="C682" t="s">
        <v>47</v>
      </c>
      <c r="D682" t="s">
        <v>3150</v>
      </c>
      <c r="E682" t="s">
        <v>49</v>
      </c>
      <c r="F682" t="s">
        <v>50</v>
      </c>
      <c r="G682">
        <v>1.0718588811763801E-3</v>
      </c>
    </row>
    <row r="683" spans="1:7" x14ac:dyDescent="0.25">
      <c r="A683" t="s">
        <v>214</v>
      </c>
      <c r="B683" t="s">
        <v>70</v>
      </c>
      <c r="C683" t="s">
        <v>47</v>
      </c>
      <c r="D683" t="s">
        <v>3150</v>
      </c>
      <c r="E683" t="s">
        <v>49</v>
      </c>
      <c r="F683" t="s">
        <v>50</v>
      </c>
      <c r="G683">
        <v>6.2439553979514297E-4</v>
      </c>
    </row>
    <row r="684" spans="1:7" x14ac:dyDescent="0.25">
      <c r="A684" t="s">
        <v>220</v>
      </c>
      <c r="B684" t="s">
        <v>70</v>
      </c>
      <c r="C684" t="s">
        <v>47</v>
      </c>
      <c r="D684" t="s">
        <v>3163</v>
      </c>
      <c r="E684" t="s">
        <v>49</v>
      </c>
      <c r="F684" t="s">
        <v>50</v>
      </c>
      <c r="G684">
        <v>3.2015035381424901E-4</v>
      </c>
    </row>
    <row r="685" spans="1:7" x14ac:dyDescent="0.25">
      <c r="A685" t="s">
        <v>220</v>
      </c>
      <c r="B685" t="s">
        <v>73</v>
      </c>
      <c r="C685" t="s">
        <v>47</v>
      </c>
      <c r="D685" t="s">
        <v>3164</v>
      </c>
      <c r="E685" t="s">
        <v>49</v>
      </c>
      <c r="F685" t="s">
        <v>50</v>
      </c>
      <c r="G685">
        <v>1.52453558312522E-3</v>
      </c>
    </row>
    <row r="686" spans="1:7" x14ac:dyDescent="0.25">
      <c r="A686" t="s">
        <v>220</v>
      </c>
      <c r="B686" t="s">
        <v>76</v>
      </c>
      <c r="C686" t="s">
        <v>47</v>
      </c>
      <c r="D686" t="s">
        <v>3164</v>
      </c>
      <c r="E686" t="s">
        <v>49</v>
      </c>
      <c r="F686" t="s">
        <v>50</v>
      </c>
      <c r="G686">
        <v>5.8703647719489198E-4</v>
      </c>
    </row>
    <row r="687" spans="1:7" x14ac:dyDescent="0.25">
      <c r="A687" t="s">
        <v>214</v>
      </c>
      <c r="B687" t="s">
        <v>73</v>
      </c>
      <c r="C687" t="s">
        <v>47</v>
      </c>
      <c r="D687" t="s">
        <v>3151</v>
      </c>
      <c r="E687" t="s">
        <v>49</v>
      </c>
      <c r="F687" t="s">
        <v>50</v>
      </c>
      <c r="G687">
        <v>1.98995082090932E-3</v>
      </c>
    </row>
    <row r="688" spans="1:7" x14ac:dyDescent="0.25">
      <c r="A688" t="s">
        <v>214</v>
      </c>
      <c r="B688" t="s">
        <v>76</v>
      </c>
      <c r="C688" t="s">
        <v>47</v>
      </c>
      <c r="D688" t="s">
        <v>3151</v>
      </c>
      <c r="E688" t="s">
        <v>49</v>
      </c>
      <c r="F688" t="s">
        <v>50</v>
      </c>
      <c r="G688">
        <v>1.10460887563989E-3</v>
      </c>
    </row>
    <row r="689" spans="1:8" x14ac:dyDescent="0.25">
      <c r="A689" t="s">
        <v>214</v>
      </c>
      <c r="B689" t="s">
        <v>70</v>
      </c>
      <c r="C689" t="s">
        <v>47</v>
      </c>
      <c r="D689" t="s">
        <v>3151</v>
      </c>
      <c r="E689" t="s">
        <v>49</v>
      </c>
      <c r="F689" t="s">
        <v>50</v>
      </c>
      <c r="G689">
        <v>6.2352186399148701E-4</v>
      </c>
    </row>
    <row r="690" spans="1:8" x14ac:dyDescent="0.25">
      <c r="A690" t="s">
        <v>220</v>
      </c>
      <c r="B690" t="s">
        <v>70</v>
      </c>
      <c r="C690" t="s">
        <v>47</v>
      </c>
      <c r="D690" t="s">
        <v>3164</v>
      </c>
      <c r="E690" t="s">
        <v>49</v>
      </c>
      <c r="F690" t="s">
        <v>50</v>
      </c>
      <c r="G690">
        <v>3.4351819091372999E-4</v>
      </c>
    </row>
    <row r="691" spans="1:8" x14ac:dyDescent="0.25">
      <c r="A691" t="s">
        <v>220</v>
      </c>
      <c r="B691" t="s">
        <v>73</v>
      </c>
      <c r="C691" t="s">
        <v>47</v>
      </c>
      <c r="D691" t="s">
        <v>3165</v>
      </c>
      <c r="E691" t="s">
        <v>49</v>
      </c>
      <c r="F691" t="s">
        <v>50</v>
      </c>
      <c r="G691">
        <v>1.5204903532246999E-3</v>
      </c>
    </row>
    <row r="692" spans="1:8" x14ac:dyDescent="0.25">
      <c r="A692" t="s">
        <v>220</v>
      </c>
      <c r="B692" t="s">
        <v>76</v>
      </c>
      <c r="C692" t="s">
        <v>47</v>
      </c>
      <c r="D692" t="s">
        <v>3165</v>
      </c>
      <c r="E692" t="s">
        <v>49</v>
      </c>
      <c r="F692" t="s">
        <v>50</v>
      </c>
      <c r="G692">
        <v>5.8378814999523001E-4</v>
      </c>
    </row>
    <row r="693" spans="1:8" x14ac:dyDescent="0.25">
      <c r="A693" t="s">
        <v>214</v>
      </c>
      <c r="B693" t="s">
        <v>73</v>
      </c>
      <c r="C693" t="s">
        <v>47</v>
      </c>
      <c r="D693" t="s">
        <v>3152</v>
      </c>
      <c r="E693" t="s">
        <v>49</v>
      </c>
      <c r="F693" t="s">
        <v>50</v>
      </c>
      <c r="G693">
        <v>1.98900273276699E-3</v>
      </c>
    </row>
    <row r="694" spans="1:8" x14ac:dyDescent="0.25">
      <c r="A694" t="s">
        <v>214</v>
      </c>
      <c r="B694" t="s">
        <v>76</v>
      </c>
      <c r="C694" t="s">
        <v>47</v>
      </c>
      <c r="D694" t="s">
        <v>3152</v>
      </c>
      <c r="E694" t="s">
        <v>49</v>
      </c>
      <c r="F694" t="s">
        <v>50</v>
      </c>
      <c r="G694">
        <v>1.1249989271163901E-3</v>
      </c>
    </row>
    <row r="695" spans="1:8" x14ac:dyDescent="0.25">
      <c r="A695" t="s">
        <v>214</v>
      </c>
      <c r="B695" t="s">
        <v>70</v>
      </c>
      <c r="C695" t="s">
        <v>47</v>
      </c>
      <c r="D695" t="s">
        <v>3152</v>
      </c>
      <c r="E695" t="s">
        <v>49</v>
      </c>
      <c r="F695" t="s">
        <v>50</v>
      </c>
      <c r="G695">
        <v>6.1979107558727197E-4</v>
      </c>
    </row>
    <row r="696" spans="1:8" x14ac:dyDescent="0.25">
      <c r="A696" t="s">
        <v>220</v>
      </c>
      <c r="B696" t="s">
        <v>70</v>
      </c>
      <c r="C696" t="s">
        <v>47</v>
      </c>
      <c r="D696" t="s">
        <v>3165</v>
      </c>
      <c r="E696" t="s">
        <v>49</v>
      </c>
      <c r="F696" t="s">
        <v>50</v>
      </c>
      <c r="G696">
        <v>3.4335122082402799E-4</v>
      </c>
    </row>
    <row r="697" spans="1:8" x14ac:dyDescent="0.25">
      <c r="A697" t="s">
        <v>220</v>
      </c>
      <c r="B697" t="s">
        <v>73</v>
      </c>
      <c r="C697" t="s">
        <v>47</v>
      </c>
      <c r="D697" t="s">
        <v>3166</v>
      </c>
      <c r="E697" t="s">
        <v>49</v>
      </c>
      <c r="F697" t="s">
        <v>50</v>
      </c>
      <c r="G697">
        <v>1.5147835016250601E-3</v>
      </c>
    </row>
    <row r="698" spans="1:8" x14ac:dyDescent="0.25">
      <c r="A698" t="s">
        <v>220</v>
      </c>
      <c r="B698" t="s">
        <v>76</v>
      </c>
      <c r="C698" t="s">
        <v>47</v>
      </c>
      <c r="D698" t="s">
        <v>3166</v>
      </c>
      <c r="E698" t="s">
        <v>49</v>
      </c>
      <c r="F698" t="s">
        <v>50</v>
      </c>
      <c r="G698">
        <v>5.8333277702331504E-4</v>
      </c>
    </row>
    <row r="699" spans="1:8" x14ac:dyDescent="0.25">
      <c r="A699" t="s">
        <v>214</v>
      </c>
      <c r="B699" t="s">
        <v>73</v>
      </c>
      <c r="C699" t="s">
        <v>47</v>
      </c>
      <c r="D699" t="s">
        <v>3153</v>
      </c>
      <c r="E699" t="s">
        <v>49</v>
      </c>
      <c r="F699" t="s">
        <v>50</v>
      </c>
      <c r="G699">
        <v>1.98866023498327E-3</v>
      </c>
    </row>
    <row r="700" spans="1:8" x14ac:dyDescent="0.25">
      <c r="A700" t="s">
        <v>3229</v>
      </c>
      <c r="B700" t="s">
        <v>3247</v>
      </c>
      <c r="C700" t="s">
        <v>99</v>
      </c>
      <c r="D700" t="s">
        <v>50</v>
      </c>
      <c r="E700" t="s">
        <v>0</v>
      </c>
      <c r="F700">
        <v>1.91473960876464E-3</v>
      </c>
      <c r="G700" t="s">
        <v>100</v>
      </c>
    </row>
    <row r="701" spans="1:8" x14ac:dyDescent="0.25">
      <c r="A701" t="s">
        <v>101</v>
      </c>
    </row>
    <row r="702" spans="1:8" x14ac:dyDescent="0.25">
      <c r="A702" t="s">
        <v>3229</v>
      </c>
      <c r="B702" t="s">
        <v>70</v>
      </c>
      <c r="C702" t="s">
        <v>44</v>
      </c>
      <c r="D702" t="s">
        <v>45</v>
      </c>
      <c r="E702" t="s">
        <v>46</v>
      </c>
      <c r="F702" t="s">
        <v>3103</v>
      </c>
      <c r="G702">
        <v>10</v>
      </c>
      <c r="H702" t="s">
        <v>3104</v>
      </c>
    </row>
    <row r="703" spans="1:8" x14ac:dyDescent="0.25">
      <c r="A703" t="s">
        <v>3229</v>
      </c>
      <c r="B703" t="s">
        <v>3245</v>
      </c>
      <c r="C703" t="s">
        <v>99</v>
      </c>
      <c r="D703" t="s">
        <v>50</v>
      </c>
      <c r="E703" t="s">
        <v>0</v>
      </c>
      <c r="F703">
        <v>3.9047002792358398E-3</v>
      </c>
      <c r="G703" t="s">
        <v>100</v>
      </c>
    </row>
    <row r="704" spans="1:8" x14ac:dyDescent="0.25">
      <c r="A704" t="s">
        <v>101</v>
      </c>
    </row>
    <row r="705" spans="1:8" x14ac:dyDescent="0.25">
      <c r="A705" t="s">
        <v>3229</v>
      </c>
      <c r="B705" t="s">
        <v>76</v>
      </c>
      <c r="C705" t="s">
        <v>44</v>
      </c>
      <c r="D705" t="s">
        <v>45</v>
      </c>
      <c r="E705" t="s">
        <v>46</v>
      </c>
      <c r="F705" t="s">
        <v>3103</v>
      </c>
      <c r="G705">
        <v>10</v>
      </c>
      <c r="H705" t="s">
        <v>3104</v>
      </c>
    </row>
    <row r="706" spans="1:8" x14ac:dyDescent="0.25">
      <c r="A706" t="s">
        <v>214</v>
      </c>
      <c r="B706" t="s">
        <v>76</v>
      </c>
      <c r="C706" t="s">
        <v>47</v>
      </c>
      <c r="D706" t="s">
        <v>3153</v>
      </c>
      <c r="E706" t="s">
        <v>49</v>
      </c>
      <c r="F706" t="s">
        <v>50</v>
      </c>
      <c r="G706">
        <v>1.11847965895724E-3</v>
      </c>
    </row>
    <row r="707" spans="1:8" x14ac:dyDescent="0.25">
      <c r="A707" t="s">
        <v>214</v>
      </c>
      <c r="B707" t="s">
        <v>70</v>
      </c>
      <c r="C707" t="s">
        <v>47</v>
      </c>
      <c r="D707" t="s">
        <v>3153</v>
      </c>
      <c r="E707" t="s">
        <v>49</v>
      </c>
      <c r="F707" t="s">
        <v>50</v>
      </c>
      <c r="G707">
        <v>6.1621256426078099E-4</v>
      </c>
    </row>
    <row r="708" spans="1:8" x14ac:dyDescent="0.25">
      <c r="A708" t="s">
        <v>220</v>
      </c>
      <c r="B708" t="s">
        <v>70</v>
      </c>
      <c r="C708" t="s">
        <v>47</v>
      </c>
      <c r="D708" t="s">
        <v>3166</v>
      </c>
      <c r="E708" t="s">
        <v>49</v>
      </c>
      <c r="F708" t="s">
        <v>50</v>
      </c>
      <c r="G708">
        <v>3.3915738264719603E-4</v>
      </c>
    </row>
    <row r="709" spans="1:8" x14ac:dyDescent="0.25">
      <c r="A709" t="s">
        <v>3229</v>
      </c>
      <c r="B709" t="s">
        <v>3246</v>
      </c>
      <c r="C709" t="s">
        <v>99</v>
      </c>
      <c r="D709" t="s">
        <v>50</v>
      </c>
      <c r="E709" t="s">
        <v>0</v>
      </c>
      <c r="F709">
        <v>4.57358360290527E-3</v>
      </c>
      <c r="G709" t="s">
        <v>100</v>
      </c>
    </row>
    <row r="710" spans="1:8" x14ac:dyDescent="0.25">
      <c r="A710" t="s">
        <v>101</v>
      </c>
    </row>
    <row r="711" spans="1:8" x14ac:dyDescent="0.25">
      <c r="A711" t="s">
        <v>3229</v>
      </c>
      <c r="B711" t="s">
        <v>73</v>
      </c>
      <c r="C711" t="s">
        <v>44</v>
      </c>
      <c r="D711" t="s">
        <v>45</v>
      </c>
      <c r="E711" t="s">
        <v>46</v>
      </c>
      <c r="F711" t="s">
        <v>3103</v>
      </c>
      <c r="G711">
        <v>10</v>
      </c>
      <c r="H711" t="s">
        <v>3104</v>
      </c>
    </row>
    <row r="712" spans="1:8" x14ac:dyDescent="0.25">
      <c r="A712" t="s">
        <v>220</v>
      </c>
      <c r="B712" t="s">
        <v>73</v>
      </c>
      <c r="C712" t="s">
        <v>47</v>
      </c>
      <c r="D712" t="s">
        <v>3167</v>
      </c>
      <c r="E712" t="s">
        <v>49</v>
      </c>
      <c r="F712" t="s">
        <v>50</v>
      </c>
      <c r="G712">
        <v>1.4960303193046901E-3</v>
      </c>
    </row>
    <row r="713" spans="1:8" x14ac:dyDescent="0.25">
      <c r="A713" t="s">
        <v>220</v>
      </c>
      <c r="B713" t="s">
        <v>76</v>
      </c>
      <c r="C713" t="s">
        <v>47</v>
      </c>
      <c r="D713" t="s">
        <v>3167</v>
      </c>
      <c r="E713" t="s">
        <v>49</v>
      </c>
      <c r="F713" t="s">
        <v>50</v>
      </c>
      <c r="G713">
        <v>5.7539627665565102E-4</v>
      </c>
    </row>
    <row r="714" spans="1:8" x14ac:dyDescent="0.25">
      <c r="A714" t="s">
        <v>214</v>
      </c>
      <c r="B714" t="s">
        <v>73</v>
      </c>
      <c r="C714" t="s">
        <v>47</v>
      </c>
      <c r="D714" t="s">
        <v>3154</v>
      </c>
      <c r="E714" t="s">
        <v>49</v>
      </c>
      <c r="F714" t="s">
        <v>50</v>
      </c>
      <c r="G714">
        <v>2.0933313369750901E-3</v>
      </c>
    </row>
    <row r="715" spans="1:8" x14ac:dyDescent="0.25">
      <c r="A715" t="s">
        <v>214</v>
      </c>
      <c r="B715" t="s">
        <v>76</v>
      </c>
      <c r="C715" t="s">
        <v>47</v>
      </c>
      <c r="D715" t="s">
        <v>3154</v>
      </c>
      <c r="E715" t="s">
        <v>49</v>
      </c>
      <c r="F715" t="s">
        <v>50</v>
      </c>
      <c r="G715">
        <v>1.1511100133259999E-3</v>
      </c>
    </row>
    <row r="716" spans="1:8" x14ac:dyDescent="0.25">
      <c r="A716" t="s">
        <v>3229</v>
      </c>
      <c r="B716" t="s">
        <v>70</v>
      </c>
      <c r="C716" t="s">
        <v>47</v>
      </c>
      <c r="D716" t="s">
        <v>3105</v>
      </c>
      <c r="E716" t="s">
        <v>49</v>
      </c>
      <c r="F716" t="s">
        <v>50</v>
      </c>
      <c r="G716">
        <v>0</v>
      </c>
    </row>
    <row r="717" spans="1:8" x14ac:dyDescent="0.25">
      <c r="A717" t="s">
        <v>3229</v>
      </c>
      <c r="B717" t="s">
        <v>76</v>
      </c>
      <c r="C717" t="s">
        <v>47</v>
      </c>
      <c r="D717" t="s">
        <v>3105</v>
      </c>
      <c r="E717" t="s">
        <v>49</v>
      </c>
      <c r="F717" t="s">
        <v>50</v>
      </c>
      <c r="G717">
        <v>2.2499978542327801E-3</v>
      </c>
    </row>
    <row r="718" spans="1:8" x14ac:dyDescent="0.25">
      <c r="A718" t="s">
        <v>214</v>
      </c>
      <c r="B718" t="s">
        <v>70</v>
      </c>
      <c r="C718" t="s">
        <v>47</v>
      </c>
      <c r="D718" t="s">
        <v>3154</v>
      </c>
      <c r="E718" t="s">
        <v>49</v>
      </c>
      <c r="F718" t="s">
        <v>50</v>
      </c>
      <c r="G718">
        <v>6.81110461552937E-4</v>
      </c>
    </row>
    <row r="719" spans="1:8" x14ac:dyDescent="0.25">
      <c r="A719" t="s">
        <v>220</v>
      </c>
      <c r="B719" t="s">
        <v>70</v>
      </c>
      <c r="C719" t="s">
        <v>47</v>
      </c>
      <c r="D719" t="s">
        <v>3167</v>
      </c>
      <c r="E719" t="s">
        <v>49</v>
      </c>
      <c r="F719" t="s">
        <v>50</v>
      </c>
      <c r="G719">
        <v>3.33773932128987E-4</v>
      </c>
    </row>
    <row r="720" spans="1:8" x14ac:dyDescent="0.25">
      <c r="A720" t="s">
        <v>3229</v>
      </c>
      <c r="B720" t="s">
        <v>73</v>
      </c>
      <c r="C720" t="s">
        <v>47</v>
      </c>
      <c r="D720" t="s">
        <v>3105</v>
      </c>
      <c r="E720" t="s">
        <v>49</v>
      </c>
      <c r="F720" t="s">
        <v>50</v>
      </c>
      <c r="G720">
        <v>2.1944423516591302E-3</v>
      </c>
    </row>
    <row r="721" spans="1:7" x14ac:dyDescent="0.25">
      <c r="A721" t="s">
        <v>220</v>
      </c>
      <c r="B721" t="s">
        <v>73</v>
      </c>
      <c r="C721" t="s">
        <v>47</v>
      </c>
      <c r="D721" t="s">
        <v>3168</v>
      </c>
      <c r="E721" t="s">
        <v>49</v>
      </c>
      <c r="F721" t="s">
        <v>50</v>
      </c>
      <c r="G721">
        <v>1.4830715022981101E-3</v>
      </c>
    </row>
    <row r="722" spans="1:7" x14ac:dyDescent="0.25">
      <c r="A722" t="s">
        <v>220</v>
      </c>
      <c r="B722" t="s">
        <v>76</v>
      </c>
      <c r="C722" t="s">
        <v>47</v>
      </c>
      <c r="D722" t="s">
        <v>3168</v>
      </c>
      <c r="E722" t="s">
        <v>49</v>
      </c>
      <c r="F722" t="s">
        <v>50</v>
      </c>
      <c r="G722">
        <v>5.6727376456061998E-4</v>
      </c>
    </row>
    <row r="723" spans="1:7" x14ac:dyDescent="0.25">
      <c r="A723" t="s">
        <v>214</v>
      </c>
      <c r="B723" t="s">
        <v>73</v>
      </c>
      <c r="C723" t="s">
        <v>47</v>
      </c>
      <c r="D723" t="s">
        <v>3155</v>
      </c>
      <c r="E723" t="s">
        <v>49</v>
      </c>
      <c r="F723" t="s">
        <v>50</v>
      </c>
      <c r="G723">
        <v>2.0686254781835198E-3</v>
      </c>
    </row>
    <row r="724" spans="1:7" x14ac:dyDescent="0.25">
      <c r="A724" t="s">
        <v>214</v>
      </c>
      <c r="B724" t="s">
        <v>76</v>
      </c>
      <c r="C724" t="s">
        <v>47</v>
      </c>
      <c r="D724" t="s">
        <v>3155</v>
      </c>
      <c r="E724" t="s">
        <v>49</v>
      </c>
      <c r="F724" t="s">
        <v>50</v>
      </c>
      <c r="G724">
        <v>1.13507517023024E-3</v>
      </c>
    </row>
    <row r="725" spans="1:7" x14ac:dyDescent="0.25">
      <c r="A725" t="s">
        <v>3229</v>
      </c>
      <c r="B725" t="s">
        <v>70</v>
      </c>
      <c r="C725" t="s">
        <v>47</v>
      </c>
      <c r="D725" t="s">
        <v>3106</v>
      </c>
      <c r="E725" t="s">
        <v>49</v>
      </c>
      <c r="F725" t="s">
        <v>50</v>
      </c>
      <c r="G725" s="7">
        <v>5.5555502573648997E-5</v>
      </c>
    </row>
    <row r="726" spans="1:7" x14ac:dyDescent="0.25">
      <c r="A726" t="s">
        <v>3229</v>
      </c>
      <c r="B726" t="s">
        <v>76</v>
      </c>
      <c r="C726" t="s">
        <v>47</v>
      </c>
      <c r="D726" t="s">
        <v>3106</v>
      </c>
      <c r="E726" t="s">
        <v>49</v>
      </c>
      <c r="F726" t="s">
        <v>50</v>
      </c>
      <c r="G726">
        <v>2.9305527607599801E-3</v>
      </c>
    </row>
    <row r="727" spans="1:7" x14ac:dyDescent="0.25">
      <c r="A727" t="s">
        <v>214</v>
      </c>
      <c r="B727" t="s">
        <v>70</v>
      </c>
      <c r="C727" t="s">
        <v>47</v>
      </c>
      <c r="D727" t="s">
        <v>3155</v>
      </c>
      <c r="E727" t="s">
        <v>49</v>
      </c>
      <c r="F727" t="s">
        <v>50</v>
      </c>
      <c r="G727">
        <v>6.7102332520329005E-4</v>
      </c>
    </row>
    <row r="728" spans="1:7" x14ac:dyDescent="0.25">
      <c r="A728" t="s">
        <v>220</v>
      </c>
      <c r="B728" t="s">
        <v>70</v>
      </c>
      <c r="C728" t="s">
        <v>47</v>
      </c>
      <c r="D728" t="s">
        <v>3168</v>
      </c>
      <c r="E728" t="s">
        <v>49</v>
      </c>
      <c r="F728" t="s">
        <v>50</v>
      </c>
      <c r="G728">
        <v>3.3289898807803702E-4</v>
      </c>
    </row>
    <row r="729" spans="1:7" x14ac:dyDescent="0.25">
      <c r="A729" t="s">
        <v>3229</v>
      </c>
      <c r="B729" t="s">
        <v>73</v>
      </c>
      <c r="C729" t="s">
        <v>47</v>
      </c>
      <c r="D729" t="s">
        <v>3106</v>
      </c>
      <c r="E729" t="s">
        <v>49</v>
      </c>
      <c r="F729" t="s">
        <v>50</v>
      </c>
      <c r="G729">
        <v>3.06944151719411E-3</v>
      </c>
    </row>
    <row r="730" spans="1:7" x14ac:dyDescent="0.25">
      <c r="A730" t="s">
        <v>220</v>
      </c>
      <c r="B730" t="s">
        <v>73</v>
      </c>
      <c r="C730" t="s">
        <v>47</v>
      </c>
      <c r="D730" t="s">
        <v>3169</v>
      </c>
      <c r="E730" t="s">
        <v>49</v>
      </c>
      <c r="F730" t="s">
        <v>50</v>
      </c>
      <c r="G730">
        <v>1.4743575683006801E-3</v>
      </c>
    </row>
    <row r="731" spans="1:7" x14ac:dyDescent="0.25">
      <c r="A731" t="s">
        <v>220</v>
      </c>
      <c r="B731" t="s">
        <v>76</v>
      </c>
      <c r="C731" t="s">
        <v>47</v>
      </c>
      <c r="D731" t="s">
        <v>3169</v>
      </c>
      <c r="E731" t="s">
        <v>49</v>
      </c>
      <c r="F731" t="s">
        <v>50</v>
      </c>
      <c r="G731">
        <v>5.6538407619182796E-4</v>
      </c>
    </row>
    <row r="732" spans="1:7" x14ac:dyDescent="0.25">
      <c r="A732" t="s">
        <v>214</v>
      </c>
      <c r="B732" t="s">
        <v>73</v>
      </c>
      <c r="C732" t="s">
        <v>47</v>
      </c>
      <c r="D732" t="s">
        <v>3156</v>
      </c>
      <c r="E732" t="s">
        <v>49</v>
      </c>
      <c r="F732" t="s">
        <v>50</v>
      </c>
      <c r="G732">
        <v>2.0539510326507701E-3</v>
      </c>
    </row>
    <row r="733" spans="1:7" x14ac:dyDescent="0.25">
      <c r="A733" t="s">
        <v>214</v>
      </c>
      <c r="B733" t="s">
        <v>76</v>
      </c>
      <c r="C733" t="s">
        <v>47</v>
      </c>
      <c r="D733" t="s">
        <v>3156</v>
      </c>
      <c r="E733" t="s">
        <v>49</v>
      </c>
      <c r="F733" t="s">
        <v>50</v>
      </c>
      <c r="G733">
        <v>1.1185886768194299E-3</v>
      </c>
    </row>
    <row r="734" spans="1:7" x14ac:dyDescent="0.25">
      <c r="A734" t="s">
        <v>3229</v>
      </c>
      <c r="B734" t="s">
        <v>70</v>
      </c>
      <c r="C734" t="s">
        <v>47</v>
      </c>
      <c r="D734" t="s">
        <v>3107</v>
      </c>
      <c r="E734" t="s">
        <v>49</v>
      </c>
      <c r="F734" t="s">
        <v>50</v>
      </c>
      <c r="G734" s="7">
        <v>3.7037001715766002E-5</v>
      </c>
    </row>
    <row r="735" spans="1:7" x14ac:dyDescent="0.25">
      <c r="A735" t="s">
        <v>3229</v>
      </c>
      <c r="B735" t="s">
        <v>76</v>
      </c>
      <c r="C735" t="s">
        <v>47</v>
      </c>
      <c r="D735" t="s">
        <v>3107</v>
      </c>
      <c r="E735" t="s">
        <v>49</v>
      </c>
      <c r="F735" t="s">
        <v>50</v>
      </c>
      <c r="G735">
        <v>2.4166643619537298E-3</v>
      </c>
    </row>
    <row r="736" spans="1:7" x14ac:dyDescent="0.25">
      <c r="A736" t="s">
        <v>214</v>
      </c>
      <c r="B736" t="s">
        <v>70</v>
      </c>
      <c r="C736" t="s">
        <v>47</v>
      </c>
      <c r="D736" t="s">
        <v>3156</v>
      </c>
      <c r="E736" t="s">
        <v>49</v>
      </c>
      <c r="F736" t="s">
        <v>50</v>
      </c>
      <c r="G736">
        <v>6.5972159306208202E-4</v>
      </c>
    </row>
    <row r="737" spans="1:7" x14ac:dyDescent="0.25">
      <c r="A737" t="s">
        <v>220</v>
      </c>
      <c r="B737" t="s">
        <v>70</v>
      </c>
      <c r="C737" t="s">
        <v>47</v>
      </c>
      <c r="D737" t="s">
        <v>3169</v>
      </c>
      <c r="E737" t="s">
        <v>49</v>
      </c>
      <c r="F737" t="s">
        <v>50</v>
      </c>
      <c r="G737">
        <v>3.30341565303313E-4</v>
      </c>
    </row>
    <row r="738" spans="1:7" x14ac:dyDescent="0.25">
      <c r="A738" t="s">
        <v>3229</v>
      </c>
      <c r="B738" t="s">
        <v>73</v>
      </c>
      <c r="C738" t="s">
        <v>47</v>
      </c>
      <c r="D738" t="s">
        <v>3107</v>
      </c>
      <c r="E738" t="s">
        <v>49</v>
      </c>
      <c r="F738" t="s">
        <v>50</v>
      </c>
      <c r="G738">
        <v>2.4259236123826701E-3</v>
      </c>
    </row>
    <row r="739" spans="1:7" x14ac:dyDescent="0.25">
      <c r="A739" t="s">
        <v>220</v>
      </c>
      <c r="B739" t="s">
        <v>73</v>
      </c>
      <c r="C739" t="s">
        <v>47</v>
      </c>
      <c r="D739" t="s">
        <v>3170</v>
      </c>
      <c r="E739" t="s">
        <v>49</v>
      </c>
      <c r="F739" t="s">
        <v>50</v>
      </c>
      <c r="G739">
        <v>1.4894766940010901E-3</v>
      </c>
    </row>
    <row r="740" spans="1:7" x14ac:dyDescent="0.25">
      <c r="A740" t="s">
        <v>220</v>
      </c>
      <c r="B740" t="s">
        <v>76</v>
      </c>
      <c r="C740" t="s">
        <v>47</v>
      </c>
      <c r="D740" t="s">
        <v>3170</v>
      </c>
      <c r="E740" t="s">
        <v>49</v>
      </c>
      <c r="F740" t="s">
        <v>50</v>
      </c>
      <c r="G740">
        <v>5.6313077608744302E-4</v>
      </c>
    </row>
    <row r="741" spans="1:7" x14ac:dyDescent="0.25">
      <c r="A741" t="s">
        <v>214</v>
      </c>
      <c r="B741" t="s">
        <v>73</v>
      </c>
      <c r="C741" t="s">
        <v>47</v>
      </c>
      <c r="D741" t="s">
        <v>3157</v>
      </c>
      <c r="E741" t="s">
        <v>49</v>
      </c>
      <c r="F741" t="s">
        <v>50</v>
      </c>
      <c r="G741">
        <v>2.0319687120569502E-3</v>
      </c>
    </row>
    <row r="742" spans="1:7" x14ac:dyDescent="0.25">
      <c r="A742" t="s">
        <v>214</v>
      </c>
      <c r="B742" t="s">
        <v>76</v>
      </c>
      <c r="C742" t="s">
        <v>47</v>
      </c>
      <c r="D742" t="s">
        <v>3157</v>
      </c>
      <c r="E742" t="s">
        <v>49</v>
      </c>
      <c r="F742" t="s">
        <v>50</v>
      </c>
      <c r="G742">
        <v>1.1100618344432899E-3</v>
      </c>
    </row>
    <row r="743" spans="1:7" x14ac:dyDescent="0.25">
      <c r="A743" t="s">
        <v>220</v>
      </c>
      <c r="B743" t="s">
        <v>70</v>
      </c>
      <c r="C743" t="s">
        <v>47</v>
      </c>
      <c r="D743" t="s">
        <v>3170</v>
      </c>
      <c r="E743" t="s">
        <v>49</v>
      </c>
      <c r="F743" t="s">
        <v>50</v>
      </c>
      <c r="G743">
        <v>3.2870339022742298E-4</v>
      </c>
    </row>
    <row r="744" spans="1:7" x14ac:dyDescent="0.25">
      <c r="A744" t="s">
        <v>214</v>
      </c>
      <c r="B744" t="s">
        <v>70</v>
      </c>
      <c r="C744" t="s">
        <v>47</v>
      </c>
      <c r="D744" t="s">
        <v>3157</v>
      </c>
      <c r="E744" t="s">
        <v>49</v>
      </c>
      <c r="F744" t="s">
        <v>50</v>
      </c>
      <c r="G744">
        <v>6.54611535042336E-4</v>
      </c>
    </row>
    <row r="745" spans="1:7" x14ac:dyDescent="0.25">
      <c r="A745" t="s">
        <v>3229</v>
      </c>
      <c r="B745" t="s">
        <v>70</v>
      </c>
      <c r="C745" t="s">
        <v>47</v>
      </c>
      <c r="D745" t="s">
        <v>3108</v>
      </c>
      <c r="E745" t="s">
        <v>49</v>
      </c>
      <c r="F745" t="s">
        <v>50</v>
      </c>
      <c r="G745">
        <v>1.9444425900777101E-4</v>
      </c>
    </row>
    <row r="746" spans="1:7" x14ac:dyDescent="0.25">
      <c r="A746" t="s">
        <v>3229</v>
      </c>
      <c r="B746" t="s">
        <v>76</v>
      </c>
      <c r="C746" t="s">
        <v>47</v>
      </c>
      <c r="D746" t="s">
        <v>3108</v>
      </c>
      <c r="E746" t="s">
        <v>49</v>
      </c>
      <c r="F746" t="s">
        <v>50</v>
      </c>
      <c r="G746">
        <v>2.30555335680643E-3</v>
      </c>
    </row>
    <row r="747" spans="1:7" x14ac:dyDescent="0.25">
      <c r="A747" t="s">
        <v>3229</v>
      </c>
      <c r="B747" t="s">
        <v>73</v>
      </c>
      <c r="C747" t="s">
        <v>47</v>
      </c>
      <c r="D747" t="s">
        <v>3108</v>
      </c>
      <c r="E747" t="s">
        <v>49</v>
      </c>
      <c r="F747" t="s">
        <v>50</v>
      </c>
      <c r="G747">
        <v>2.53471980492273E-3</v>
      </c>
    </row>
    <row r="748" spans="1:7" x14ac:dyDescent="0.25">
      <c r="A748" t="s">
        <v>220</v>
      </c>
      <c r="B748" t="s">
        <v>73</v>
      </c>
      <c r="C748" t="s">
        <v>47</v>
      </c>
      <c r="D748" t="s">
        <v>3171</v>
      </c>
      <c r="E748" t="s">
        <v>49</v>
      </c>
      <c r="F748" t="s">
        <v>50</v>
      </c>
      <c r="G748">
        <v>1.5016569426996699E-3</v>
      </c>
    </row>
    <row r="749" spans="1:7" x14ac:dyDescent="0.25">
      <c r="A749" t="s">
        <v>220</v>
      </c>
      <c r="B749" t="s">
        <v>76</v>
      </c>
      <c r="C749" t="s">
        <v>47</v>
      </c>
      <c r="D749" t="s">
        <v>3171</v>
      </c>
      <c r="E749" t="s">
        <v>49</v>
      </c>
      <c r="F749" t="s">
        <v>50</v>
      </c>
      <c r="G749">
        <v>5.6384689179225897E-4</v>
      </c>
    </row>
    <row r="750" spans="1:7" x14ac:dyDescent="0.25">
      <c r="A750" t="s">
        <v>214</v>
      </c>
      <c r="B750" t="s">
        <v>73</v>
      </c>
      <c r="C750" t="s">
        <v>47</v>
      </c>
      <c r="D750" t="s">
        <v>3158</v>
      </c>
      <c r="E750" t="s">
        <v>49</v>
      </c>
      <c r="F750" t="s">
        <v>50</v>
      </c>
      <c r="G750">
        <v>2.0272614411365802E-3</v>
      </c>
    </row>
    <row r="751" spans="1:7" x14ac:dyDescent="0.25">
      <c r="A751" t="s">
        <v>214</v>
      </c>
      <c r="B751" t="s">
        <v>76</v>
      </c>
      <c r="C751" t="s">
        <v>47</v>
      </c>
      <c r="D751" t="s">
        <v>3158</v>
      </c>
      <c r="E751" t="s">
        <v>49</v>
      </c>
      <c r="F751" t="s">
        <v>50</v>
      </c>
      <c r="G751">
        <v>1.1105956486713699E-3</v>
      </c>
    </row>
    <row r="752" spans="1:7" x14ac:dyDescent="0.25">
      <c r="A752" t="s">
        <v>220</v>
      </c>
      <c r="B752" t="s">
        <v>70</v>
      </c>
      <c r="C752" t="s">
        <v>47</v>
      </c>
      <c r="D752" t="s">
        <v>3171</v>
      </c>
      <c r="E752" t="s">
        <v>49</v>
      </c>
      <c r="F752" t="s">
        <v>50</v>
      </c>
      <c r="G752">
        <v>3.2835789580843301E-4</v>
      </c>
    </row>
    <row r="753" spans="1:7" x14ac:dyDescent="0.25">
      <c r="A753" t="s">
        <v>214</v>
      </c>
      <c r="B753" t="s">
        <v>70</v>
      </c>
      <c r="C753" t="s">
        <v>47</v>
      </c>
      <c r="D753" t="s">
        <v>3158</v>
      </c>
      <c r="E753" t="s">
        <v>49</v>
      </c>
      <c r="F753" t="s">
        <v>50</v>
      </c>
      <c r="G753">
        <v>6.5432036364520001E-4</v>
      </c>
    </row>
    <row r="754" spans="1:7" x14ac:dyDescent="0.25">
      <c r="A754" t="s">
        <v>3229</v>
      </c>
      <c r="B754" t="s">
        <v>70</v>
      </c>
      <c r="C754" t="s">
        <v>47</v>
      </c>
      <c r="D754" t="s">
        <v>3109</v>
      </c>
      <c r="E754" t="s">
        <v>49</v>
      </c>
      <c r="F754" t="s">
        <v>50</v>
      </c>
      <c r="G754">
        <v>2.5555531183878502E-4</v>
      </c>
    </row>
    <row r="755" spans="1:7" x14ac:dyDescent="0.25">
      <c r="A755" t="s">
        <v>3229</v>
      </c>
      <c r="B755" t="s">
        <v>76</v>
      </c>
      <c r="C755" t="s">
        <v>47</v>
      </c>
      <c r="D755" t="s">
        <v>3109</v>
      </c>
      <c r="E755" t="s">
        <v>49</v>
      </c>
      <c r="F755" t="s">
        <v>50</v>
      </c>
      <c r="G755">
        <v>2.7055529753367098E-3</v>
      </c>
    </row>
    <row r="756" spans="1:7" x14ac:dyDescent="0.25">
      <c r="A756" t="s">
        <v>3229</v>
      </c>
      <c r="B756" t="s">
        <v>73</v>
      </c>
      <c r="C756" t="s">
        <v>47</v>
      </c>
      <c r="D756" t="s">
        <v>3109</v>
      </c>
      <c r="E756" t="s">
        <v>49</v>
      </c>
      <c r="F756" t="s">
        <v>50</v>
      </c>
      <c r="G756">
        <v>2.6111086209615001E-3</v>
      </c>
    </row>
    <row r="757" spans="1:7" x14ac:dyDescent="0.25">
      <c r="A757" t="s">
        <v>220</v>
      </c>
      <c r="B757" t="s">
        <v>73</v>
      </c>
      <c r="C757" t="s">
        <v>47</v>
      </c>
      <c r="D757" t="s">
        <v>3172</v>
      </c>
      <c r="E757" t="s">
        <v>49</v>
      </c>
      <c r="F757" t="s">
        <v>50</v>
      </c>
      <c r="G757">
        <v>1.51388744513193E-3</v>
      </c>
    </row>
    <row r="758" spans="1:7" x14ac:dyDescent="0.25">
      <c r="A758" t="s">
        <v>220</v>
      </c>
      <c r="B758" t="s">
        <v>76</v>
      </c>
      <c r="C758" t="s">
        <v>47</v>
      </c>
      <c r="D758" t="s">
        <v>3172</v>
      </c>
      <c r="E758" t="s">
        <v>49</v>
      </c>
      <c r="F758" t="s">
        <v>50</v>
      </c>
      <c r="G758">
        <v>5.6168247087328999E-4</v>
      </c>
    </row>
    <row r="759" spans="1:7" x14ac:dyDescent="0.25">
      <c r="A759" t="s">
        <v>214</v>
      </c>
      <c r="B759" t="s">
        <v>73</v>
      </c>
      <c r="C759" t="s">
        <v>47</v>
      </c>
      <c r="D759" t="s">
        <v>3159</v>
      </c>
      <c r="E759" t="s">
        <v>49</v>
      </c>
      <c r="F759" t="s">
        <v>50</v>
      </c>
      <c r="G759">
        <v>1.99848294258117E-3</v>
      </c>
    </row>
    <row r="760" spans="1:7" x14ac:dyDescent="0.25">
      <c r="A760" t="s">
        <v>214</v>
      </c>
      <c r="B760" t="s">
        <v>76</v>
      </c>
      <c r="C760" t="s">
        <v>47</v>
      </c>
      <c r="D760" t="s">
        <v>3159</v>
      </c>
      <c r="E760" t="s">
        <v>49</v>
      </c>
      <c r="F760" t="s">
        <v>50</v>
      </c>
      <c r="G760">
        <v>1.1035343011220201E-3</v>
      </c>
    </row>
    <row r="761" spans="1:7" x14ac:dyDescent="0.25">
      <c r="A761" t="s">
        <v>220</v>
      </c>
      <c r="B761" t="s">
        <v>70</v>
      </c>
      <c r="C761" t="s">
        <v>47</v>
      </c>
      <c r="D761" t="s">
        <v>3172</v>
      </c>
      <c r="E761" t="s">
        <v>49</v>
      </c>
      <c r="F761" t="s">
        <v>50</v>
      </c>
      <c r="G761">
        <v>3.2965654835981399E-4</v>
      </c>
    </row>
    <row r="762" spans="1:7" x14ac:dyDescent="0.25">
      <c r="A762" t="s">
        <v>214</v>
      </c>
      <c r="B762" t="s">
        <v>70</v>
      </c>
      <c r="C762" t="s">
        <v>47</v>
      </c>
      <c r="D762" t="s">
        <v>3159</v>
      </c>
      <c r="E762" t="s">
        <v>49</v>
      </c>
      <c r="F762" t="s">
        <v>50</v>
      </c>
      <c r="G762">
        <v>6.45958979924519E-4</v>
      </c>
    </row>
    <row r="763" spans="1:7" x14ac:dyDescent="0.25">
      <c r="A763" t="s">
        <v>3229</v>
      </c>
      <c r="B763" t="s">
        <v>70</v>
      </c>
      <c r="C763" t="s">
        <v>47</v>
      </c>
      <c r="D763" t="s">
        <v>3110</v>
      </c>
      <c r="E763" t="s">
        <v>49</v>
      </c>
      <c r="F763" t="s">
        <v>50</v>
      </c>
      <c r="G763">
        <v>1.2083321809768599E-3</v>
      </c>
    </row>
    <row r="764" spans="1:7" x14ac:dyDescent="0.25">
      <c r="A764" t="s">
        <v>3229</v>
      </c>
      <c r="B764" t="s">
        <v>76</v>
      </c>
      <c r="C764" t="s">
        <v>47</v>
      </c>
      <c r="D764" t="s">
        <v>3110</v>
      </c>
      <c r="E764" t="s">
        <v>49</v>
      </c>
      <c r="F764" t="s">
        <v>50</v>
      </c>
      <c r="G764">
        <v>3.1527747710545801E-3</v>
      </c>
    </row>
    <row r="765" spans="1:7" x14ac:dyDescent="0.25">
      <c r="A765" t="s">
        <v>220</v>
      </c>
      <c r="B765" t="s">
        <v>73</v>
      </c>
      <c r="C765" t="s">
        <v>47</v>
      </c>
      <c r="D765" t="s">
        <v>3173</v>
      </c>
      <c r="E765" t="s">
        <v>49</v>
      </c>
      <c r="F765" t="s">
        <v>50</v>
      </c>
      <c r="G765">
        <v>1.50724493938943E-3</v>
      </c>
    </row>
    <row r="766" spans="1:7" x14ac:dyDescent="0.25">
      <c r="A766" t="s">
        <v>220</v>
      </c>
      <c r="B766" t="s">
        <v>76</v>
      </c>
      <c r="C766" t="s">
        <v>47</v>
      </c>
      <c r="D766" t="s">
        <v>3173</v>
      </c>
      <c r="E766" t="s">
        <v>49</v>
      </c>
      <c r="F766" t="s">
        <v>50</v>
      </c>
      <c r="G766">
        <v>5.5837305847573297E-4</v>
      </c>
    </row>
    <row r="767" spans="1:7" x14ac:dyDescent="0.25">
      <c r="A767" t="s">
        <v>3229</v>
      </c>
      <c r="B767" t="s">
        <v>73</v>
      </c>
      <c r="C767" t="s">
        <v>47</v>
      </c>
      <c r="D767" t="s">
        <v>3110</v>
      </c>
      <c r="E767" t="s">
        <v>49</v>
      </c>
      <c r="F767" t="s">
        <v>50</v>
      </c>
      <c r="G767">
        <v>3.57407066557142E-3</v>
      </c>
    </row>
    <row r="768" spans="1:7" x14ac:dyDescent="0.25">
      <c r="A768" t="s">
        <v>214</v>
      </c>
      <c r="B768" t="s">
        <v>73</v>
      </c>
      <c r="C768" t="s">
        <v>47</v>
      </c>
      <c r="D768" t="s">
        <v>3160</v>
      </c>
      <c r="E768" t="s">
        <v>49</v>
      </c>
      <c r="F768" t="s">
        <v>50</v>
      </c>
      <c r="G768">
        <v>2.0014861864702999E-3</v>
      </c>
    </row>
    <row r="769" spans="1:7" x14ac:dyDescent="0.25">
      <c r="A769" t="s">
        <v>214</v>
      </c>
      <c r="B769" t="s">
        <v>76</v>
      </c>
      <c r="C769" t="s">
        <v>47</v>
      </c>
      <c r="D769" t="s">
        <v>3160</v>
      </c>
      <c r="E769" t="s">
        <v>49</v>
      </c>
      <c r="F769" t="s">
        <v>50</v>
      </c>
      <c r="G769">
        <v>1.1200386143866E-3</v>
      </c>
    </row>
    <row r="770" spans="1:7" x14ac:dyDescent="0.25">
      <c r="A770" t="s">
        <v>220</v>
      </c>
      <c r="B770" t="s">
        <v>70</v>
      </c>
      <c r="C770" t="s">
        <v>47</v>
      </c>
      <c r="D770" t="s">
        <v>3173</v>
      </c>
      <c r="E770" t="s">
        <v>49</v>
      </c>
      <c r="F770" t="s">
        <v>50</v>
      </c>
      <c r="G770">
        <v>3.2890467828022602E-4</v>
      </c>
    </row>
    <row r="771" spans="1:7" x14ac:dyDescent="0.25">
      <c r="A771" t="s">
        <v>214</v>
      </c>
      <c r="B771" t="s">
        <v>70</v>
      </c>
      <c r="C771" t="s">
        <v>47</v>
      </c>
      <c r="D771" t="s">
        <v>3160</v>
      </c>
      <c r="E771" t="s">
        <v>49</v>
      </c>
      <c r="F771" t="s">
        <v>50</v>
      </c>
      <c r="G771">
        <v>6.4285652978079597E-4</v>
      </c>
    </row>
    <row r="772" spans="1:7" x14ac:dyDescent="0.25">
      <c r="A772" t="s">
        <v>3229</v>
      </c>
      <c r="B772" t="s">
        <v>70</v>
      </c>
      <c r="C772" t="s">
        <v>47</v>
      </c>
      <c r="D772" t="s">
        <v>3111</v>
      </c>
      <c r="E772" t="s">
        <v>49</v>
      </c>
      <c r="F772" t="s">
        <v>50</v>
      </c>
      <c r="G772">
        <v>1.8412680852980801E-3</v>
      </c>
    </row>
    <row r="773" spans="1:7" x14ac:dyDescent="0.25">
      <c r="A773" t="s">
        <v>3229</v>
      </c>
      <c r="B773" t="s">
        <v>76</v>
      </c>
      <c r="C773" t="s">
        <v>47</v>
      </c>
      <c r="D773" t="s">
        <v>3111</v>
      </c>
      <c r="E773" t="s">
        <v>49</v>
      </c>
      <c r="F773" t="s">
        <v>50</v>
      </c>
      <c r="G773">
        <v>3.6388854185740102E-3</v>
      </c>
    </row>
    <row r="774" spans="1:7" x14ac:dyDescent="0.25">
      <c r="A774" t="s">
        <v>220</v>
      </c>
      <c r="B774" t="s">
        <v>73</v>
      </c>
      <c r="C774" t="s">
        <v>47</v>
      </c>
      <c r="D774" t="s">
        <v>3174</v>
      </c>
      <c r="E774" t="s">
        <v>49</v>
      </c>
      <c r="F774" t="s">
        <v>50</v>
      </c>
      <c r="G774">
        <v>1.5579350221724699E-3</v>
      </c>
    </row>
    <row r="775" spans="1:7" x14ac:dyDescent="0.25">
      <c r="A775" t="s">
        <v>220</v>
      </c>
      <c r="B775" t="s">
        <v>76</v>
      </c>
      <c r="C775" t="s">
        <v>47</v>
      </c>
      <c r="D775" t="s">
        <v>3174</v>
      </c>
      <c r="E775" t="s">
        <v>49</v>
      </c>
      <c r="F775" t="s">
        <v>50</v>
      </c>
      <c r="G775">
        <v>5.96428002629961E-4</v>
      </c>
    </row>
    <row r="776" spans="1:7" x14ac:dyDescent="0.25">
      <c r="A776" t="s">
        <v>3229</v>
      </c>
      <c r="B776" t="s">
        <v>73</v>
      </c>
      <c r="C776" t="s">
        <v>47</v>
      </c>
      <c r="D776" t="s">
        <v>3111</v>
      </c>
      <c r="E776" t="s">
        <v>49</v>
      </c>
      <c r="F776" t="s">
        <v>50</v>
      </c>
      <c r="G776">
        <v>4.3174562000092998E-3</v>
      </c>
    </row>
    <row r="777" spans="1:7" x14ac:dyDescent="0.25">
      <c r="A777" t="s">
        <v>214</v>
      </c>
      <c r="B777" t="s">
        <v>73</v>
      </c>
      <c r="C777" t="s">
        <v>47</v>
      </c>
      <c r="D777" t="s">
        <v>3161</v>
      </c>
      <c r="E777" t="s">
        <v>49</v>
      </c>
      <c r="F777" t="s">
        <v>50</v>
      </c>
      <c r="G777">
        <v>1.9956121319218601E-3</v>
      </c>
    </row>
    <row r="778" spans="1:7" x14ac:dyDescent="0.25">
      <c r="A778" t="s">
        <v>214</v>
      </c>
      <c r="B778" t="s">
        <v>76</v>
      </c>
      <c r="C778" t="s">
        <v>47</v>
      </c>
      <c r="D778" t="s">
        <v>3161</v>
      </c>
      <c r="E778" t="s">
        <v>49</v>
      </c>
      <c r="F778" t="s">
        <v>50</v>
      </c>
      <c r="G778">
        <v>1.1379131448199099E-3</v>
      </c>
    </row>
    <row r="779" spans="1:7" x14ac:dyDescent="0.25">
      <c r="A779" t="s">
        <v>220</v>
      </c>
      <c r="B779" t="s">
        <v>70</v>
      </c>
      <c r="C779" t="s">
        <v>47</v>
      </c>
      <c r="D779" t="s">
        <v>3174</v>
      </c>
      <c r="E779" t="s">
        <v>49</v>
      </c>
      <c r="F779" t="s">
        <v>50</v>
      </c>
      <c r="G779">
        <v>3.4960284119560597E-4</v>
      </c>
    </row>
    <row r="780" spans="1:7" x14ac:dyDescent="0.25">
      <c r="A780" t="s">
        <v>214</v>
      </c>
      <c r="B780" t="s">
        <v>70</v>
      </c>
      <c r="C780" t="s">
        <v>47</v>
      </c>
      <c r="D780" t="s">
        <v>3161</v>
      </c>
      <c r="E780" t="s">
        <v>49</v>
      </c>
      <c r="F780" t="s">
        <v>50</v>
      </c>
      <c r="G780">
        <v>6.4229958238657401E-4</v>
      </c>
    </row>
    <row r="781" spans="1:7" x14ac:dyDescent="0.25">
      <c r="A781" t="s">
        <v>3229</v>
      </c>
      <c r="B781" t="s">
        <v>70</v>
      </c>
      <c r="C781" t="s">
        <v>47</v>
      </c>
      <c r="D781" t="s">
        <v>3112</v>
      </c>
      <c r="E781" t="s">
        <v>49</v>
      </c>
      <c r="F781" t="s">
        <v>50</v>
      </c>
      <c r="G781">
        <v>2.0868035654226899E-3</v>
      </c>
    </row>
    <row r="782" spans="1:7" x14ac:dyDescent="0.25">
      <c r="A782" t="s">
        <v>3229</v>
      </c>
      <c r="B782" t="s">
        <v>76</v>
      </c>
      <c r="C782" t="s">
        <v>47</v>
      </c>
      <c r="D782" t="s">
        <v>3112</v>
      </c>
      <c r="E782" t="s">
        <v>49</v>
      </c>
      <c r="F782" t="s">
        <v>50</v>
      </c>
      <c r="G782">
        <v>3.7430519858996001E-3</v>
      </c>
    </row>
    <row r="783" spans="1:7" x14ac:dyDescent="0.25">
      <c r="A783" t="s">
        <v>220</v>
      </c>
      <c r="B783" t="s">
        <v>73</v>
      </c>
      <c r="C783" t="s">
        <v>47</v>
      </c>
      <c r="D783" t="s">
        <v>3175</v>
      </c>
      <c r="E783" t="s">
        <v>49</v>
      </c>
      <c r="F783" t="s">
        <v>50</v>
      </c>
      <c r="G783">
        <v>1.5375572191157799E-3</v>
      </c>
    </row>
    <row r="784" spans="1:7" x14ac:dyDescent="0.25">
      <c r="A784" t="s">
        <v>220</v>
      </c>
      <c r="B784" t="s">
        <v>76</v>
      </c>
      <c r="C784" t="s">
        <v>47</v>
      </c>
      <c r="D784" t="s">
        <v>3175</v>
      </c>
      <c r="E784" t="s">
        <v>49</v>
      </c>
      <c r="F784" t="s">
        <v>50</v>
      </c>
      <c r="G784">
        <v>5.88027608226722E-4</v>
      </c>
    </row>
    <row r="785" spans="1:7" x14ac:dyDescent="0.25">
      <c r="A785" t="s">
        <v>3229</v>
      </c>
      <c r="B785" t="s">
        <v>73</v>
      </c>
      <c r="C785" t="s">
        <v>47</v>
      </c>
      <c r="D785" t="s">
        <v>3112</v>
      </c>
      <c r="E785" t="s">
        <v>49</v>
      </c>
      <c r="F785" t="s">
        <v>50</v>
      </c>
      <c r="G785">
        <v>4.7743010024229602E-3</v>
      </c>
    </row>
    <row r="786" spans="1:7" x14ac:dyDescent="0.25">
      <c r="A786" t="s">
        <v>214</v>
      </c>
      <c r="B786" t="s">
        <v>73</v>
      </c>
      <c r="C786" t="s">
        <v>47</v>
      </c>
      <c r="D786" t="s">
        <v>3162</v>
      </c>
      <c r="E786" t="s">
        <v>49</v>
      </c>
      <c r="F786" t="s">
        <v>50</v>
      </c>
      <c r="G786">
        <v>1.9870670705006001E-3</v>
      </c>
    </row>
    <row r="787" spans="1:7" x14ac:dyDescent="0.25">
      <c r="A787" t="s">
        <v>214</v>
      </c>
      <c r="B787" t="s">
        <v>76</v>
      </c>
      <c r="C787" t="s">
        <v>47</v>
      </c>
      <c r="D787" t="s">
        <v>3162</v>
      </c>
      <c r="E787" t="s">
        <v>49</v>
      </c>
      <c r="F787" t="s">
        <v>50</v>
      </c>
      <c r="G787">
        <v>1.1499031179252701E-3</v>
      </c>
    </row>
    <row r="788" spans="1:7" x14ac:dyDescent="0.25">
      <c r="A788" t="s">
        <v>220</v>
      </c>
      <c r="B788" t="s">
        <v>70</v>
      </c>
      <c r="C788" t="s">
        <v>47</v>
      </c>
      <c r="D788" t="s">
        <v>3175</v>
      </c>
      <c r="E788" t="s">
        <v>49</v>
      </c>
      <c r="F788" t="s">
        <v>50</v>
      </c>
      <c r="G788">
        <v>3.4467885751679402E-4</v>
      </c>
    </row>
    <row r="789" spans="1:7" x14ac:dyDescent="0.25">
      <c r="A789" t="s">
        <v>214</v>
      </c>
      <c r="B789" t="s">
        <v>70</v>
      </c>
      <c r="C789" t="s">
        <v>47</v>
      </c>
      <c r="D789" t="s">
        <v>3162</v>
      </c>
      <c r="E789" t="s">
        <v>49</v>
      </c>
      <c r="F789" t="s">
        <v>50</v>
      </c>
      <c r="G789">
        <v>6.3314115864106897E-4</v>
      </c>
    </row>
    <row r="790" spans="1:7" x14ac:dyDescent="0.25">
      <c r="A790" t="s">
        <v>3229</v>
      </c>
      <c r="B790" t="s">
        <v>70</v>
      </c>
      <c r="C790" t="s">
        <v>47</v>
      </c>
      <c r="D790" t="s">
        <v>3113</v>
      </c>
      <c r="E790" t="s">
        <v>49</v>
      </c>
      <c r="F790" t="s">
        <v>50</v>
      </c>
      <c r="G790">
        <v>2.0956770137504199E-3</v>
      </c>
    </row>
    <row r="791" spans="1:7" x14ac:dyDescent="0.25">
      <c r="A791" t="s">
        <v>3229</v>
      </c>
      <c r="B791" t="s">
        <v>76</v>
      </c>
      <c r="C791" t="s">
        <v>47</v>
      </c>
      <c r="D791" t="s">
        <v>3113</v>
      </c>
      <c r="E791" t="s">
        <v>49</v>
      </c>
      <c r="F791" t="s">
        <v>50</v>
      </c>
      <c r="G791">
        <v>3.6481446690029501E-3</v>
      </c>
    </row>
    <row r="792" spans="1:7" x14ac:dyDescent="0.25">
      <c r="A792" t="s">
        <v>220</v>
      </c>
      <c r="B792" t="s">
        <v>73</v>
      </c>
      <c r="C792" t="s">
        <v>47</v>
      </c>
      <c r="D792" t="s">
        <v>3176</v>
      </c>
      <c r="E792" t="s">
        <v>49</v>
      </c>
      <c r="F792" t="s">
        <v>50</v>
      </c>
      <c r="G792">
        <v>1.53742137330549E-3</v>
      </c>
    </row>
    <row r="793" spans="1:7" x14ac:dyDescent="0.25">
      <c r="A793" t="s">
        <v>220</v>
      </c>
      <c r="B793" t="s">
        <v>76</v>
      </c>
      <c r="C793" t="s">
        <v>47</v>
      </c>
      <c r="D793" t="s">
        <v>3176</v>
      </c>
      <c r="E793" t="s">
        <v>49</v>
      </c>
      <c r="F793" t="s">
        <v>50</v>
      </c>
      <c r="G793">
        <v>5.8487598542813905E-4</v>
      </c>
    </row>
    <row r="794" spans="1:7" x14ac:dyDescent="0.25">
      <c r="A794" t="s">
        <v>214</v>
      </c>
      <c r="B794" t="s">
        <v>73</v>
      </c>
      <c r="C794" t="s">
        <v>47</v>
      </c>
      <c r="D794" t="s">
        <v>3163</v>
      </c>
      <c r="E794" t="s">
        <v>49</v>
      </c>
      <c r="F794" t="s">
        <v>50</v>
      </c>
      <c r="G794">
        <v>1.9816365282414299E-3</v>
      </c>
    </row>
    <row r="795" spans="1:7" x14ac:dyDescent="0.25">
      <c r="A795" t="s">
        <v>3229</v>
      </c>
      <c r="B795" t="s">
        <v>73</v>
      </c>
      <c r="C795" t="s">
        <v>47</v>
      </c>
      <c r="D795" t="s">
        <v>3113</v>
      </c>
      <c r="E795" t="s">
        <v>49</v>
      </c>
      <c r="F795" t="s">
        <v>50</v>
      </c>
      <c r="G795">
        <v>4.7654275540952298E-3</v>
      </c>
    </row>
    <row r="796" spans="1:7" x14ac:dyDescent="0.25">
      <c r="A796" t="s">
        <v>214</v>
      </c>
      <c r="B796" t="s">
        <v>76</v>
      </c>
      <c r="C796" t="s">
        <v>47</v>
      </c>
      <c r="D796" t="s">
        <v>3163</v>
      </c>
      <c r="E796" t="s">
        <v>49</v>
      </c>
      <c r="F796" t="s">
        <v>50</v>
      </c>
      <c r="G796">
        <v>1.14077104013518E-3</v>
      </c>
    </row>
    <row r="797" spans="1:7" x14ac:dyDescent="0.25">
      <c r="A797" t="s">
        <v>220</v>
      </c>
      <c r="B797" t="s">
        <v>70</v>
      </c>
      <c r="C797" t="s">
        <v>47</v>
      </c>
      <c r="D797" t="s">
        <v>3176</v>
      </c>
      <c r="E797" t="s">
        <v>49</v>
      </c>
      <c r="F797" t="s">
        <v>50</v>
      </c>
      <c r="G797">
        <v>3.3989165116239401E-4</v>
      </c>
    </row>
    <row r="798" spans="1:7" x14ac:dyDescent="0.25">
      <c r="A798" t="s">
        <v>214</v>
      </c>
      <c r="B798" t="s">
        <v>70</v>
      </c>
      <c r="C798" t="s">
        <v>47</v>
      </c>
      <c r="D798" t="s">
        <v>3163</v>
      </c>
      <c r="E798" t="s">
        <v>49</v>
      </c>
      <c r="F798" t="s">
        <v>50</v>
      </c>
      <c r="G798">
        <v>6.3041371140776302E-4</v>
      </c>
    </row>
    <row r="799" spans="1:7" x14ac:dyDescent="0.25">
      <c r="A799" t="s">
        <v>220</v>
      </c>
      <c r="B799" t="s">
        <v>73</v>
      </c>
      <c r="C799" t="s">
        <v>47</v>
      </c>
      <c r="D799" t="s">
        <v>3177</v>
      </c>
      <c r="E799" t="s">
        <v>49</v>
      </c>
      <c r="F799" t="s">
        <v>50</v>
      </c>
      <c r="G799">
        <v>1.5216880465207E-3</v>
      </c>
    </row>
    <row r="800" spans="1:7" x14ac:dyDescent="0.25">
      <c r="A800" t="s">
        <v>3229</v>
      </c>
      <c r="B800" t="s">
        <v>70</v>
      </c>
      <c r="C800" t="s">
        <v>47</v>
      </c>
      <c r="D800" t="s">
        <v>3114</v>
      </c>
      <c r="E800" t="s">
        <v>49</v>
      </c>
      <c r="F800" t="s">
        <v>50</v>
      </c>
      <c r="G800">
        <v>2.1333312988281198E-3</v>
      </c>
    </row>
    <row r="801" spans="1:7" x14ac:dyDescent="0.25">
      <c r="A801" t="s">
        <v>3229</v>
      </c>
      <c r="B801" t="s">
        <v>76</v>
      </c>
      <c r="C801" t="s">
        <v>47</v>
      </c>
      <c r="D801" t="s">
        <v>3114</v>
      </c>
      <c r="E801" t="s">
        <v>49</v>
      </c>
      <c r="F801" t="s">
        <v>50</v>
      </c>
      <c r="G801">
        <v>3.7999963760375899E-3</v>
      </c>
    </row>
    <row r="802" spans="1:7" x14ac:dyDescent="0.25">
      <c r="A802" t="s">
        <v>220</v>
      </c>
      <c r="B802" t="s">
        <v>76</v>
      </c>
      <c r="C802" t="s">
        <v>47</v>
      </c>
      <c r="D802" t="s">
        <v>3177</v>
      </c>
      <c r="E802" t="s">
        <v>49</v>
      </c>
      <c r="F802" t="s">
        <v>50</v>
      </c>
      <c r="G802">
        <v>5.7838605419141499E-4</v>
      </c>
    </row>
    <row r="803" spans="1:7" x14ac:dyDescent="0.25">
      <c r="A803" t="s">
        <v>214</v>
      </c>
      <c r="B803" t="s">
        <v>73</v>
      </c>
      <c r="C803" t="s">
        <v>47</v>
      </c>
      <c r="D803" t="s">
        <v>3164</v>
      </c>
      <c r="E803" t="s">
        <v>49</v>
      </c>
      <c r="F803" t="s">
        <v>50</v>
      </c>
      <c r="G803">
        <v>2.0828683839903901E-3</v>
      </c>
    </row>
    <row r="804" spans="1:7" x14ac:dyDescent="0.25">
      <c r="A804" t="s">
        <v>214</v>
      </c>
      <c r="B804" t="s">
        <v>76</v>
      </c>
      <c r="C804" t="s">
        <v>47</v>
      </c>
      <c r="D804" t="s">
        <v>3164</v>
      </c>
      <c r="E804" t="s">
        <v>49</v>
      </c>
      <c r="F804" t="s">
        <v>50</v>
      </c>
      <c r="G804">
        <v>1.16018407874637E-3</v>
      </c>
    </row>
    <row r="805" spans="1:7" x14ac:dyDescent="0.25">
      <c r="A805" t="s">
        <v>3229</v>
      </c>
      <c r="B805" t="s">
        <v>73</v>
      </c>
      <c r="C805" t="s">
        <v>47</v>
      </c>
      <c r="D805" t="s">
        <v>3114</v>
      </c>
      <c r="E805" t="s">
        <v>49</v>
      </c>
      <c r="F805" t="s">
        <v>50</v>
      </c>
      <c r="G805">
        <v>4.75555102030436E-3</v>
      </c>
    </row>
    <row r="806" spans="1:7" x14ac:dyDescent="0.25">
      <c r="A806" t="s">
        <v>220</v>
      </c>
      <c r="B806" t="s">
        <v>70</v>
      </c>
      <c r="C806" t="s">
        <v>47</v>
      </c>
      <c r="D806" t="s">
        <v>3177</v>
      </c>
      <c r="E806" t="s">
        <v>49</v>
      </c>
      <c r="F806" t="s">
        <v>50</v>
      </c>
      <c r="G806">
        <v>3.3751870399196398E-4</v>
      </c>
    </row>
    <row r="807" spans="1:7" x14ac:dyDescent="0.25">
      <c r="A807" t="s">
        <v>214</v>
      </c>
      <c r="B807" t="s">
        <v>70</v>
      </c>
      <c r="C807" t="s">
        <v>47</v>
      </c>
      <c r="D807" t="s">
        <v>3164</v>
      </c>
      <c r="E807" t="s">
        <v>49</v>
      </c>
      <c r="F807" t="s">
        <v>50</v>
      </c>
      <c r="G807">
        <v>6.7175861861970695E-4</v>
      </c>
    </row>
    <row r="808" spans="1:7" x14ac:dyDescent="0.25">
      <c r="A808" t="s">
        <v>220</v>
      </c>
      <c r="B808" t="s">
        <v>73</v>
      </c>
      <c r="C808" t="s">
        <v>47</v>
      </c>
      <c r="D808" t="s">
        <v>3178</v>
      </c>
      <c r="E808" t="s">
        <v>49</v>
      </c>
      <c r="F808" t="s">
        <v>50</v>
      </c>
      <c r="G808">
        <v>1.518767320358E-3</v>
      </c>
    </row>
    <row r="809" spans="1:7" x14ac:dyDescent="0.25">
      <c r="A809" t="s">
        <v>220</v>
      </c>
      <c r="B809" t="s">
        <v>76</v>
      </c>
      <c r="C809" t="s">
        <v>47</v>
      </c>
      <c r="D809" t="s">
        <v>3178</v>
      </c>
      <c r="E809" t="s">
        <v>49</v>
      </c>
      <c r="F809" t="s">
        <v>50</v>
      </c>
      <c r="G809">
        <v>5.7732677674508304E-4</v>
      </c>
    </row>
    <row r="810" spans="1:7" x14ac:dyDescent="0.25">
      <c r="A810" t="s">
        <v>3229</v>
      </c>
      <c r="B810" t="s">
        <v>70</v>
      </c>
      <c r="C810" t="s">
        <v>47</v>
      </c>
      <c r="D810" t="s">
        <v>3115</v>
      </c>
      <c r="E810" t="s">
        <v>49</v>
      </c>
      <c r="F810" t="s">
        <v>50</v>
      </c>
      <c r="G810">
        <v>1.9898970921834302E-3</v>
      </c>
    </row>
    <row r="811" spans="1:7" x14ac:dyDescent="0.25">
      <c r="A811" t="s">
        <v>3229</v>
      </c>
      <c r="B811" t="s">
        <v>76</v>
      </c>
      <c r="C811" t="s">
        <v>47</v>
      </c>
      <c r="D811" t="s">
        <v>3115</v>
      </c>
      <c r="E811" t="s">
        <v>49</v>
      </c>
      <c r="F811" t="s">
        <v>50</v>
      </c>
      <c r="G811">
        <v>3.7701984246571799E-3</v>
      </c>
    </row>
    <row r="812" spans="1:7" x14ac:dyDescent="0.25">
      <c r="A812" t="s">
        <v>214</v>
      </c>
      <c r="B812" t="s">
        <v>73</v>
      </c>
      <c r="C812" t="s">
        <v>47</v>
      </c>
      <c r="D812" t="s">
        <v>3165</v>
      </c>
      <c r="E812" t="s">
        <v>49</v>
      </c>
      <c r="F812" t="s">
        <v>50</v>
      </c>
      <c r="G812">
        <v>2.0692147843824702E-3</v>
      </c>
    </row>
    <row r="813" spans="1:7" x14ac:dyDescent="0.25">
      <c r="A813" t="s">
        <v>214</v>
      </c>
      <c r="B813" t="s">
        <v>76</v>
      </c>
      <c r="C813" t="s">
        <v>47</v>
      </c>
      <c r="D813" t="s">
        <v>3165</v>
      </c>
      <c r="E813" t="s">
        <v>49</v>
      </c>
      <c r="F813" t="s">
        <v>50</v>
      </c>
      <c r="G813">
        <v>1.1561919756925801E-3</v>
      </c>
    </row>
    <row r="814" spans="1:7" x14ac:dyDescent="0.25">
      <c r="A814" t="s">
        <v>220</v>
      </c>
      <c r="B814" t="s">
        <v>70</v>
      </c>
      <c r="C814" t="s">
        <v>47</v>
      </c>
      <c r="D814" t="s">
        <v>3178</v>
      </c>
      <c r="E814" t="s">
        <v>49</v>
      </c>
      <c r="F814" t="s">
        <v>50</v>
      </c>
      <c r="G814">
        <v>3.3483451551145199E-4</v>
      </c>
    </row>
    <row r="815" spans="1:7" x14ac:dyDescent="0.25">
      <c r="A815" t="s">
        <v>3229</v>
      </c>
      <c r="B815" t="s">
        <v>73</v>
      </c>
      <c r="C815" t="s">
        <v>47</v>
      </c>
      <c r="D815" t="s">
        <v>3115</v>
      </c>
      <c r="E815" t="s">
        <v>49</v>
      </c>
      <c r="F815" t="s">
        <v>50</v>
      </c>
      <c r="G815">
        <v>4.5050462086995398E-3</v>
      </c>
    </row>
    <row r="816" spans="1:7" x14ac:dyDescent="0.25">
      <c r="A816" t="s">
        <v>214</v>
      </c>
      <c r="B816" t="s">
        <v>70</v>
      </c>
      <c r="C816" t="s">
        <v>47</v>
      </c>
      <c r="D816" t="s">
        <v>3165</v>
      </c>
      <c r="E816" t="s">
        <v>49</v>
      </c>
      <c r="F816" t="s">
        <v>50</v>
      </c>
      <c r="G816">
        <v>6.6803214979953404E-4</v>
      </c>
    </row>
    <row r="817" spans="1:7" x14ac:dyDescent="0.25">
      <c r="A817" t="s">
        <v>220</v>
      </c>
      <c r="B817" t="s">
        <v>73</v>
      </c>
      <c r="C817" t="s">
        <v>47</v>
      </c>
      <c r="D817" t="s">
        <v>3179</v>
      </c>
      <c r="E817" t="s">
        <v>49</v>
      </c>
      <c r="F817" t="s">
        <v>50</v>
      </c>
      <c r="G817">
        <v>1.51036892996894E-3</v>
      </c>
    </row>
    <row r="818" spans="1:7" x14ac:dyDescent="0.25">
      <c r="A818" t="s">
        <v>220</v>
      </c>
      <c r="B818" t="s">
        <v>76</v>
      </c>
      <c r="C818" t="s">
        <v>47</v>
      </c>
      <c r="D818" t="s">
        <v>3179</v>
      </c>
      <c r="E818" t="s">
        <v>49</v>
      </c>
      <c r="F818" t="s">
        <v>50</v>
      </c>
      <c r="G818">
        <v>5.7185130649142801E-4</v>
      </c>
    </row>
    <row r="819" spans="1:7" x14ac:dyDescent="0.25">
      <c r="A819" t="s">
        <v>3229</v>
      </c>
      <c r="B819" t="s">
        <v>70</v>
      </c>
      <c r="C819" t="s">
        <v>47</v>
      </c>
      <c r="D819" t="s">
        <v>3116</v>
      </c>
      <c r="E819" t="s">
        <v>49</v>
      </c>
      <c r="F819" t="s">
        <v>50</v>
      </c>
      <c r="G819">
        <v>1.8703685866461801E-3</v>
      </c>
    </row>
    <row r="820" spans="1:7" x14ac:dyDescent="0.25">
      <c r="A820" t="s">
        <v>3229</v>
      </c>
      <c r="B820" t="s">
        <v>76</v>
      </c>
      <c r="C820" t="s">
        <v>47</v>
      </c>
      <c r="D820" t="s">
        <v>3116</v>
      </c>
      <c r="E820" t="s">
        <v>49</v>
      </c>
      <c r="F820" t="s">
        <v>50</v>
      </c>
      <c r="G820">
        <v>3.6921261085404201E-3</v>
      </c>
    </row>
    <row r="821" spans="1:7" x14ac:dyDescent="0.25">
      <c r="A821" t="s">
        <v>214</v>
      </c>
      <c r="B821" t="s">
        <v>73</v>
      </c>
      <c r="C821" t="s">
        <v>47</v>
      </c>
      <c r="D821" t="s">
        <v>3166</v>
      </c>
      <c r="E821" t="s">
        <v>49</v>
      </c>
      <c r="F821" t="s">
        <v>50</v>
      </c>
      <c r="G821">
        <v>2.0663062731424899E-3</v>
      </c>
    </row>
    <row r="822" spans="1:7" x14ac:dyDescent="0.25">
      <c r="A822" t="s">
        <v>214</v>
      </c>
      <c r="B822" t="s">
        <v>76</v>
      </c>
      <c r="C822" t="s">
        <v>47</v>
      </c>
      <c r="D822" t="s">
        <v>3166</v>
      </c>
      <c r="E822" t="s">
        <v>49</v>
      </c>
      <c r="F822" t="s">
        <v>50</v>
      </c>
      <c r="G822">
        <v>1.14157597223917E-3</v>
      </c>
    </row>
    <row r="823" spans="1:7" x14ac:dyDescent="0.25">
      <c r="A823" t="s">
        <v>220</v>
      </c>
      <c r="B823" t="s">
        <v>70</v>
      </c>
      <c r="C823" t="s">
        <v>47</v>
      </c>
      <c r="D823" t="s">
        <v>3179</v>
      </c>
      <c r="E823" t="s">
        <v>49</v>
      </c>
      <c r="F823" t="s">
        <v>50</v>
      </c>
      <c r="G823">
        <v>3.3481449551052498E-4</v>
      </c>
    </row>
    <row r="824" spans="1:7" x14ac:dyDescent="0.25">
      <c r="A824" t="s">
        <v>3229</v>
      </c>
      <c r="B824" t="s">
        <v>73</v>
      </c>
      <c r="C824" t="s">
        <v>47</v>
      </c>
      <c r="D824" t="s">
        <v>3116</v>
      </c>
      <c r="E824" t="s">
        <v>49</v>
      </c>
      <c r="F824" t="s">
        <v>50</v>
      </c>
      <c r="G824">
        <v>4.4166624546051001E-3</v>
      </c>
    </row>
    <row r="825" spans="1:7" x14ac:dyDescent="0.25">
      <c r="A825" t="s">
        <v>214</v>
      </c>
      <c r="B825" t="s">
        <v>70</v>
      </c>
      <c r="C825" t="s">
        <v>47</v>
      </c>
      <c r="D825" t="s">
        <v>3166</v>
      </c>
      <c r="E825" t="s">
        <v>49</v>
      </c>
      <c r="F825" t="s">
        <v>50</v>
      </c>
      <c r="G825">
        <v>6.6801011562347403E-4</v>
      </c>
    </row>
    <row r="826" spans="1:7" x14ac:dyDescent="0.25">
      <c r="A826" t="s">
        <v>220</v>
      </c>
      <c r="B826" t="s">
        <v>73</v>
      </c>
      <c r="C826" t="s">
        <v>47</v>
      </c>
      <c r="D826" t="s">
        <v>3180</v>
      </c>
      <c r="E826" t="s">
        <v>49</v>
      </c>
      <c r="F826" t="s">
        <v>50</v>
      </c>
      <c r="G826">
        <v>1.5146184385868499E-3</v>
      </c>
    </row>
    <row r="827" spans="1:7" x14ac:dyDescent="0.25">
      <c r="A827" t="s">
        <v>220</v>
      </c>
      <c r="B827" t="s">
        <v>76</v>
      </c>
      <c r="C827" t="s">
        <v>47</v>
      </c>
      <c r="D827" t="s">
        <v>3180</v>
      </c>
      <c r="E827" t="s">
        <v>49</v>
      </c>
      <c r="F827" t="s">
        <v>50</v>
      </c>
      <c r="G827">
        <v>5.6871290792498603E-4</v>
      </c>
    </row>
    <row r="828" spans="1:7" x14ac:dyDescent="0.25">
      <c r="A828" t="s">
        <v>3229</v>
      </c>
      <c r="B828" t="s">
        <v>70</v>
      </c>
      <c r="C828" t="s">
        <v>47</v>
      </c>
      <c r="D828" t="s">
        <v>3117</v>
      </c>
      <c r="E828" t="s">
        <v>49</v>
      </c>
      <c r="F828" t="s">
        <v>50</v>
      </c>
      <c r="G828">
        <v>1.74786158097095E-3</v>
      </c>
    </row>
    <row r="829" spans="1:7" x14ac:dyDescent="0.25">
      <c r="A829" t="s">
        <v>3229</v>
      </c>
      <c r="B829" t="s">
        <v>76</v>
      </c>
      <c r="C829" t="s">
        <v>47</v>
      </c>
      <c r="D829" t="s">
        <v>3117</v>
      </c>
      <c r="E829" t="s">
        <v>49</v>
      </c>
      <c r="F829" t="s">
        <v>50</v>
      </c>
      <c r="G829">
        <v>3.5256376633277299E-3</v>
      </c>
    </row>
    <row r="830" spans="1:7" x14ac:dyDescent="0.25">
      <c r="A830" t="s">
        <v>214</v>
      </c>
      <c r="B830" t="s">
        <v>73</v>
      </c>
      <c r="C830" t="s">
        <v>47</v>
      </c>
      <c r="D830" t="s">
        <v>3167</v>
      </c>
      <c r="E830" t="s">
        <v>49</v>
      </c>
      <c r="F830" t="s">
        <v>50</v>
      </c>
      <c r="G830">
        <v>2.0471761781702502E-3</v>
      </c>
    </row>
    <row r="831" spans="1:7" x14ac:dyDescent="0.25">
      <c r="A831" t="s">
        <v>214</v>
      </c>
      <c r="B831" t="s">
        <v>76</v>
      </c>
      <c r="C831" t="s">
        <v>47</v>
      </c>
      <c r="D831" t="s">
        <v>3167</v>
      </c>
      <c r="E831" t="s">
        <v>49</v>
      </c>
      <c r="F831" t="s">
        <v>50</v>
      </c>
      <c r="G831">
        <v>1.1261012188341201E-3</v>
      </c>
    </row>
    <row r="832" spans="1:7" x14ac:dyDescent="0.25">
      <c r="A832" t="s">
        <v>220</v>
      </c>
      <c r="B832" t="s">
        <v>70</v>
      </c>
      <c r="C832" t="s">
        <v>47</v>
      </c>
      <c r="D832" t="s">
        <v>3180</v>
      </c>
      <c r="E832" t="s">
        <v>49</v>
      </c>
      <c r="F832" t="s">
        <v>50</v>
      </c>
      <c r="G832">
        <v>3.3516049907918503E-4</v>
      </c>
    </row>
    <row r="833" spans="1:7" x14ac:dyDescent="0.25">
      <c r="A833" t="s">
        <v>3229</v>
      </c>
      <c r="B833" t="s">
        <v>73</v>
      </c>
      <c r="C833" t="s">
        <v>47</v>
      </c>
      <c r="D833" t="s">
        <v>3117</v>
      </c>
      <c r="E833" t="s">
        <v>49</v>
      </c>
      <c r="F833" t="s">
        <v>50</v>
      </c>
      <c r="G833">
        <v>4.20085069460746E-3</v>
      </c>
    </row>
    <row r="834" spans="1:7" x14ac:dyDescent="0.25">
      <c r="A834" t="s">
        <v>214</v>
      </c>
      <c r="B834" t="s">
        <v>70</v>
      </c>
      <c r="C834" t="s">
        <v>47</v>
      </c>
      <c r="D834" t="s">
        <v>3167</v>
      </c>
      <c r="E834" t="s">
        <v>49</v>
      </c>
      <c r="F834" t="s">
        <v>50</v>
      </c>
      <c r="G834">
        <v>6.6005228057740197E-4</v>
      </c>
    </row>
    <row r="835" spans="1:7" x14ac:dyDescent="0.25">
      <c r="A835" t="s">
        <v>220</v>
      </c>
      <c r="B835" t="s">
        <v>73</v>
      </c>
      <c r="C835" t="s">
        <v>47</v>
      </c>
      <c r="D835" t="s">
        <v>3181</v>
      </c>
      <c r="E835" t="s">
        <v>49</v>
      </c>
      <c r="F835" t="s">
        <v>50</v>
      </c>
      <c r="G835">
        <v>1.5252510706583601E-3</v>
      </c>
    </row>
    <row r="836" spans="1:7" x14ac:dyDescent="0.25">
      <c r="A836" t="s">
        <v>220</v>
      </c>
      <c r="B836" t="s">
        <v>76</v>
      </c>
      <c r="C836" t="s">
        <v>47</v>
      </c>
      <c r="D836" t="s">
        <v>3181</v>
      </c>
      <c r="E836" t="s">
        <v>49</v>
      </c>
      <c r="F836" t="s">
        <v>50</v>
      </c>
      <c r="G836">
        <v>5.66377526237851E-4</v>
      </c>
    </row>
    <row r="837" spans="1:7" x14ac:dyDescent="0.25">
      <c r="A837" t="s">
        <v>3229</v>
      </c>
      <c r="B837" t="s">
        <v>70</v>
      </c>
      <c r="C837" t="s">
        <v>47</v>
      </c>
      <c r="D837" t="s">
        <v>3118</v>
      </c>
      <c r="E837" t="s">
        <v>49</v>
      </c>
      <c r="F837" t="s">
        <v>50</v>
      </c>
      <c r="G837">
        <v>1.6964269535882099E-3</v>
      </c>
    </row>
    <row r="838" spans="1:7" x14ac:dyDescent="0.25">
      <c r="A838" t="s">
        <v>3229</v>
      </c>
      <c r="B838" t="s">
        <v>76</v>
      </c>
      <c r="C838" t="s">
        <v>47</v>
      </c>
      <c r="D838" t="s">
        <v>3118</v>
      </c>
      <c r="E838" t="s">
        <v>49</v>
      </c>
      <c r="F838" t="s">
        <v>50</v>
      </c>
      <c r="G838">
        <v>3.4384887842904902E-3</v>
      </c>
    </row>
    <row r="839" spans="1:7" x14ac:dyDescent="0.25">
      <c r="A839" t="s">
        <v>214</v>
      </c>
      <c r="B839" t="s">
        <v>73</v>
      </c>
      <c r="C839" t="s">
        <v>47</v>
      </c>
      <c r="D839" t="s">
        <v>3168</v>
      </c>
      <c r="E839" t="s">
        <v>49</v>
      </c>
      <c r="F839" t="s">
        <v>50</v>
      </c>
      <c r="G839">
        <v>2.0190952966610502E-3</v>
      </c>
    </row>
    <row r="840" spans="1:7" x14ac:dyDescent="0.25">
      <c r="A840" t="s">
        <v>214</v>
      </c>
      <c r="B840" t="s">
        <v>76</v>
      </c>
      <c r="C840" t="s">
        <v>47</v>
      </c>
      <c r="D840" t="s">
        <v>3168</v>
      </c>
      <c r="E840" t="s">
        <v>49</v>
      </c>
      <c r="F840" t="s">
        <v>50</v>
      </c>
      <c r="G840">
        <v>1.1193565713862499E-3</v>
      </c>
    </row>
    <row r="841" spans="1:7" x14ac:dyDescent="0.25">
      <c r="A841" t="s">
        <v>220</v>
      </c>
      <c r="B841" t="s">
        <v>70</v>
      </c>
      <c r="C841" t="s">
        <v>47</v>
      </c>
      <c r="D841" t="s">
        <v>3181</v>
      </c>
      <c r="E841" t="s">
        <v>49</v>
      </c>
      <c r="F841" t="s">
        <v>50</v>
      </c>
      <c r="G841">
        <v>3.3297226542518201E-4</v>
      </c>
    </row>
    <row r="842" spans="1:7" x14ac:dyDescent="0.25">
      <c r="A842" t="s">
        <v>214</v>
      </c>
      <c r="B842" t="s">
        <v>70</v>
      </c>
      <c r="C842" t="s">
        <v>47</v>
      </c>
      <c r="D842" t="s">
        <v>3168</v>
      </c>
      <c r="E842" t="s">
        <v>49</v>
      </c>
      <c r="F842" t="s">
        <v>50</v>
      </c>
      <c r="G842">
        <v>6.52777155240376E-4</v>
      </c>
    </row>
    <row r="843" spans="1:7" x14ac:dyDescent="0.25">
      <c r="A843" t="s">
        <v>3229</v>
      </c>
      <c r="B843" t="s">
        <v>73</v>
      </c>
      <c r="C843" t="s">
        <v>47</v>
      </c>
      <c r="D843" t="s">
        <v>3118</v>
      </c>
      <c r="E843" t="s">
        <v>49</v>
      </c>
      <c r="F843" t="s">
        <v>50</v>
      </c>
      <c r="G843">
        <v>4.0714246886117099E-3</v>
      </c>
    </row>
    <row r="844" spans="1:7" x14ac:dyDescent="0.25">
      <c r="A844" t="s">
        <v>220</v>
      </c>
      <c r="B844" t="s">
        <v>73</v>
      </c>
      <c r="C844" t="s">
        <v>47</v>
      </c>
      <c r="D844" t="s">
        <v>3182</v>
      </c>
      <c r="E844" t="s">
        <v>49</v>
      </c>
      <c r="F844" t="s">
        <v>50</v>
      </c>
      <c r="G844">
        <v>1.5381039462537801E-3</v>
      </c>
    </row>
    <row r="845" spans="1:7" x14ac:dyDescent="0.25">
      <c r="A845" t="s">
        <v>220</v>
      </c>
      <c r="B845" t="s">
        <v>76</v>
      </c>
      <c r="C845" t="s">
        <v>47</v>
      </c>
      <c r="D845" t="s">
        <v>3182</v>
      </c>
      <c r="E845" t="s">
        <v>49</v>
      </c>
      <c r="F845" t="s">
        <v>50</v>
      </c>
      <c r="G845">
        <v>5.6445815114893397E-4</v>
      </c>
    </row>
    <row r="846" spans="1:7" x14ac:dyDescent="0.25">
      <c r="A846" t="s">
        <v>214</v>
      </c>
      <c r="B846" t="s">
        <v>73</v>
      </c>
      <c r="C846" t="s">
        <v>47</v>
      </c>
      <c r="D846" t="s">
        <v>3169</v>
      </c>
      <c r="E846" t="s">
        <v>49</v>
      </c>
      <c r="F846" t="s">
        <v>50</v>
      </c>
      <c r="G846">
        <v>2.00213484275035E-3</v>
      </c>
    </row>
    <row r="847" spans="1:7" x14ac:dyDescent="0.25">
      <c r="A847" t="s">
        <v>214</v>
      </c>
      <c r="B847" t="s">
        <v>76</v>
      </c>
      <c r="C847" t="s">
        <v>47</v>
      </c>
      <c r="D847" t="s">
        <v>3169</v>
      </c>
      <c r="E847" t="s">
        <v>49</v>
      </c>
      <c r="F847" t="s">
        <v>50</v>
      </c>
      <c r="G847">
        <v>1.1149562016511501E-3</v>
      </c>
    </row>
    <row r="848" spans="1:7" x14ac:dyDescent="0.25">
      <c r="A848" t="s">
        <v>3229</v>
      </c>
      <c r="B848" t="s">
        <v>70</v>
      </c>
      <c r="C848" t="s">
        <v>47</v>
      </c>
      <c r="D848" t="s">
        <v>3119</v>
      </c>
      <c r="E848" t="s">
        <v>49</v>
      </c>
      <c r="F848" t="s">
        <v>50</v>
      </c>
      <c r="G848">
        <v>1.6240725252363399E-3</v>
      </c>
    </row>
    <row r="849" spans="1:7" x14ac:dyDescent="0.25">
      <c r="A849" t="s">
        <v>3229</v>
      </c>
      <c r="B849" t="s">
        <v>76</v>
      </c>
      <c r="C849" t="s">
        <v>47</v>
      </c>
      <c r="D849" t="s">
        <v>3119</v>
      </c>
      <c r="E849" t="s">
        <v>49</v>
      </c>
      <c r="F849" t="s">
        <v>50</v>
      </c>
      <c r="G849">
        <v>3.4574041101667601E-3</v>
      </c>
    </row>
    <row r="850" spans="1:7" x14ac:dyDescent="0.25">
      <c r="A850" t="s">
        <v>220</v>
      </c>
      <c r="B850" t="s">
        <v>70</v>
      </c>
      <c r="C850" t="s">
        <v>47</v>
      </c>
      <c r="D850" t="s">
        <v>3182</v>
      </c>
      <c r="E850" t="s">
        <v>49</v>
      </c>
      <c r="F850" t="s">
        <v>50</v>
      </c>
      <c r="G850">
        <v>3.3760651563986702E-4</v>
      </c>
    </row>
    <row r="851" spans="1:7" x14ac:dyDescent="0.25">
      <c r="A851" t="s">
        <v>214</v>
      </c>
      <c r="B851" t="s">
        <v>70</v>
      </c>
      <c r="C851" t="s">
        <v>47</v>
      </c>
      <c r="D851" t="s">
        <v>3169</v>
      </c>
      <c r="E851" t="s">
        <v>49</v>
      </c>
      <c r="F851" t="s">
        <v>50</v>
      </c>
      <c r="G851">
        <v>6.4658057995331595E-4</v>
      </c>
    </row>
    <row r="852" spans="1:7" x14ac:dyDescent="0.25">
      <c r="A852" t="s">
        <v>3229</v>
      </c>
      <c r="B852" t="s">
        <v>73</v>
      </c>
      <c r="C852" t="s">
        <v>47</v>
      </c>
      <c r="D852" t="s">
        <v>3119</v>
      </c>
      <c r="E852" t="s">
        <v>49</v>
      </c>
      <c r="F852" t="s">
        <v>50</v>
      </c>
      <c r="G852">
        <v>4.0018480353885199E-3</v>
      </c>
    </row>
    <row r="853" spans="1:7" x14ac:dyDescent="0.25">
      <c r="A853" t="s">
        <v>220</v>
      </c>
      <c r="B853" t="s">
        <v>73</v>
      </c>
      <c r="C853" t="s">
        <v>47</v>
      </c>
      <c r="D853" t="s">
        <v>3183</v>
      </c>
      <c r="E853" t="s">
        <v>49</v>
      </c>
      <c r="F853" t="s">
        <v>50</v>
      </c>
      <c r="G853">
        <v>1.54184100497121E-3</v>
      </c>
    </row>
    <row r="854" spans="1:7" x14ac:dyDescent="0.25">
      <c r="A854" t="s">
        <v>220</v>
      </c>
      <c r="B854" t="s">
        <v>76</v>
      </c>
      <c r="C854" t="s">
        <v>47</v>
      </c>
      <c r="D854" t="s">
        <v>3183</v>
      </c>
      <c r="E854" t="s">
        <v>49</v>
      </c>
      <c r="F854" t="s">
        <v>50</v>
      </c>
      <c r="G854">
        <v>5.6610353888338603E-4</v>
      </c>
    </row>
    <row r="855" spans="1:7" x14ac:dyDescent="0.25">
      <c r="A855" t="s">
        <v>214</v>
      </c>
      <c r="B855" t="s">
        <v>73</v>
      </c>
      <c r="C855" t="s">
        <v>47</v>
      </c>
      <c r="D855" t="s">
        <v>3170</v>
      </c>
      <c r="E855" t="s">
        <v>49</v>
      </c>
      <c r="F855" t="s">
        <v>50</v>
      </c>
      <c r="G855">
        <v>2.0075738430023098E-3</v>
      </c>
    </row>
    <row r="856" spans="1:7" x14ac:dyDescent="0.25">
      <c r="A856" t="s">
        <v>214</v>
      </c>
      <c r="B856" t="s">
        <v>76</v>
      </c>
      <c r="C856" t="s">
        <v>47</v>
      </c>
      <c r="D856" t="s">
        <v>3170</v>
      </c>
      <c r="E856" t="s">
        <v>49</v>
      </c>
      <c r="F856" t="s">
        <v>50</v>
      </c>
      <c r="G856">
        <v>1.13594167762332E-3</v>
      </c>
    </row>
    <row r="857" spans="1:7" x14ac:dyDescent="0.25">
      <c r="A857" t="s">
        <v>220</v>
      </c>
      <c r="B857" t="s">
        <v>70</v>
      </c>
      <c r="C857" t="s">
        <v>47</v>
      </c>
      <c r="D857" t="s">
        <v>3183</v>
      </c>
      <c r="E857" t="s">
        <v>49</v>
      </c>
      <c r="F857" t="s">
        <v>50</v>
      </c>
      <c r="G857">
        <v>3.4247506016920302E-4</v>
      </c>
    </row>
    <row r="858" spans="1:7" x14ac:dyDescent="0.25">
      <c r="A858" t="s">
        <v>3229</v>
      </c>
      <c r="B858" t="s">
        <v>70</v>
      </c>
      <c r="C858" t="s">
        <v>47</v>
      </c>
      <c r="D858" t="s">
        <v>3120</v>
      </c>
      <c r="E858" t="s">
        <v>49</v>
      </c>
      <c r="F858" t="s">
        <v>50</v>
      </c>
      <c r="G858">
        <v>1.85937322676181E-3</v>
      </c>
    </row>
    <row r="859" spans="1:7" x14ac:dyDescent="0.25">
      <c r="A859" t="s">
        <v>3229</v>
      </c>
      <c r="B859" t="s">
        <v>76</v>
      </c>
      <c r="C859" t="s">
        <v>47</v>
      </c>
      <c r="D859" t="s">
        <v>3120</v>
      </c>
      <c r="E859" t="s">
        <v>49</v>
      </c>
      <c r="F859" t="s">
        <v>50</v>
      </c>
      <c r="G859">
        <v>3.66319095094998E-3</v>
      </c>
    </row>
    <row r="860" spans="1:7" x14ac:dyDescent="0.25">
      <c r="A860" t="s">
        <v>214</v>
      </c>
      <c r="B860" t="s">
        <v>70</v>
      </c>
      <c r="C860" t="s">
        <v>47</v>
      </c>
      <c r="D860" t="s">
        <v>3170</v>
      </c>
      <c r="E860" t="s">
        <v>49</v>
      </c>
      <c r="F860" t="s">
        <v>50</v>
      </c>
      <c r="G860">
        <v>6.47726655006408E-4</v>
      </c>
    </row>
    <row r="861" spans="1:7" x14ac:dyDescent="0.25">
      <c r="A861" t="s">
        <v>3229</v>
      </c>
      <c r="B861" t="s">
        <v>73</v>
      </c>
      <c r="C861" t="s">
        <v>47</v>
      </c>
      <c r="D861" t="s">
        <v>3120</v>
      </c>
      <c r="E861" t="s">
        <v>49</v>
      </c>
      <c r="F861" t="s">
        <v>50</v>
      </c>
      <c r="G861">
        <v>4.2725653698046998E-3</v>
      </c>
    </row>
    <row r="862" spans="1:7" x14ac:dyDescent="0.25">
      <c r="A862" t="s">
        <v>220</v>
      </c>
      <c r="B862" t="s">
        <v>73</v>
      </c>
      <c r="C862" t="s">
        <v>47</v>
      </c>
      <c r="D862" t="s">
        <v>3184</v>
      </c>
      <c r="E862" t="s">
        <v>49</v>
      </c>
      <c r="F862" t="s">
        <v>50</v>
      </c>
      <c r="G862">
        <v>1.5972206989924101E-3</v>
      </c>
    </row>
    <row r="863" spans="1:7" x14ac:dyDescent="0.25">
      <c r="A863" t="s">
        <v>220</v>
      </c>
      <c r="B863" t="s">
        <v>76</v>
      </c>
      <c r="C863" t="s">
        <v>47</v>
      </c>
      <c r="D863" t="s">
        <v>3184</v>
      </c>
      <c r="E863" t="s">
        <v>49</v>
      </c>
      <c r="F863" t="s">
        <v>50</v>
      </c>
      <c r="G863">
        <v>6.1736052234967497E-4</v>
      </c>
    </row>
    <row r="864" spans="1:7" x14ac:dyDescent="0.25">
      <c r="A864" t="s">
        <v>214</v>
      </c>
      <c r="B864" t="s">
        <v>73</v>
      </c>
      <c r="C864" t="s">
        <v>47</v>
      </c>
      <c r="D864" t="s">
        <v>3171</v>
      </c>
      <c r="E864" t="s">
        <v>49</v>
      </c>
      <c r="F864" t="s">
        <v>50</v>
      </c>
      <c r="G864">
        <v>2.01575263815732E-3</v>
      </c>
    </row>
    <row r="865" spans="1:7" x14ac:dyDescent="0.25">
      <c r="A865" t="s">
        <v>220</v>
      </c>
      <c r="B865" t="s">
        <v>70</v>
      </c>
      <c r="C865" t="s">
        <v>47</v>
      </c>
      <c r="D865" t="s">
        <v>3184</v>
      </c>
      <c r="E865" t="s">
        <v>49</v>
      </c>
      <c r="F865" t="s">
        <v>50</v>
      </c>
      <c r="G865">
        <v>3.71527423461278E-4</v>
      </c>
    </row>
    <row r="866" spans="1:7" x14ac:dyDescent="0.25">
      <c r="A866" t="s">
        <v>214</v>
      </c>
      <c r="B866" t="s">
        <v>76</v>
      </c>
      <c r="C866" t="s">
        <v>47</v>
      </c>
      <c r="D866" t="s">
        <v>3171</v>
      </c>
      <c r="E866" t="s">
        <v>49</v>
      </c>
      <c r="F866" t="s">
        <v>50</v>
      </c>
      <c r="G866">
        <v>1.1451067023016299E-3</v>
      </c>
    </row>
    <row r="867" spans="1:7" x14ac:dyDescent="0.25">
      <c r="A867" t="s">
        <v>3229</v>
      </c>
      <c r="B867" t="s">
        <v>70</v>
      </c>
      <c r="C867" t="s">
        <v>47</v>
      </c>
      <c r="D867" t="s">
        <v>3121</v>
      </c>
      <c r="E867" t="s">
        <v>49</v>
      </c>
      <c r="F867" t="s">
        <v>50</v>
      </c>
      <c r="G867">
        <v>2.07352743429296E-3</v>
      </c>
    </row>
    <row r="868" spans="1:7" x14ac:dyDescent="0.25">
      <c r="A868" t="s">
        <v>3229</v>
      </c>
      <c r="B868" t="s">
        <v>76</v>
      </c>
      <c r="C868" t="s">
        <v>47</v>
      </c>
      <c r="D868" t="s">
        <v>3121</v>
      </c>
      <c r="E868" t="s">
        <v>49</v>
      </c>
      <c r="F868" t="s">
        <v>50</v>
      </c>
      <c r="G868">
        <v>3.83169569221197E-3</v>
      </c>
    </row>
    <row r="869" spans="1:7" x14ac:dyDescent="0.25">
      <c r="A869" t="s">
        <v>214</v>
      </c>
      <c r="B869" t="s">
        <v>70</v>
      </c>
      <c r="C869" t="s">
        <v>47</v>
      </c>
      <c r="D869" t="s">
        <v>3171</v>
      </c>
      <c r="E869" t="s">
        <v>49</v>
      </c>
      <c r="F869" t="s">
        <v>50</v>
      </c>
      <c r="G869">
        <v>6.4303421262484797E-4</v>
      </c>
    </row>
    <row r="870" spans="1:7" x14ac:dyDescent="0.25">
      <c r="A870" t="s">
        <v>220</v>
      </c>
      <c r="B870" t="s">
        <v>73</v>
      </c>
      <c r="C870" t="s">
        <v>47</v>
      </c>
      <c r="D870" t="s">
        <v>3185</v>
      </c>
      <c r="E870" t="s">
        <v>49</v>
      </c>
      <c r="F870" t="s">
        <v>50</v>
      </c>
      <c r="G870">
        <v>1.58916172176722E-3</v>
      </c>
    </row>
    <row r="871" spans="1:7" x14ac:dyDescent="0.25">
      <c r="A871" t="s">
        <v>3229</v>
      </c>
      <c r="B871" t="s">
        <v>73</v>
      </c>
      <c r="C871" t="s">
        <v>47</v>
      </c>
      <c r="D871" t="s">
        <v>3121</v>
      </c>
      <c r="E871" t="s">
        <v>49</v>
      </c>
      <c r="F871" t="s">
        <v>50</v>
      </c>
      <c r="G871">
        <v>4.5767930208467896E-3</v>
      </c>
    </row>
    <row r="872" spans="1:7" x14ac:dyDescent="0.25">
      <c r="A872" t="s">
        <v>220</v>
      </c>
      <c r="B872" t="s">
        <v>76</v>
      </c>
      <c r="C872" t="s">
        <v>47</v>
      </c>
      <c r="D872" t="s">
        <v>3185</v>
      </c>
      <c r="E872" t="s">
        <v>49</v>
      </c>
      <c r="F872" t="s">
        <v>50</v>
      </c>
      <c r="G872">
        <v>6.1248226911442705E-4</v>
      </c>
    </row>
    <row r="873" spans="1:7" x14ac:dyDescent="0.25">
      <c r="A873" t="s">
        <v>214</v>
      </c>
      <c r="B873" t="s">
        <v>73</v>
      </c>
      <c r="C873" t="s">
        <v>47</v>
      </c>
      <c r="D873" t="s">
        <v>3172</v>
      </c>
      <c r="E873" t="s">
        <v>49</v>
      </c>
      <c r="F873" t="s">
        <v>50</v>
      </c>
      <c r="G873">
        <v>2.0134784719523201E-3</v>
      </c>
    </row>
    <row r="874" spans="1:7" x14ac:dyDescent="0.25">
      <c r="A874" t="s">
        <v>220</v>
      </c>
      <c r="B874" t="s">
        <v>70</v>
      </c>
      <c r="C874" t="s">
        <v>47</v>
      </c>
      <c r="D874" t="s">
        <v>3185</v>
      </c>
      <c r="E874" t="s">
        <v>49</v>
      </c>
      <c r="F874" t="s">
        <v>50</v>
      </c>
      <c r="G874">
        <v>3.6831240595122899E-4</v>
      </c>
    </row>
    <row r="875" spans="1:7" x14ac:dyDescent="0.25">
      <c r="A875" t="s">
        <v>214</v>
      </c>
      <c r="B875" t="s">
        <v>76</v>
      </c>
      <c r="C875" t="s">
        <v>47</v>
      </c>
      <c r="D875" t="s">
        <v>3172</v>
      </c>
      <c r="E875" t="s">
        <v>49</v>
      </c>
      <c r="F875" t="s">
        <v>50</v>
      </c>
      <c r="G875">
        <v>1.1511426930333999E-3</v>
      </c>
    </row>
    <row r="876" spans="1:7" x14ac:dyDescent="0.25">
      <c r="A876" t="s">
        <v>3229</v>
      </c>
      <c r="B876" t="s">
        <v>70</v>
      </c>
      <c r="C876" t="s">
        <v>47</v>
      </c>
      <c r="D876" t="s">
        <v>3122</v>
      </c>
      <c r="E876" t="s">
        <v>49</v>
      </c>
      <c r="F876" t="s">
        <v>50</v>
      </c>
      <c r="G876">
        <v>2.17129422558678E-3</v>
      </c>
    </row>
    <row r="877" spans="1:7" x14ac:dyDescent="0.25">
      <c r="A877" t="s">
        <v>3229</v>
      </c>
      <c r="B877" t="s">
        <v>76</v>
      </c>
      <c r="C877" t="s">
        <v>47</v>
      </c>
      <c r="D877" t="s">
        <v>3122</v>
      </c>
      <c r="E877" t="s">
        <v>49</v>
      </c>
      <c r="F877" t="s">
        <v>50</v>
      </c>
      <c r="G877">
        <v>3.9367246407049604E-3</v>
      </c>
    </row>
    <row r="878" spans="1:7" x14ac:dyDescent="0.25">
      <c r="A878" t="s">
        <v>214</v>
      </c>
      <c r="B878" t="s">
        <v>70</v>
      </c>
      <c r="C878" t="s">
        <v>47</v>
      </c>
      <c r="D878" t="s">
        <v>3172</v>
      </c>
      <c r="E878" t="s">
        <v>49</v>
      </c>
      <c r="F878" t="s">
        <v>50</v>
      </c>
      <c r="G878">
        <v>6.4705820644603003E-4</v>
      </c>
    </row>
    <row r="879" spans="1:7" x14ac:dyDescent="0.25">
      <c r="A879" t="s">
        <v>220</v>
      </c>
      <c r="B879" t="s">
        <v>73</v>
      </c>
      <c r="C879" t="s">
        <v>47</v>
      </c>
      <c r="D879" t="s">
        <v>3186</v>
      </c>
      <c r="E879" t="s">
        <v>49</v>
      </c>
      <c r="F879" t="s">
        <v>50</v>
      </c>
      <c r="G879">
        <v>1.5765567620595201E-3</v>
      </c>
    </row>
    <row r="880" spans="1:7" x14ac:dyDescent="0.25">
      <c r="A880" t="s">
        <v>220</v>
      </c>
      <c r="B880" t="s">
        <v>76</v>
      </c>
      <c r="C880" t="s">
        <v>47</v>
      </c>
      <c r="D880" t="s">
        <v>3186</v>
      </c>
      <c r="E880" t="s">
        <v>49</v>
      </c>
      <c r="F880" t="s">
        <v>50</v>
      </c>
      <c r="G880">
        <v>6.0636798540751103E-4</v>
      </c>
    </row>
    <row r="881" spans="1:7" x14ac:dyDescent="0.25">
      <c r="A881" t="s">
        <v>3229</v>
      </c>
      <c r="B881" t="s">
        <v>73</v>
      </c>
      <c r="C881" t="s">
        <v>47</v>
      </c>
      <c r="D881" t="s">
        <v>3122</v>
      </c>
      <c r="E881" t="s">
        <v>49</v>
      </c>
      <c r="F881" t="s">
        <v>50</v>
      </c>
      <c r="G881">
        <v>4.74227942802287E-3</v>
      </c>
    </row>
    <row r="882" spans="1:7" x14ac:dyDescent="0.25">
      <c r="A882" t="s">
        <v>214</v>
      </c>
      <c r="B882" t="s">
        <v>73</v>
      </c>
      <c r="C882" t="s">
        <v>47</v>
      </c>
      <c r="D882" t="s">
        <v>3173</v>
      </c>
      <c r="E882" t="s">
        <v>49</v>
      </c>
      <c r="F882" t="s">
        <v>50</v>
      </c>
      <c r="G882">
        <v>2.0032187014962098E-3</v>
      </c>
    </row>
    <row r="883" spans="1:7" x14ac:dyDescent="0.25">
      <c r="A883" t="s">
        <v>220</v>
      </c>
      <c r="B883" t="s">
        <v>70</v>
      </c>
      <c r="C883" t="s">
        <v>47</v>
      </c>
      <c r="D883" t="s">
        <v>3186</v>
      </c>
      <c r="E883" t="s">
        <v>49</v>
      </c>
      <c r="F883" t="s">
        <v>50</v>
      </c>
      <c r="G883">
        <v>3.651758035024E-4</v>
      </c>
    </row>
    <row r="884" spans="1:7" x14ac:dyDescent="0.25">
      <c r="A884" t="s">
        <v>214</v>
      </c>
      <c r="B884" t="s">
        <v>76</v>
      </c>
      <c r="C884" t="s">
        <v>47</v>
      </c>
      <c r="D884" t="s">
        <v>3173</v>
      </c>
      <c r="E884" t="s">
        <v>49</v>
      </c>
      <c r="F884" t="s">
        <v>50</v>
      </c>
      <c r="G884">
        <v>1.13647234612616E-3</v>
      </c>
    </row>
    <row r="885" spans="1:7" x14ac:dyDescent="0.25">
      <c r="A885" t="s">
        <v>3229</v>
      </c>
      <c r="B885" t="s">
        <v>70</v>
      </c>
      <c r="C885" t="s">
        <v>47</v>
      </c>
      <c r="D885" t="s">
        <v>3123</v>
      </c>
      <c r="E885" t="s">
        <v>49</v>
      </c>
      <c r="F885" t="s">
        <v>50</v>
      </c>
      <c r="G885">
        <v>2.1198810192576598E-3</v>
      </c>
    </row>
    <row r="886" spans="1:7" x14ac:dyDescent="0.25">
      <c r="A886" t="s">
        <v>3229</v>
      </c>
      <c r="B886" t="s">
        <v>76</v>
      </c>
      <c r="C886" t="s">
        <v>47</v>
      </c>
      <c r="D886" t="s">
        <v>3123</v>
      </c>
      <c r="E886" t="s">
        <v>49</v>
      </c>
      <c r="F886" t="s">
        <v>50</v>
      </c>
      <c r="G886">
        <v>3.8494115335899401E-3</v>
      </c>
    </row>
    <row r="887" spans="1:7" x14ac:dyDescent="0.25">
      <c r="A887" t="s">
        <v>214</v>
      </c>
      <c r="B887" t="s">
        <v>70</v>
      </c>
      <c r="C887" t="s">
        <v>47</v>
      </c>
      <c r="D887" t="s">
        <v>3173</v>
      </c>
      <c r="E887" t="s">
        <v>49</v>
      </c>
      <c r="F887" t="s">
        <v>50</v>
      </c>
      <c r="G887">
        <v>6.4170631233620705E-4</v>
      </c>
    </row>
    <row r="888" spans="1:7" x14ac:dyDescent="0.25">
      <c r="A888" t="s">
        <v>220</v>
      </c>
      <c r="B888" t="s">
        <v>73</v>
      </c>
      <c r="C888" t="s">
        <v>47</v>
      </c>
      <c r="D888" t="s">
        <v>3187</v>
      </c>
      <c r="E888" t="s">
        <v>49</v>
      </c>
      <c r="F888" t="s">
        <v>50</v>
      </c>
      <c r="G888">
        <v>1.56090881929818E-3</v>
      </c>
    </row>
    <row r="889" spans="1:7" x14ac:dyDescent="0.25">
      <c r="A889" t="s">
        <v>220</v>
      </c>
      <c r="B889" t="s">
        <v>76</v>
      </c>
      <c r="C889" t="s">
        <v>47</v>
      </c>
      <c r="D889" t="s">
        <v>3187</v>
      </c>
      <c r="E889" t="s">
        <v>49</v>
      </c>
      <c r="F889" t="s">
        <v>50</v>
      </c>
      <c r="G889">
        <v>5.9973169043360899E-4</v>
      </c>
    </row>
    <row r="890" spans="1:7" x14ac:dyDescent="0.25">
      <c r="A890" t="s">
        <v>3229</v>
      </c>
      <c r="B890" t="s">
        <v>73</v>
      </c>
      <c r="C890" t="s">
        <v>47</v>
      </c>
      <c r="D890" t="s">
        <v>3123</v>
      </c>
      <c r="E890" t="s">
        <v>49</v>
      </c>
      <c r="F890" t="s">
        <v>50</v>
      </c>
      <c r="G890">
        <v>4.6988259282028403E-3</v>
      </c>
    </row>
    <row r="891" spans="1:7" x14ac:dyDescent="0.25">
      <c r="A891" t="s">
        <v>214</v>
      </c>
      <c r="B891" t="s">
        <v>73</v>
      </c>
      <c r="C891" t="s">
        <v>47</v>
      </c>
      <c r="D891" t="s">
        <v>3174</v>
      </c>
      <c r="E891" t="s">
        <v>49</v>
      </c>
      <c r="F891" t="s">
        <v>50</v>
      </c>
      <c r="G891">
        <v>2.0904741968427302E-3</v>
      </c>
    </row>
    <row r="892" spans="1:7" x14ac:dyDescent="0.25">
      <c r="A892" t="s">
        <v>220</v>
      </c>
      <c r="B892" t="s">
        <v>70</v>
      </c>
      <c r="C892" t="s">
        <v>47</v>
      </c>
      <c r="D892" t="s">
        <v>3187</v>
      </c>
      <c r="E892" t="s">
        <v>49</v>
      </c>
      <c r="F892" t="s">
        <v>50</v>
      </c>
      <c r="G892">
        <v>3.6278412523997302E-4</v>
      </c>
    </row>
    <row r="893" spans="1:7" x14ac:dyDescent="0.25">
      <c r="A893" t="s">
        <v>214</v>
      </c>
      <c r="B893" t="s">
        <v>76</v>
      </c>
      <c r="C893" t="s">
        <v>47</v>
      </c>
      <c r="D893" t="s">
        <v>3174</v>
      </c>
      <c r="E893" t="s">
        <v>49</v>
      </c>
      <c r="F893" t="s">
        <v>50</v>
      </c>
      <c r="G893">
        <v>1.14999890327453E-3</v>
      </c>
    </row>
    <row r="894" spans="1:7" x14ac:dyDescent="0.25">
      <c r="A894" t="s">
        <v>214</v>
      </c>
      <c r="B894" t="s">
        <v>70</v>
      </c>
      <c r="C894" t="s">
        <v>47</v>
      </c>
      <c r="D894" t="s">
        <v>3174</v>
      </c>
      <c r="E894" t="s">
        <v>49</v>
      </c>
      <c r="F894" t="s">
        <v>50</v>
      </c>
      <c r="G894">
        <v>6.7023745604923696E-4</v>
      </c>
    </row>
    <row r="895" spans="1:7" x14ac:dyDescent="0.25">
      <c r="A895" t="s">
        <v>3229</v>
      </c>
      <c r="B895" t="s">
        <v>70</v>
      </c>
      <c r="C895" t="s">
        <v>47</v>
      </c>
      <c r="D895" t="s">
        <v>3124</v>
      </c>
      <c r="E895" t="s">
        <v>49</v>
      </c>
      <c r="F895" t="s">
        <v>50</v>
      </c>
      <c r="G895">
        <v>2.0958313345909099E-3</v>
      </c>
    </row>
    <row r="896" spans="1:7" x14ac:dyDescent="0.25">
      <c r="A896" t="s">
        <v>3229</v>
      </c>
      <c r="B896" t="s">
        <v>76</v>
      </c>
      <c r="C896" t="s">
        <v>47</v>
      </c>
      <c r="D896" t="s">
        <v>3124</v>
      </c>
      <c r="E896" t="s">
        <v>49</v>
      </c>
      <c r="F896" t="s">
        <v>50</v>
      </c>
      <c r="G896">
        <v>3.9416629076003996E-3</v>
      </c>
    </row>
    <row r="897" spans="1:7" x14ac:dyDescent="0.25">
      <c r="A897" t="s">
        <v>220</v>
      </c>
      <c r="B897" t="s">
        <v>73</v>
      </c>
      <c r="C897" t="s">
        <v>47</v>
      </c>
      <c r="D897" t="s">
        <v>3188</v>
      </c>
      <c r="E897" t="s">
        <v>49</v>
      </c>
      <c r="F897" t="s">
        <v>50</v>
      </c>
      <c r="G897">
        <v>1.55654613460813E-3</v>
      </c>
    </row>
    <row r="898" spans="1:7" x14ac:dyDescent="0.25">
      <c r="A898" t="s">
        <v>220</v>
      </c>
      <c r="B898" t="s">
        <v>76</v>
      </c>
      <c r="C898" t="s">
        <v>47</v>
      </c>
      <c r="D898" t="s">
        <v>3188</v>
      </c>
      <c r="E898" t="s">
        <v>49</v>
      </c>
      <c r="F898" t="s">
        <v>50</v>
      </c>
      <c r="G898">
        <v>5.9556821509013102E-4</v>
      </c>
    </row>
    <row r="899" spans="1:7" x14ac:dyDescent="0.25">
      <c r="A899" t="s">
        <v>3229</v>
      </c>
      <c r="B899" t="s">
        <v>73</v>
      </c>
      <c r="C899" t="s">
        <v>47</v>
      </c>
      <c r="D899" t="s">
        <v>3124</v>
      </c>
      <c r="E899" t="s">
        <v>49</v>
      </c>
      <c r="F899" t="s">
        <v>50</v>
      </c>
      <c r="G899">
        <v>4.7333288192748998E-3</v>
      </c>
    </row>
    <row r="900" spans="1:7" x14ac:dyDescent="0.25">
      <c r="A900" t="s">
        <v>220</v>
      </c>
      <c r="B900" t="s">
        <v>70</v>
      </c>
      <c r="C900" t="s">
        <v>47</v>
      </c>
      <c r="D900" t="s">
        <v>3188</v>
      </c>
      <c r="E900" t="s">
        <v>49</v>
      </c>
      <c r="F900" t="s">
        <v>50</v>
      </c>
      <c r="G900">
        <v>3.6375626685127298E-4</v>
      </c>
    </row>
    <row r="901" spans="1:7" x14ac:dyDescent="0.25">
      <c r="A901" t="s">
        <v>214</v>
      </c>
      <c r="B901" t="s">
        <v>73</v>
      </c>
      <c r="C901" t="s">
        <v>47</v>
      </c>
      <c r="D901" t="s">
        <v>3175</v>
      </c>
      <c r="E901" t="s">
        <v>49</v>
      </c>
      <c r="F901" t="s">
        <v>50</v>
      </c>
      <c r="G901">
        <v>2.06494325763183E-3</v>
      </c>
    </row>
    <row r="902" spans="1:7" x14ac:dyDescent="0.25">
      <c r="A902" t="s">
        <v>214</v>
      </c>
      <c r="B902" t="s">
        <v>76</v>
      </c>
      <c r="C902" t="s">
        <v>47</v>
      </c>
      <c r="D902" t="s">
        <v>3175</v>
      </c>
      <c r="E902" t="s">
        <v>49</v>
      </c>
      <c r="F902" t="s">
        <v>50</v>
      </c>
      <c r="G902">
        <v>1.13693162309172E-3</v>
      </c>
    </row>
    <row r="903" spans="1:7" x14ac:dyDescent="0.25">
      <c r="A903" t="s">
        <v>214</v>
      </c>
      <c r="B903" t="s">
        <v>70</v>
      </c>
      <c r="C903" t="s">
        <v>47</v>
      </c>
      <c r="D903" t="s">
        <v>3175</v>
      </c>
      <c r="E903" t="s">
        <v>49</v>
      </c>
      <c r="F903" t="s">
        <v>50</v>
      </c>
      <c r="G903">
        <v>6.6314490748123301E-4</v>
      </c>
    </row>
    <row r="904" spans="1:7" x14ac:dyDescent="0.25">
      <c r="A904" t="s">
        <v>220</v>
      </c>
      <c r="B904" t="s">
        <v>73</v>
      </c>
      <c r="C904" t="s">
        <v>47</v>
      </c>
      <c r="D904" t="s">
        <v>3189</v>
      </c>
      <c r="E904" t="s">
        <v>49</v>
      </c>
      <c r="F904" t="s">
        <v>50</v>
      </c>
      <c r="G904">
        <v>1.5542468837663199E-3</v>
      </c>
    </row>
    <row r="905" spans="1:7" x14ac:dyDescent="0.25">
      <c r="A905" t="s">
        <v>3229</v>
      </c>
      <c r="B905" t="s">
        <v>70</v>
      </c>
      <c r="C905" t="s">
        <v>47</v>
      </c>
      <c r="D905" t="s">
        <v>3125</v>
      </c>
      <c r="E905" t="s">
        <v>49</v>
      </c>
      <c r="F905" t="s">
        <v>50</v>
      </c>
      <c r="G905">
        <v>2.01058009314158E-3</v>
      </c>
    </row>
    <row r="906" spans="1:7" x14ac:dyDescent="0.25">
      <c r="A906" t="s">
        <v>3229</v>
      </c>
      <c r="B906" t="s">
        <v>76</v>
      </c>
      <c r="C906" t="s">
        <v>47</v>
      </c>
      <c r="D906" t="s">
        <v>3125</v>
      </c>
      <c r="E906" t="s">
        <v>49</v>
      </c>
      <c r="F906" t="s">
        <v>50</v>
      </c>
      <c r="G906">
        <v>3.8981444305843699E-3</v>
      </c>
    </row>
    <row r="907" spans="1:7" x14ac:dyDescent="0.25">
      <c r="A907" t="s">
        <v>220</v>
      </c>
      <c r="B907" t="s">
        <v>76</v>
      </c>
      <c r="C907" t="s">
        <v>47</v>
      </c>
      <c r="D907" t="s">
        <v>3189</v>
      </c>
      <c r="E907" t="s">
        <v>49</v>
      </c>
      <c r="F907" t="s">
        <v>50</v>
      </c>
      <c r="G907">
        <v>5.9313668924219399E-4</v>
      </c>
    </row>
    <row r="908" spans="1:7" x14ac:dyDescent="0.25">
      <c r="A908" t="s">
        <v>3229</v>
      </c>
      <c r="B908" t="s">
        <v>73</v>
      </c>
      <c r="C908" t="s">
        <v>47</v>
      </c>
      <c r="D908" t="s">
        <v>3125</v>
      </c>
      <c r="E908" t="s">
        <v>49</v>
      </c>
      <c r="F908" t="s">
        <v>50</v>
      </c>
      <c r="G908">
        <v>4.5899427126324301E-3</v>
      </c>
    </row>
    <row r="909" spans="1:7" x14ac:dyDescent="0.25">
      <c r="A909" t="s">
        <v>220</v>
      </c>
      <c r="B909" t="s">
        <v>70</v>
      </c>
      <c r="C909" t="s">
        <v>47</v>
      </c>
      <c r="D909" t="s">
        <v>3189</v>
      </c>
      <c r="E909" t="s">
        <v>49</v>
      </c>
      <c r="F909" t="s">
        <v>50</v>
      </c>
      <c r="G909">
        <v>3.6209115795060701E-4</v>
      </c>
    </row>
    <row r="910" spans="1:7" x14ac:dyDescent="0.25">
      <c r="A910" t="s">
        <v>214</v>
      </c>
      <c r="B910" t="s">
        <v>73</v>
      </c>
      <c r="C910" t="s">
        <v>47</v>
      </c>
      <c r="D910" t="s">
        <v>3176</v>
      </c>
      <c r="E910" t="s">
        <v>49</v>
      </c>
      <c r="F910" t="s">
        <v>50</v>
      </c>
      <c r="G910">
        <v>2.0551677931238098E-3</v>
      </c>
    </row>
    <row r="911" spans="1:7" x14ac:dyDescent="0.25">
      <c r="A911" t="s">
        <v>214</v>
      </c>
      <c r="B911" t="s">
        <v>76</v>
      </c>
      <c r="C911" t="s">
        <v>47</v>
      </c>
      <c r="D911" t="s">
        <v>3176</v>
      </c>
      <c r="E911" t="s">
        <v>49</v>
      </c>
      <c r="F911" t="s">
        <v>50</v>
      </c>
      <c r="G911">
        <v>1.13001435443207E-3</v>
      </c>
    </row>
    <row r="912" spans="1:7" x14ac:dyDescent="0.25">
      <c r="A912" t="s">
        <v>214</v>
      </c>
      <c r="B912" t="s">
        <v>70</v>
      </c>
      <c r="C912" t="s">
        <v>47</v>
      </c>
      <c r="D912" t="s">
        <v>3176</v>
      </c>
      <c r="E912" t="s">
        <v>49</v>
      </c>
      <c r="F912" t="s">
        <v>50</v>
      </c>
      <c r="G912">
        <v>6.6087899936569995E-4</v>
      </c>
    </row>
    <row r="913" spans="1:7" x14ac:dyDescent="0.25">
      <c r="A913" t="s">
        <v>220</v>
      </c>
      <c r="B913" t="s">
        <v>73</v>
      </c>
      <c r="C913" t="s">
        <v>47</v>
      </c>
      <c r="D913" t="s">
        <v>3190</v>
      </c>
      <c r="E913" t="s">
        <v>49</v>
      </c>
      <c r="F913" t="s">
        <v>50</v>
      </c>
      <c r="G913">
        <v>1.5520011038743201E-3</v>
      </c>
    </row>
    <row r="914" spans="1:7" x14ac:dyDescent="0.25">
      <c r="A914" t="s">
        <v>220</v>
      </c>
      <c r="B914" t="s">
        <v>76</v>
      </c>
      <c r="C914" t="s">
        <v>47</v>
      </c>
      <c r="D914" t="s">
        <v>3190</v>
      </c>
      <c r="E914" t="s">
        <v>49</v>
      </c>
      <c r="F914" t="s">
        <v>50</v>
      </c>
      <c r="G914">
        <v>5.8946972207505504E-4</v>
      </c>
    </row>
    <row r="915" spans="1:7" x14ac:dyDescent="0.25">
      <c r="A915" t="s">
        <v>3229</v>
      </c>
      <c r="B915" t="s">
        <v>70</v>
      </c>
      <c r="C915" t="s">
        <v>47</v>
      </c>
      <c r="D915" t="s">
        <v>3126</v>
      </c>
      <c r="E915" t="s">
        <v>49</v>
      </c>
      <c r="F915" t="s">
        <v>50</v>
      </c>
      <c r="G915">
        <v>1.93181633949279E-3</v>
      </c>
    </row>
    <row r="916" spans="1:7" x14ac:dyDescent="0.25">
      <c r="A916" t="s">
        <v>3229</v>
      </c>
      <c r="B916" t="s">
        <v>76</v>
      </c>
      <c r="C916" t="s">
        <v>47</v>
      </c>
      <c r="D916" t="s">
        <v>3126</v>
      </c>
      <c r="E916" t="s">
        <v>49</v>
      </c>
      <c r="F916" t="s">
        <v>50</v>
      </c>
      <c r="G916">
        <v>3.84090542793273E-3</v>
      </c>
    </row>
    <row r="917" spans="1:7" x14ac:dyDescent="0.25">
      <c r="A917" t="s">
        <v>3229</v>
      </c>
      <c r="B917" t="s">
        <v>73</v>
      </c>
      <c r="C917" t="s">
        <v>47</v>
      </c>
      <c r="D917" t="s">
        <v>3126</v>
      </c>
      <c r="E917" t="s">
        <v>49</v>
      </c>
      <c r="F917" t="s">
        <v>50</v>
      </c>
      <c r="G917">
        <v>4.5100967089335099E-3</v>
      </c>
    </row>
    <row r="918" spans="1:7" x14ac:dyDescent="0.25">
      <c r="A918" t="s">
        <v>220</v>
      </c>
      <c r="B918" t="s">
        <v>70</v>
      </c>
      <c r="C918" t="s">
        <v>47</v>
      </c>
      <c r="D918" t="s">
        <v>3190</v>
      </c>
      <c r="E918" t="s">
        <v>49</v>
      </c>
      <c r="F918" t="s">
        <v>50</v>
      </c>
      <c r="G918">
        <v>3.6207975805267799E-4</v>
      </c>
    </row>
    <row r="919" spans="1:7" x14ac:dyDescent="0.25">
      <c r="A919" t="s">
        <v>214</v>
      </c>
      <c r="B919" t="s">
        <v>73</v>
      </c>
      <c r="C919" t="s">
        <v>47</v>
      </c>
      <c r="D919" t="s">
        <v>3177</v>
      </c>
      <c r="E919" t="s">
        <v>49</v>
      </c>
      <c r="F919" t="s">
        <v>50</v>
      </c>
      <c r="G919">
        <v>2.0407134267293099E-3</v>
      </c>
    </row>
    <row r="920" spans="1:7" x14ac:dyDescent="0.25">
      <c r="A920" t="s">
        <v>214</v>
      </c>
      <c r="B920" t="s">
        <v>76</v>
      </c>
      <c r="C920" t="s">
        <v>47</v>
      </c>
      <c r="D920" t="s">
        <v>3177</v>
      </c>
      <c r="E920" t="s">
        <v>49</v>
      </c>
      <c r="F920" t="s">
        <v>50</v>
      </c>
      <c r="G920">
        <v>1.1236671171231899E-3</v>
      </c>
    </row>
    <row r="921" spans="1:7" x14ac:dyDescent="0.25">
      <c r="A921" t="s">
        <v>214</v>
      </c>
      <c r="B921" t="s">
        <v>70</v>
      </c>
      <c r="C921" t="s">
        <v>47</v>
      </c>
      <c r="D921" t="s">
        <v>3177</v>
      </c>
      <c r="E921" t="s">
        <v>49</v>
      </c>
      <c r="F921" t="s">
        <v>50</v>
      </c>
      <c r="G921">
        <v>6.5677258521998805E-4</v>
      </c>
    </row>
    <row r="922" spans="1:7" x14ac:dyDescent="0.25">
      <c r="A922" t="s">
        <v>220</v>
      </c>
      <c r="B922" t="s">
        <v>73</v>
      </c>
      <c r="C922" t="s">
        <v>47</v>
      </c>
      <c r="D922" t="s">
        <v>3191</v>
      </c>
      <c r="E922" t="s">
        <v>49</v>
      </c>
      <c r="F922" t="s">
        <v>50</v>
      </c>
      <c r="G922">
        <v>1.5590662015352199E-3</v>
      </c>
    </row>
    <row r="923" spans="1:7" x14ac:dyDescent="0.25">
      <c r="A923" t="s">
        <v>220</v>
      </c>
      <c r="B923" t="s">
        <v>76</v>
      </c>
      <c r="C923" t="s">
        <v>47</v>
      </c>
      <c r="D923" t="s">
        <v>3191</v>
      </c>
      <c r="E923" t="s">
        <v>49</v>
      </c>
      <c r="F923" t="s">
        <v>50</v>
      </c>
      <c r="G923">
        <v>5.9291131194980605E-4</v>
      </c>
    </row>
    <row r="924" spans="1:7" x14ac:dyDescent="0.25">
      <c r="A924" t="s">
        <v>3229</v>
      </c>
      <c r="B924" t="s">
        <v>70</v>
      </c>
      <c r="C924" t="s">
        <v>47</v>
      </c>
      <c r="D924" t="s">
        <v>3127</v>
      </c>
      <c r="E924" t="s">
        <v>49</v>
      </c>
      <c r="F924" t="s">
        <v>50</v>
      </c>
      <c r="G924">
        <v>1.8478243247322401E-3</v>
      </c>
    </row>
    <row r="925" spans="1:7" x14ac:dyDescent="0.25">
      <c r="A925" t="s">
        <v>3229</v>
      </c>
      <c r="B925" t="s">
        <v>76</v>
      </c>
      <c r="C925" t="s">
        <v>47</v>
      </c>
      <c r="D925" t="s">
        <v>3127</v>
      </c>
      <c r="E925" t="s">
        <v>49</v>
      </c>
      <c r="F925" t="s">
        <v>50</v>
      </c>
      <c r="G925">
        <v>3.7258418573849401E-3</v>
      </c>
    </row>
    <row r="926" spans="1:7" x14ac:dyDescent="0.25">
      <c r="A926" t="s">
        <v>220</v>
      </c>
      <c r="B926" t="s">
        <v>70</v>
      </c>
      <c r="C926" t="s">
        <v>47</v>
      </c>
      <c r="D926" t="s">
        <v>3191</v>
      </c>
      <c r="E926" t="s">
        <v>49</v>
      </c>
      <c r="F926" t="s">
        <v>50</v>
      </c>
      <c r="G926">
        <v>3.6302647371401698E-4</v>
      </c>
    </row>
    <row r="927" spans="1:7" x14ac:dyDescent="0.25">
      <c r="A927" t="s">
        <v>3229</v>
      </c>
      <c r="B927" t="s">
        <v>73</v>
      </c>
      <c r="C927" t="s">
        <v>47</v>
      </c>
      <c r="D927" t="s">
        <v>3127</v>
      </c>
      <c r="E927" t="s">
        <v>49</v>
      </c>
      <c r="F927" t="s">
        <v>50</v>
      </c>
      <c r="G927">
        <v>4.3550683104473598E-3</v>
      </c>
    </row>
    <row r="928" spans="1:7" x14ac:dyDescent="0.25">
      <c r="A928" t="s">
        <v>214</v>
      </c>
      <c r="B928" t="s">
        <v>73</v>
      </c>
      <c r="C928" t="s">
        <v>47</v>
      </c>
      <c r="D928" t="s">
        <v>3178</v>
      </c>
      <c r="E928" t="s">
        <v>49</v>
      </c>
      <c r="F928" t="s">
        <v>50</v>
      </c>
      <c r="G928">
        <v>2.0247728437990699E-3</v>
      </c>
    </row>
    <row r="929" spans="1:7" x14ac:dyDescent="0.25">
      <c r="A929" t="s">
        <v>214</v>
      </c>
      <c r="B929" t="s">
        <v>76</v>
      </c>
      <c r="C929" t="s">
        <v>47</v>
      </c>
      <c r="D929" t="s">
        <v>3178</v>
      </c>
      <c r="E929" t="s">
        <v>49</v>
      </c>
      <c r="F929" t="s">
        <v>50</v>
      </c>
      <c r="G929">
        <v>1.1227466770120499E-3</v>
      </c>
    </row>
    <row r="930" spans="1:7" x14ac:dyDescent="0.25">
      <c r="A930" t="s">
        <v>214</v>
      </c>
      <c r="B930" t="s">
        <v>70</v>
      </c>
      <c r="C930" t="s">
        <v>47</v>
      </c>
      <c r="D930" t="s">
        <v>3178</v>
      </c>
      <c r="E930" t="s">
        <v>49</v>
      </c>
      <c r="F930" t="s">
        <v>50</v>
      </c>
      <c r="G930">
        <v>6.5315253025776602E-4</v>
      </c>
    </row>
    <row r="931" spans="1:7" x14ac:dyDescent="0.25">
      <c r="A931" t="s">
        <v>220</v>
      </c>
      <c r="B931" t="s">
        <v>73</v>
      </c>
      <c r="C931" t="s">
        <v>47</v>
      </c>
      <c r="D931" t="s">
        <v>3192</v>
      </c>
      <c r="E931" t="s">
        <v>49</v>
      </c>
      <c r="F931" t="s">
        <v>50</v>
      </c>
      <c r="G931">
        <v>1.5542914470036799E-3</v>
      </c>
    </row>
    <row r="932" spans="1:7" x14ac:dyDescent="0.25">
      <c r="A932" t="s">
        <v>220</v>
      </c>
      <c r="B932" t="s">
        <v>76</v>
      </c>
      <c r="C932" t="s">
        <v>47</v>
      </c>
      <c r="D932" t="s">
        <v>3192</v>
      </c>
      <c r="E932" t="s">
        <v>49</v>
      </c>
      <c r="F932" t="s">
        <v>50</v>
      </c>
      <c r="G932">
        <v>5.87751964728037E-4</v>
      </c>
    </row>
    <row r="933" spans="1:7" x14ac:dyDescent="0.25">
      <c r="A933" t="s">
        <v>3229</v>
      </c>
      <c r="B933" t="s">
        <v>70</v>
      </c>
      <c r="C933" t="s">
        <v>47</v>
      </c>
      <c r="D933" t="s">
        <v>3128</v>
      </c>
      <c r="E933" t="s">
        <v>49</v>
      </c>
      <c r="F933" t="s">
        <v>50</v>
      </c>
      <c r="G933">
        <v>1.78240570757124E-3</v>
      </c>
    </row>
    <row r="934" spans="1:7" x14ac:dyDescent="0.25">
      <c r="A934" t="s">
        <v>3229</v>
      </c>
      <c r="B934" t="s">
        <v>76</v>
      </c>
      <c r="C934" t="s">
        <v>47</v>
      </c>
      <c r="D934" t="s">
        <v>3128</v>
      </c>
      <c r="E934" t="s">
        <v>49</v>
      </c>
      <c r="F934" t="s">
        <v>50</v>
      </c>
      <c r="G934">
        <v>3.70601498418384E-3</v>
      </c>
    </row>
    <row r="935" spans="1:7" x14ac:dyDescent="0.25">
      <c r="A935" t="s">
        <v>220</v>
      </c>
      <c r="B935" t="s">
        <v>70</v>
      </c>
      <c r="C935" t="s">
        <v>47</v>
      </c>
      <c r="D935" t="s">
        <v>3192</v>
      </c>
      <c r="E935" t="s">
        <v>49</v>
      </c>
      <c r="F935" t="s">
        <v>50</v>
      </c>
      <c r="G935">
        <v>3.5890117287635799E-4</v>
      </c>
    </row>
    <row r="936" spans="1:7" x14ac:dyDescent="0.25">
      <c r="A936" t="s">
        <v>214</v>
      </c>
      <c r="B936" t="s">
        <v>73</v>
      </c>
      <c r="C936" t="s">
        <v>47</v>
      </c>
      <c r="D936" t="s">
        <v>3179</v>
      </c>
      <c r="E936" t="s">
        <v>49</v>
      </c>
      <c r="F936" t="s">
        <v>50</v>
      </c>
      <c r="G936">
        <v>2.0174054834577698E-3</v>
      </c>
    </row>
    <row r="937" spans="1:7" x14ac:dyDescent="0.25">
      <c r="A937" t="s">
        <v>3229</v>
      </c>
      <c r="B937" t="s">
        <v>73</v>
      </c>
      <c r="C937" t="s">
        <v>47</v>
      </c>
      <c r="D937" t="s">
        <v>3128</v>
      </c>
      <c r="E937" t="s">
        <v>49</v>
      </c>
      <c r="F937" t="s">
        <v>50</v>
      </c>
      <c r="G937">
        <v>4.2962921990288604E-3</v>
      </c>
    </row>
    <row r="938" spans="1:7" x14ac:dyDescent="0.25">
      <c r="A938" t="s">
        <v>214</v>
      </c>
      <c r="B938" t="s">
        <v>76</v>
      </c>
      <c r="C938" t="s">
        <v>47</v>
      </c>
      <c r="D938" t="s">
        <v>3179</v>
      </c>
      <c r="E938" t="s">
        <v>49</v>
      </c>
      <c r="F938" t="s">
        <v>50</v>
      </c>
      <c r="G938">
        <v>1.11925819185045E-3</v>
      </c>
    </row>
    <row r="939" spans="1:7" x14ac:dyDescent="0.25">
      <c r="A939" t="s">
        <v>220</v>
      </c>
      <c r="B939" t="s">
        <v>73</v>
      </c>
      <c r="C939" t="s">
        <v>47</v>
      </c>
      <c r="D939" t="s">
        <v>3193</v>
      </c>
      <c r="E939" t="s">
        <v>49</v>
      </c>
      <c r="F939" t="s">
        <v>50</v>
      </c>
      <c r="G939">
        <v>1.55430563380209E-3</v>
      </c>
    </row>
    <row r="940" spans="1:7" x14ac:dyDescent="0.25">
      <c r="A940" t="s">
        <v>214</v>
      </c>
      <c r="B940" t="s">
        <v>70</v>
      </c>
      <c r="C940" t="s">
        <v>47</v>
      </c>
      <c r="D940" t="s">
        <v>3179</v>
      </c>
      <c r="E940" t="s">
        <v>49</v>
      </c>
      <c r="F940" t="s">
        <v>50</v>
      </c>
      <c r="G940">
        <v>6.5259197023179801E-4</v>
      </c>
    </row>
    <row r="941" spans="1:7" x14ac:dyDescent="0.25">
      <c r="A941" t="s">
        <v>220</v>
      </c>
      <c r="B941" t="s">
        <v>76</v>
      </c>
      <c r="C941" t="s">
        <v>47</v>
      </c>
      <c r="D941" t="s">
        <v>3193</v>
      </c>
      <c r="E941" t="s">
        <v>49</v>
      </c>
      <c r="F941" t="s">
        <v>50</v>
      </c>
      <c r="G941">
        <v>5.8801442049862202E-4</v>
      </c>
    </row>
    <row r="942" spans="1:7" x14ac:dyDescent="0.25">
      <c r="A942" t="s">
        <v>3229</v>
      </c>
      <c r="B942" t="s">
        <v>70</v>
      </c>
      <c r="C942" t="s">
        <v>47</v>
      </c>
      <c r="D942" t="s">
        <v>3129</v>
      </c>
      <c r="E942" t="s">
        <v>49</v>
      </c>
      <c r="F942" t="s">
        <v>50</v>
      </c>
      <c r="G942">
        <v>1.7255539099375399E-3</v>
      </c>
    </row>
    <row r="943" spans="1:7" x14ac:dyDescent="0.25">
      <c r="A943" t="s">
        <v>3229</v>
      </c>
      <c r="B943" t="s">
        <v>76</v>
      </c>
      <c r="C943" t="s">
        <v>47</v>
      </c>
      <c r="D943" t="s">
        <v>3129</v>
      </c>
      <c r="E943" t="s">
        <v>49</v>
      </c>
      <c r="F943" t="s">
        <v>50</v>
      </c>
      <c r="G943">
        <v>3.6999964714050202E-3</v>
      </c>
    </row>
    <row r="944" spans="1:7" x14ac:dyDescent="0.25">
      <c r="A944" t="s">
        <v>220</v>
      </c>
      <c r="B944" t="s">
        <v>70</v>
      </c>
      <c r="C944" t="s">
        <v>47</v>
      </c>
      <c r="D944" t="s">
        <v>3193</v>
      </c>
      <c r="E944" t="s">
        <v>49</v>
      </c>
      <c r="F944" t="s">
        <v>50</v>
      </c>
      <c r="G944">
        <v>3.5861389020855501E-4</v>
      </c>
    </row>
    <row r="945" spans="1:7" x14ac:dyDescent="0.25">
      <c r="A945" t="s">
        <v>214</v>
      </c>
      <c r="B945" t="s">
        <v>73</v>
      </c>
      <c r="C945" t="s">
        <v>47</v>
      </c>
      <c r="D945" t="s">
        <v>3180</v>
      </c>
      <c r="E945" t="s">
        <v>49</v>
      </c>
      <c r="F945" t="s">
        <v>50</v>
      </c>
      <c r="G945">
        <v>2.0164454453869799E-3</v>
      </c>
    </row>
    <row r="946" spans="1:7" x14ac:dyDescent="0.25">
      <c r="A946" t="s">
        <v>214</v>
      </c>
      <c r="B946" t="s">
        <v>76</v>
      </c>
      <c r="C946" t="s">
        <v>47</v>
      </c>
      <c r="D946" t="s">
        <v>3180</v>
      </c>
      <c r="E946" t="s">
        <v>49</v>
      </c>
      <c r="F946" t="s">
        <v>50</v>
      </c>
      <c r="G946">
        <v>1.1293848878458899E-3</v>
      </c>
    </row>
    <row r="947" spans="1:7" x14ac:dyDescent="0.25">
      <c r="A947" t="s">
        <v>3229</v>
      </c>
      <c r="B947" t="s">
        <v>73</v>
      </c>
      <c r="C947" t="s">
        <v>47</v>
      </c>
      <c r="D947" t="s">
        <v>3129</v>
      </c>
      <c r="E947" t="s">
        <v>49</v>
      </c>
      <c r="F947" t="s">
        <v>50</v>
      </c>
      <c r="G947">
        <v>4.2399959564208903E-3</v>
      </c>
    </row>
    <row r="948" spans="1:7" x14ac:dyDescent="0.25">
      <c r="A948" t="s">
        <v>220</v>
      </c>
      <c r="B948" t="s">
        <v>73</v>
      </c>
      <c r="C948" t="s">
        <v>47</v>
      </c>
      <c r="D948" t="s">
        <v>3194</v>
      </c>
      <c r="E948" t="s">
        <v>49</v>
      </c>
      <c r="F948" t="s">
        <v>50</v>
      </c>
      <c r="G948">
        <v>1.59320835713987E-3</v>
      </c>
    </row>
    <row r="949" spans="1:7" x14ac:dyDescent="0.25">
      <c r="A949" t="s">
        <v>214</v>
      </c>
      <c r="B949" t="s">
        <v>70</v>
      </c>
      <c r="C949" t="s">
        <v>47</v>
      </c>
      <c r="D949" t="s">
        <v>3180</v>
      </c>
      <c r="E949" t="s">
        <v>49</v>
      </c>
      <c r="F949" t="s">
        <v>50</v>
      </c>
      <c r="G949">
        <v>6.5131516833054305E-4</v>
      </c>
    </row>
    <row r="950" spans="1:7" x14ac:dyDescent="0.25">
      <c r="A950" t="s">
        <v>220</v>
      </c>
      <c r="B950" t="s">
        <v>76</v>
      </c>
      <c r="C950" t="s">
        <v>47</v>
      </c>
      <c r="D950" t="s">
        <v>3194</v>
      </c>
      <c r="E950" t="s">
        <v>49</v>
      </c>
      <c r="F950" t="s">
        <v>50</v>
      </c>
      <c r="G950">
        <v>6.1728336192943395E-4</v>
      </c>
    </row>
    <row r="951" spans="1:7" x14ac:dyDescent="0.25">
      <c r="A951" t="s">
        <v>3229</v>
      </c>
      <c r="B951" t="s">
        <v>70</v>
      </c>
      <c r="C951" t="s">
        <v>47</v>
      </c>
      <c r="D951" t="s">
        <v>3130</v>
      </c>
      <c r="E951" t="s">
        <v>49</v>
      </c>
      <c r="F951" t="s">
        <v>50</v>
      </c>
      <c r="G951">
        <v>1.81730595918802E-3</v>
      </c>
    </row>
    <row r="952" spans="1:7" x14ac:dyDescent="0.25">
      <c r="A952" t="s">
        <v>3229</v>
      </c>
      <c r="B952" t="s">
        <v>76</v>
      </c>
      <c r="C952" t="s">
        <v>47</v>
      </c>
      <c r="D952" t="s">
        <v>3130</v>
      </c>
      <c r="E952" t="s">
        <v>49</v>
      </c>
      <c r="F952" t="s">
        <v>50</v>
      </c>
      <c r="G952">
        <v>3.7980733009485099E-3</v>
      </c>
    </row>
    <row r="953" spans="1:7" x14ac:dyDescent="0.25">
      <c r="A953" t="s">
        <v>220</v>
      </c>
      <c r="B953" t="s">
        <v>70</v>
      </c>
      <c r="C953" t="s">
        <v>47</v>
      </c>
      <c r="D953" t="s">
        <v>3194</v>
      </c>
      <c r="E953" t="s">
        <v>49</v>
      </c>
      <c r="F953" t="s">
        <v>50</v>
      </c>
      <c r="G953">
        <v>3.7253050892441301E-4</v>
      </c>
    </row>
    <row r="954" spans="1:7" x14ac:dyDescent="0.25">
      <c r="A954" t="s">
        <v>214</v>
      </c>
      <c r="B954" t="s">
        <v>73</v>
      </c>
      <c r="C954" t="s">
        <v>47</v>
      </c>
      <c r="D954" t="s">
        <v>3181</v>
      </c>
      <c r="E954" t="s">
        <v>49</v>
      </c>
      <c r="F954" t="s">
        <v>50</v>
      </c>
      <c r="G954">
        <v>2.02633284387134E-3</v>
      </c>
    </row>
    <row r="955" spans="1:7" x14ac:dyDescent="0.25">
      <c r="A955" t="s">
        <v>214</v>
      </c>
      <c r="B955" t="s">
        <v>76</v>
      </c>
      <c r="C955" t="s">
        <v>47</v>
      </c>
      <c r="D955" t="s">
        <v>3181</v>
      </c>
      <c r="E955" t="s">
        <v>49</v>
      </c>
      <c r="F955" t="s">
        <v>50</v>
      </c>
      <c r="G955">
        <v>1.1493495532444501E-3</v>
      </c>
    </row>
    <row r="956" spans="1:7" x14ac:dyDescent="0.25">
      <c r="A956" t="s">
        <v>3229</v>
      </c>
      <c r="B956" t="s">
        <v>73</v>
      </c>
      <c r="C956" t="s">
        <v>47</v>
      </c>
      <c r="D956" t="s">
        <v>3130</v>
      </c>
      <c r="E956" t="s">
        <v>49</v>
      </c>
      <c r="F956" t="s">
        <v>50</v>
      </c>
      <c r="G956">
        <v>4.4166624546051001E-3</v>
      </c>
    </row>
    <row r="957" spans="1:7" x14ac:dyDescent="0.25">
      <c r="A957" t="s">
        <v>220</v>
      </c>
      <c r="B957" t="s">
        <v>73</v>
      </c>
      <c r="C957" t="s">
        <v>47</v>
      </c>
      <c r="D957" t="s">
        <v>3195</v>
      </c>
      <c r="E957" t="s">
        <v>49</v>
      </c>
      <c r="F957" t="s">
        <v>50</v>
      </c>
      <c r="G957">
        <v>1.58760532354697E-3</v>
      </c>
    </row>
    <row r="958" spans="1:7" x14ac:dyDescent="0.25">
      <c r="A958" t="s">
        <v>214</v>
      </c>
      <c r="B958" t="s">
        <v>70</v>
      </c>
      <c r="C958" t="s">
        <v>47</v>
      </c>
      <c r="D958" t="s">
        <v>3181</v>
      </c>
      <c r="E958" t="s">
        <v>49</v>
      </c>
      <c r="F958" t="s">
        <v>50</v>
      </c>
      <c r="G958">
        <v>6.55843530382428E-4</v>
      </c>
    </row>
    <row r="959" spans="1:7" x14ac:dyDescent="0.25">
      <c r="A959" t="s">
        <v>220</v>
      </c>
      <c r="B959" t="s">
        <v>76</v>
      </c>
      <c r="C959" t="s">
        <v>47</v>
      </c>
      <c r="D959" t="s">
        <v>3195</v>
      </c>
      <c r="E959" t="s">
        <v>49</v>
      </c>
      <c r="F959" t="s">
        <v>50</v>
      </c>
      <c r="G959">
        <v>6.1233152836670296E-4</v>
      </c>
    </row>
    <row r="960" spans="1:7" x14ac:dyDescent="0.25">
      <c r="A960" t="s">
        <v>220</v>
      </c>
      <c r="B960" t="s">
        <v>70</v>
      </c>
      <c r="C960" t="s">
        <v>47</v>
      </c>
      <c r="D960" t="s">
        <v>3195</v>
      </c>
      <c r="E960" t="s">
        <v>49</v>
      </c>
      <c r="F960" t="s">
        <v>50</v>
      </c>
      <c r="G960">
        <v>3.7301551728021501E-4</v>
      </c>
    </row>
    <row r="961" spans="1:7" x14ac:dyDescent="0.25">
      <c r="A961" t="s">
        <v>3229</v>
      </c>
      <c r="B961" t="s">
        <v>70</v>
      </c>
      <c r="C961" t="s">
        <v>47</v>
      </c>
      <c r="D961" t="s">
        <v>3131</v>
      </c>
      <c r="E961" t="s">
        <v>49</v>
      </c>
      <c r="F961" t="s">
        <v>50</v>
      </c>
      <c r="G961">
        <v>1.9351833396487701E-3</v>
      </c>
    </row>
    <row r="962" spans="1:7" x14ac:dyDescent="0.25">
      <c r="A962" t="s">
        <v>3229</v>
      </c>
      <c r="B962" t="s">
        <v>76</v>
      </c>
      <c r="C962" t="s">
        <v>47</v>
      </c>
      <c r="D962" t="s">
        <v>3131</v>
      </c>
      <c r="E962" t="s">
        <v>49</v>
      </c>
      <c r="F962" t="s">
        <v>50</v>
      </c>
      <c r="G962">
        <v>3.9043172642036698E-3</v>
      </c>
    </row>
    <row r="963" spans="1:7" x14ac:dyDescent="0.25">
      <c r="A963" t="s">
        <v>214</v>
      </c>
      <c r="B963" t="s">
        <v>73</v>
      </c>
      <c r="C963" t="s">
        <v>47</v>
      </c>
      <c r="D963" t="s">
        <v>3182</v>
      </c>
      <c r="E963" t="s">
        <v>49</v>
      </c>
      <c r="F963" t="s">
        <v>50</v>
      </c>
      <c r="G963">
        <v>2.03703509436713E-3</v>
      </c>
    </row>
    <row r="964" spans="1:7" x14ac:dyDescent="0.25">
      <c r="A964" t="s">
        <v>214</v>
      </c>
      <c r="B964" t="s">
        <v>76</v>
      </c>
      <c r="C964" t="s">
        <v>47</v>
      </c>
      <c r="D964" t="s">
        <v>3182</v>
      </c>
      <c r="E964" t="s">
        <v>49</v>
      </c>
      <c r="F964" t="s">
        <v>50</v>
      </c>
      <c r="G964">
        <v>1.16025530374967E-3</v>
      </c>
    </row>
    <row r="965" spans="1:7" x14ac:dyDescent="0.25">
      <c r="A965" t="s">
        <v>3229</v>
      </c>
      <c r="B965" t="s">
        <v>73</v>
      </c>
      <c r="C965" t="s">
        <v>47</v>
      </c>
      <c r="D965" t="s">
        <v>3131</v>
      </c>
      <c r="E965" t="s">
        <v>49</v>
      </c>
      <c r="F965" t="s">
        <v>50</v>
      </c>
      <c r="G965">
        <v>4.5895017959453402E-3</v>
      </c>
    </row>
    <row r="966" spans="1:7" x14ac:dyDescent="0.25">
      <c r="A966" t="s">
        <v>220</v>
      </c>
      <c r="B966" t="s">
        <v>73</v>
      </c>
      <c r="C966" t="s">
        <v>47</v>
      </c>
      <c r="D966" t="s">
        <v>3196</v>
      </c>
      <c r="E966" t="s">
        <v>49</v>
      </c>
      <c r="F966" t="s">
        <v>50</v>
      </c>
      <c r="G966">
        <v>1.58182216295297E-3</v>
      </c>
    </row>
    <row r="967" spans="1:7" x14ac:dyDescent="0.25">
      <c r="A967" t="s">
        <v>220</v>
      </c>
      <c r="B967" t="s">
        <v>76</v>
      </c>
      <c r="C967" t="s">
        <v>47</v>
      </c>
      <c r="D967" t="s">
        <v>3196</v>
      </c>
      <c r="E967" t="s">
        <v>49</v>
      </c>
      <c r="F967" t="s">
        <v>50</v>
      </c>
      <c r="G967">
        <v>6.0869507167650298E-4</v>
      </c>
    </row>
    <row r="968" spans="1:7" x14ac:dyDescent="0.25">
      <c r="A968" t="s">
        <v>214</v>
      </c>
      <c r="B968" t="s">
        <v>70</v>
      </c>
      <c r="C968" t="s">
        <v>47</v>
      </c>
      <c r="D968" t="s">
        <v>3182</v>
      </c>
      <c r="E968" t="s">
        <v>49</v>
      </c>
      <c r="F968" t="s">
        <v>50</v>
      </c>
      <c r="G968">
        <v>6.5491390533936296E-4</v>
      </c>
    </row>
    <row r="969" spans="1:7" x14ac:dyDescent="0.25">
      <c r="A969" t="s">
        <v>220</v>
      </c>
      <c r="B969" t="s">
        <v>70</v>
      </c>
      <c r="C969" t="s">
        <v>47</v>
      </c>
      <c r="D969" t="s">
        <v>3196</v>
      </c>
      <c r="E969" t="s">
        <v>49</v>
      </c>
      <c r="F969" t="s">
        <v>50</v>
      </c>
      <c r="G969">
        <v>3.6896100078803902E-4</v>
      </c>
    </row>
    <row r="970" spans="1:7" x14ac:dyDescent="0.25">
      <c r="A970" t="s">
        <v>3229</v>
      </c>
      <c r="B970" t="s">
        <v>70</v>
      </c>
      <c r="C970" t="s">
        <v>47</v>
      </c>
      <c r="D970" t="s">
        <v>3132</v>
      </c>
      <c r="E970" t="s">
        <v>49</v>
      </c>
      <c r="F970" t="s">
        <v>50</v>
      </c>
      <c r="G970">
        <v>2.0287679064841498E-3</v>
      </c>
    </row>
    <row r="971" spans="1:7" x14ac:dyDescent="0.25">
      <c r="A971" t="s">
        <v>3229</v>
      </c>
      <c r="B971" t="s">
        <v>76</v>
      </c>
      <c r="C971" t="s">
        <v>47</v>
      </c>
      <c r="D971" t="s">
        <v>3132</v>
      </c>
      <c r="E971" t="s">
        <v>49</v>
      </c>
      <c r="F971" t="s">
        <v>50</v>
      </c>
      <c r="G971">
        <v>3.9761866841997399E-3</v>
      </c>
    </row>
    <row r="972" spans="1:7" x14ac:dyDescent="0.25">
      <c r="A972" t="s">
        <v>214</v>
      </c>
      <c r="B972" t="s">
        <v>73</v>
      </c>
      <c r="C972" t="s">
        <v>47</v>
      </c>
      <c r="D972" t="s">
        <v>3183</v>
      </c>
      <c r="E972" t="s">
        <v>49</v>
      </c>
      <c r="F972" t="s">
        <v>50</v>
      </c>
      <c r="G972">
        <v>2.0334017176165298E-3</v>
      </c>
    </row>
    <row r="973" spans="1:7" x14ac:dyDescent="0.25">
      <c r="A973" t="s">
        <v>214</v>
      </c>
      <c r="B973" t="s">
        <v>76</v>
      </c>
      <c r="C973" t="s">
        <v>47</v>
      </c>
      <c r="D973" t="s">
        <v>3183</v>
      </c>
      <c r="E973" t="s">
        <v>49</v>
      </c>
      <c r="F973" t="s">
        <v>50</v>
      </c>
      <c r="G973">
        <v>1.1613912974731801E-3</v>
      </c>
    </row>
    <row r="974" spans="1:7" x14ac:dyDescent="0.25">
      <c r="A974" t="s">
        <v>3229</v>
      </c>
      <c r="B974" t="s">
        <v>73</v>
      </c>
      <c r="C974" t="s">
        <v>47</v>
      </c>
      <c r="D974" t="s">
        <v>3132</v>
      </c>
      <c r="E974" t="s">
        <v>49</v>
      </c>
      <c r="F974" t="s">
        <v>50</v>
      </c>
      <c r="G974">
        <v>4.67955902928397E-3</v>
      </c>
    </row>
    <row r="975" spans="1:7" x14ac:dyDescent="0.25">
      <c r="A975" t="s">
        <v>220</v>
      </c>
      <c r="B975" t="s">
        <v>73</v>
      </c>
      <c r="C975" t="s">
        <v>47</v>
      </c>
      <c r="D975" t="s">
        <v>3197</v>
      </c>
      <c r="E975" t="s">
        <v>49</v>
      </c>
      <c r="F975" t="s">
        <v>50</v>
      </c>
      <c r="G975">
        <v>1.5695922904544401E-3</v>
      </c>
    </row>
    <row r="976" spans="1:7" x14ac:dyDescent="0.25">
      <c r="A976" t="s">
        <v>220</v>
      </c>
      <c r="B976" t="s">
        <v>76</v>
      </c>
      <c r="C976" t="s">
        <v>47</v>
      </c>
      <c r="D976" t="s">
        <v>3197</v>
      </c>
      <c r="E976" t="s">
        <v>49</v>
      </c>
      <c r="F976" t="s">
        <v>50</v>
      </c>
      <c r="G976">
        <v>6.0214996337890601E-4</v>
      </c>
    </row>
    <row r="977" spans="1:7" x14ac:dyDescent="0.25">
      <c r="A977" t="s">
        <v>214</v>
      </c>
      <c r="B977" t="s">
        <v>70</v>
      </c>
      <c r="C977" t="s">
        <v>47</v>
      </c>
      <c r="D977" t="s">
        <v>3183</v>
      </c>
      <c r="E977" t="s">
        <v>49</v>
      </c>
      <c r="F977" t="s">
        <v>50</v>
      </c>
      <c r="G977">
        <v>6.6033692299565102E-4</v>
      </c>
    </row>
    <row r="978" spans="1:7" x14ac:dyDescent="0.25">
      <c r="A978" t="s">
        <v>220</v>
      </c>
      <c r="B978" t="s">
        <v>70</v>
      </c>
      <c r="C978" t="s">
        <v>47</v>
      </c>
      <c r="D978" t="s">
        <v>3197</v>
      </c>
      <c r="E978" t="s">
        <v>49</v>
      </c>
      <c r="F978" t="s">
        <v>50</v>
      </c>
      <c r="G978">
        <v>3.6618842018975098E-4</v>
      </c>
    </row>
    <row r="979" spans="1:7" x14ac:dyDescent="0.25">
      <c r="A979" t="s">
        <v>214</v>
      </c>
      <c r="B979" t="s">
        <v>73</v>
      </c>
      <c r="C979" t="s">
        <v>47</v>
      </c>
      <c r="D979" t="s">
        <v>3184</v>
      </c>
      <c r="E979" t="s">
        <v>49</v>
      </c>
      <c r="F979" t="s">
        <v>50</v>
      </c>
      <c r="G979">
        <v>2.1201368669668801E-3</v>
      </c>
    </row>
    <row r="980" spans="1:7" x14ac:dyDescent="0.25">
      <c r="A980" t="s">
        <v>3229</v>
      </c>
      <c r="B980" t="s">
        <v>70</v>
      </c>
      <c r="C980" t="s">
        <v>47</v>
      </c>
      <c r="D980" t="s">
        <v>3133</v>
      </c>
      <c r="E980" t="s">
        <v>49</v>
      </c>
      <c r="F980" t="s">
        <v>50</v>
      </c>
      <c r="G980">
        <v>1.9942509716954701E-3</v>
      </c>
    </row>
    <row r="981" spans="1:7" x14ac:dyDescent="0.25">
      <c r="A981" t="s">
        <v>3229</v>
      </c>
      <c r="B981" t="s">
        <v>76</v>
      </c>
      <c r="C981" t="s">
        <v>47</v>
      </c>
      <c r="D981" t="s">
        <v>3133</v>
      </c>
      <c r="E981" t="s">
        <v>49</v>
      </c>
      <c r="F981" t="s">
        <v>50</v>
      </c>
      <c r="G981">
        <v>3.9655134595673602E-3</v>
      </c>
    </row>
    <row r="982" spans="1:7" x14ac:dyDescent="0.25">
      <c r="A982" t="s">
        <v>214</v>
      </c>
      <c r="B982" t="s">
        <v>76</v>
      </c>
      <c r="C982" t="s">
        <v>47</v>
      </c>
      <c r="D982" t="s">
        <v>3184</v>
      </c>
      <c r="E982" t="s">
        <v>49</v>
      </c>
      <c r="F982" t="s">
        <v>50</v>
      </c>
      <c r="G982">
        <v>1.1819433172543801E-3</v>
      </c>
    </row>
    <row r="983" spans="1:7" x14ac:dyDescent="0.25">
      <c r="A983" t="s">
        <v>220</v>
      </c>
      <c r="B983" t="s">
        <v>73</v>
      </c>
      <c r="C983" t="s">
        <v>47</v>
      </c>
      <c r="D983" t="s">
        <v>3198</v>
      </c>
      <c r="E983" t="s">
        <v>49</v>
      </c>
      <c r="F983" t="s">
        <v>50</v>
      </c>
      <c r="G983">
        <v>1.5608732159256E-3</v>
      </c>
    </row>
    <row r="984" spans="1:7" x14ac:dyDescent="0.25">
      <c r="A984" t="s">
        <v>220</v>
      </c>
      <c r="B984" t="s">
        <v>76</v>
      </c>
      <c r="C984" t="s">
        <v>47</v>
      </c>
      <c r="D984" t="s">
        <v>3198</v>
      </c>
      <c r="E984" t="s">
        <v>49</v>
      </c>
      <c r="F984" t="s">
        <v>50</v>
      </c>
      <c r="G984">
        <v>5.9663063668190101E-4</v>
      </c>
    </row>
    <row r="985" spans="1:7" x14ac:dyDescent="0.25">
      <c r="A985" t="s">
        <v>3229</v>
      </c>
      <c r="B985" t="s">
        <v>73</v>
      </c>
      <c r="C985" t="s">
        <v>47</v>
      </c>
      <c r="D985" t="s">
        <v>3133</v>
      </c>
      <c r="E985" t="s">
        <v>49</v>
      </c>
      <c r="F985" t="s">
        <v>50</v>
      </c>
      <c r="G985">
        <v>4.6570836812600304E-3</v>
      </c>
    </row>
    <row r="986" spans="1:7" x14ac:dyDescent="0.25">
      <c r="A986" t="s">
        <v>214</v>
      </c>
      <c r="B986" t="s">
        <v>70</v>
      </c>
      <c r="C986" t="s">
        <v>47</v>
      </c>
      <c r="D986" t="s">
        <v>3184</v>
      </c>
      <c r="E986" t="s">
        <v>49</v>
      </c>
      <c r="F986" t="s">
        <v>50</v>
      </c>
      <c r="G986">
        <v>6.9236045082410097E-4</v>
      </c>
    </row>
    <row r="987" spans="1:7" x14ac:dyDescent="0.25">
      <c r="A987" t="s">
        <v>220</v>
      </c>
      <c r="B987" t="s">
        <v>70</v>
      </c>
      <c r="C987" t="s">
        <v>47</v>
      </c>
      <c r="D987" t="s">
        <v>3198</v>
      </c>
      <c r="E987" t="s">
        <v>49</v>
      </c>
      <c r="F987" t="s">
        <v>50</v>
      </c>
      <c r="G987">
        <v>3.6406584665284902E-4</v>
      </c>
    </row>
    <row r="988" spans="1:7" x14ac:dyDescent="0.25">
      <c r="A988" t="s">
        <v>214</v>
      </c>
      <c r="B988" t="s">
        <v>73</v>
      </c>
      <c r="C988" t="s">
        <v>47</v>
      </c>
      <c r="D988" t="s">
        <v>3185</v>
      </c>
      <c r="E988" t="s">
        <v>49</v>
      </c>
      <c r="F988" t="s">
        <v>50</v>
      </c>
      <c r="G988">
        <v>2.10459332897829E-3</v>
      </c>
    </row>
    <row r="989" spans="1:7" x14ac:dyDescent="0.25">
      <c r="A989" t="s">
        <v>214</v>
      </c>
      <c r="B989" t="s">
        <v>76</v>
      </c>
      <c r="C989" t="s">
        <v>47</v>
      </c>
      <c r="D989" t="s">
        <v>3185</v>
      </c>
      <c r="E989" t="s">
        <v>49</v>
      </c>
      <c r="F989" t="s">
        <v>50</v>
      </c>
      <c r="G989">
        <v>1.17352425806806E-3</v>
      </c>
    </row>
    <row r="990" spans="1:7" x14ac:dyDescent="0.25">
      <c r="A990" t="s">
        <v>3229</v>
      </c>
      <c r="B990" t="s">
        <v>70</v>
      </c>
      <c r="C990" t="s">
        <v>47</v>
      </c>
      <c r="D990" t="s">
        <v>3134</v>
      </c>
      <c r="E990" t="s">
        <v>49</v>
      </c>
      <c r="F990" t="s">
        <v>50</v>
      </c>
      <c r="G990">
        <v>1.99073884222242E-3</v>
      </c>
    </row>
    <row r="991" spans="1:7" x14ac:dyDescent="0.25">
      <c r="A991" t="s">
        <v>3229</v>
      </c>
      <c r="B991" t="s">
        <v>76</v>
      </c>
      <c r="C991" t="s">
        <v>47</v>
      </c>
      <c r="D991" t="s">
        <v>3134</v>
      </c>
      <c r="E991" t="s">
        <v>49</v>
      </c>
      <c r="F991" t="s">
        <v>50</v>
      </c>
      <c r="G991">
        <v>4.04351466231875E-3</v>
      </c>
    </row>
    <row r="992" spans="1:7" x14ac:dyDescent="0.25">
      <c r="A992" t="s">
        <v>220</v>
      </c>
      <c r="B992" t="s">
        <v>73</v>
      </c>
      <c r="C992" t="s">
        <v>47</v>
      </c>
      <c r="D992" t="s">
        <v>3199</v>
      </c>
      <c r="E992" t="s">
        <v>49</v>
      </c>
      <c r="F992" t="s">
        <v>50</v>
      </c>
      <c r="G992">
        <v>1.5578932511179E-3</v>
      </c>
    </row>
    <row r="993" spans="1:7" x14ac:dyDescent="0.25">
      <c r="A993" t="s">
        <v>220</v>
      </c>
      <c r="B993" t="s">
        <v>76</v>
      </c>
      <c r="C993" t="s">
        <v>47</v>
      </c>
      <c r="D993" t="s">
        <v>3199</v>
      </c>
      <c r="E993" t="s">
        <v>49</v>
      </c>
      <c r="F993" t="s">
        <v>50</v>
      </c>
      <c r="G993">
        <v>5.94443877538045E-4</v>
      </c>
    </row>
    <row r="994" spans="1:7" x14ac:dyDescent="0.25">
      <c r="A994" t="s">
        <v>214</v>
      </c>
      <c r="B994" t="s">
        <v>70</v>
      </c>
      <c r="C994" t="s">
        <v>47</v>
      </c>
      <c r="D994" t="s">
        <v>3185</v>
      </c>
      <c r="E994" t="s">
        <v>49</v>
      </c>
      <c r="F994" t="s">
        <v>50</v>
      </c>
      <c r="G994">
        <v>6.8655627254595895E-4</v>
      </c>
    </row>
    <row r="995" spans="1:7" x14ac:dyDescent="0.25">
      <c r="A995" t="s">
        <v>3229</v>
      </c>
      <c r="B995" t="s">
        <v>73</v>
      </c>
      <c r="C995" t="s">
        <v>47</v>
      </c>
      <c r="D995" t="s">
        <v>3134</v>
      </c>
      <c r="E995" t="s">
        <v>49</v>
      </c>
      <c r="F995" t="s">
        <v>50</v>
      </c>
      <c r="G995">
        <v>4.6999955177307101E-3</v>
      </c>
    </row>
    <row r="996" spans="1:7" x14ac:dyDescent="0.25">
      <c r="A996" t="s">
        <v>220</v>
      </c>
      <c r="B996" t="s">
        <v>70</v>
      </c>
      <c r="C996" t="s">
        <v>47</v>
      </c>
      <c r="D996" t="s">
        <v>3199</v>
      </c>
      <c r="E996" t="s">
        <v>49</v>
      </c>
      <c r="F996" t="s">
        <v>50</v>
      </c>
      <c r="G996">
        <v>3.6111076672871902E-4</v>
      </c>
    </row>
    <row r="997" spans="1:7" x14ac:dyDescent="0.25">
      <c r="A997" t="s">
        <v>214</v>
      </c>
      <c r="B997" t="s">
        <v>73</v>
      </c>
      <c r="C997" t="s">
        <v>47</v>
      </c>
      <c r="D997" t="s">
        <v>3186</v>
      </c>
      <c r="E997" t="s">
        <v>49</v>
      </c>
      <c r="F997" t="s">
        <v>50</v>
      </c>
      <c r="G997">
        <v>2.0918001731236699E-3</v>
      </c>
    </row>
    <row r="998" spans="1:7" x14ac:dyDescent="0.25">
      <c r="A998" t="s">
        <v>214</v>
      </c>
      <c r="B998" t="s">
        <v>76</v>
      </c>
      <c r="C998" t="s">
        <v>47</v>
      </c>
      <c r="D998" t="s">
        <v>3186</v>
      </c>
      <c r="E998" t="s">
        <v>49</v>
      </c>
      <c r="F998" t="s">
        <v>50</v>
      </c>
      <c r="G998">
        <v>1.1626005172729399E-3</v>
      </c>
    </row>
    <row r="999" spans="1:7" x14ac:dyDescent="0.25">
      <c r="A999" t="s">
        <v>3229</v>
      </c>
      <c r="B999" t="s">
        <v>70</v>
      </c>
      <c r="C999" t="s">
        <v>47</v>
      </c>
      <c r="D999" t="s">
        <v>3135</v>
      </c>
      <c r="E999" t="s">
        <v>49</v>
      </c>
      <c r="F999" t="s">
        <v>50</v>
      </c>
      <c r="G999">
        <v>1.93548202514648E-3</v>
      </c>
    </row>
    <row r="1000" spans="1:7" x14ac:dyDescent="0.25">
      <c r="A1000" t="s">
        <v>3229</v>
      </c>
      <c r="B1000" t="s">
        <v>76</v>
      </c>
      <c r="C1000" t="s">
        <v>47</v>
      </c>
      <c r="D1000" t="s">
        <v>3135</v>
      </c>
      <c r="E1000" t="s">
        <v>49</v>
      </c>
      <c r="F1000" t="s">
        <v>50</v>
      </c>
      <c r="G1000">
        <v>4.01881337165832E-3</v>
      </c>
    </row>
    <row r="1001" spans="1:7" x14ac:dyDescent="0.25">
      <c r="A1001" t="s">
        <v>220</v>
      </c>
      <c r="B1001" t="s">
        <v>73</v>
      </c>
      <c r="C1001" t="s">
        <v>47</v>
      </c>
      <c r="D1001" t="s">
        <v>3200</v>
      </c>
      <c r="E1001" t="s">
        <v>49</v>
      </c>
      <c r="F1001" t="s">
        <v>50</v>
      </c>
      <c r="G1001">
        <v>1.55960499412483E-3</v>
      </c>
    </row>
    <row r="1002" spans="1:7" x14ac:dyDescent="0.25">
      <c r="A1002" t="s">
        <v>220</v>
      </c>
      <c r="B1002" t="s">
        <v>76</v>
      </c>
      <c r="C1002" t="s">
        <v>47</v>
      </c>
      <c r="D1002" t="s">
        <v>3200</v>
      </c>
      <c r="E1002" t="s">
        <v>49</v>
      </c>
      <c r="F1002" t="s">
        <v>50</v>
      </c>
      <c r="G1002">
        <v>5.9143462114863898E-4</v>
      </c>
    </row>
    <row r="1003" spans="1:7" x14ac:dyDescent="0.25">
      <c r="A1003" t="s">
        <v>214</v>
      </c>
      <c r="B1003" t="s">
        <v>70</v>
      </c>
      <c r="C1003" t="s">
        <v>47</v>
      </c>
      <c r="D1003" t="s">
        <v>3186</v>
      </c>
      <c r="E1003" t="s">
        <v>49</v>
      </c>
      <c r="F1003" t="s">
        <v>50</v>
      </c>
      <c r="G1003">
        <v>6.8157116572062099E-4</v>
      </c>
    </row>
    <row r="1004" spans="1:7" x14ac:dyDescent="0.25">
      <c r="A1004" t="s">
        <v>3229</v>
      </c>
      <c r="B1004" t="s">
        <v>73</v>
      </c>
      <c r="C1004" t="s">
        <v>47</v>
      </c>
      <c r="D1004" t="s">
        <v>3135</v>
      </c>
      <c r="E1004" t="s">
        <v>49</v>
      </c>
      <c r="F1004" t="s">
        <v>50</v>
      </c>
      <c r="G1004">
        <v>4.6353002389272003E-3</v>
      </c>
    </row>
    <row r="1005" spans="1:7" x14ac:dyDescent="0.25">
      <c r="A1005" t="s">
        <v>220</v>
      </c>
      <c r="B1005" t="s">
        <v>70</v>
      </c>
      <c r="C1005" t="s">
        <v>47</v>
      </c>
      <c r="D1005" t="s">
        <v>3200</v>
      </c>
      <c r="E1005" t="s">
        <v>49</v>
      </c>
      <c r="F1005" t="s">
        <v>50</v>
      </c>
      <c r="G1005">
        <v>3.6082141515281397E-4</v>
      </c>
    </row>
    <row r="1006" spans="1:7" x14ac:dyDescent="0.25">
      <c r="A1006" t="s">
        <v>214</v>
      </c>
      <c r="B1006" t="s">
        <v>73</v>
      </c>
      <c r="C1006" t="s">
        <v>47</v>
      </c>
      <c r="D1006" t="s">
        <v>3187</v>
      </c>
      <c r="E1006" t="s">
        <v>49</v>
      </c>
      <c r="F1006" t="s">
        <v>50</v>
      </c>
      <c r="G1006">
        <v>2.0686057916127999E-3</v>
      </c>
    </row>
    <row r="1007" spans="1:7" x14ac:dyDescent="0.25">
      <c r="A1007" t="s">
        <v>214</v>
      </c>
      <c r="B1007" t="s">
        <v>76</v>
      </c>
      <c r="C1007" t="s">
        <v>47</v>
      </c>
      <c r="D1007" t="s">
        <v>3187</v>
      </c>
      <c r="E1007" t="s">
        <v>49</v>
      </c>
      <c r="F1007" t="s">
        <v>50</v>
      </c>
      <c r="G1007">
        <v>1.15193999914759E-3</v>
      </c>
    </row>
    <row r="1008" spans="1:7" x14ac:dyDescent="0.25">
      <c r="A1008" t="s">
        <v>220</v>
      </c>
      <c r="B1008" t="s">
        <v>73</v>
      </c>
      <c r="C1008" t="s">
        <v>47</v>
      </c>
      <c r="D1008" t="s">
        <v>3201</v>
      </c>
      <c r="E1008" t="s">
        <v>49</v>
      </c>
      <c r="F1008" t="s">
        <v>50</v>
      </c>
      <c r="G1008">
        <v>1.5601359691816499E-3</v>
      </c>
    </row>
    <row r="1009" spans="1:7" x14ac:dyDescent="0.25">
      <c r="A1009" t="s">
        <v>3229</v>
      </c>
      <c r="B1009" t="s">
        <v>70</v>
      </c>
      <c r="C1009" t="s">
        <v>47</v>
      </c>
      <c r="D1009" t="s">
        <v>3136</v>
      </c>
      <c r="E1009" t="s">
        <v>49</v>
      </c>
      <c r="F1009" t="s">
        <v>50</v>
      </c>
      <c r="G1009">
        <v>1.8862829233209199E-3</v>
      </c>
    </row>
    <row r="1010" spans="1:7" x14ac:dyDescent="0.25">
      <c r="A1010" t="s">
        <v>3229</v>
      </c>
      <c r="B1010" t="s">
        <v>76</v>
      </c>
      <c r="C1010" t="s">
        <v>47</v>
      </c>
      <c r="D1010" t="s">
        <v>3136</v>
      </c>
      <c r="E1010" t="s">
        <v>49</v>
      </c>
      <c r="F1010" t="s">
        <v>50</v>
      </c>
      <c r="G1010">
        <v>3.9722184340159096E-3</v>
      </c>
    </row>
    <row r="1011" spans="1:7" x14ac:dyDescent="0.25">
      <c r="A1011" t="s">
        <v>220</v>
      </c>
      <c r="B1011" t="s">
        <v>76</v>
      </c>
      <c r="C1011" t="s">
        <v>47</v>
      </c>
      <c r="D1011" t="s">
        <v>3201</v>
      </c>
      <c r="E1011" t="s">
        <v>49</v>
      </c>
      <c r="F1011" t="s">
        <v>50</v>
      </c>
      <c r="G1011">
        <v>5.9163746555236597E-4</v>
      </c>
    </row>
    <row r="1012" spans="1:7" x14ac:dyDescent="0.25">
      <c r="A1012" t="s">
        <v>214</v>
      </c>
      <c r="B1012" t="s">
        <v>70</v>
      </c>
      <c r="C1012" t="s">
        <v>47</v>
      </c>
      <c r="D1012" t="s">
        <v>3187</v>
      </c>
      <c r="E1012" t="s">
        <v>49</v>
      </c>
      <c r="F1012" t="s">
        <v>50</v>
      </c>
      <c r="G1012">
        <v>6.7335946492880704E-4</v>
      </c>
    </row>
    <row r="1013" spans="1:7" x14ac:dyDescent="0.25">
      <c r="A1013" t="s">
        <v>3229</v>
      </c>
      <c r="B1013" t="s">
        <v>73</v>
      </c>
      <c r="C1013" t="s">
        <v>47</v>
      </c>
      <c r="D1013" t="s">
        <v>3136</v>
      </c>
      <c r="E1013" t="s">
        <v>49</v>
      </c>
      <c r="F1013" t="s">
        <v>50</v>
      </c>
      <c r="G1013">
        <v>4.56944008668263E-3</v>
      </c>
    </row>
    <row r="1014" spans="1:7" x14ac:dyDescent="0.25">
      <c r="A1014" t="s">
        <v>220</v>
      </c>
      <c r="B1014" t="s">
        <v>70</v>
      </c>
      <c r="C1014" t="s">
        <v>47</v>
      </c>
      <c r="D1014" t="s">
        <v>3201</v>
      </c>
      <c r="E1014" t="s">
        <v>49</v>
      </c>
      <c r="F1014" t="s">
        <v>50</v>
      </c>
      <c r="G1014">
        <v>3.5967892387888197E-4</v>
      </c>
    </row>
    <row r="1015" spans="1:7" x14ac:dyDescent="0.25">
      <c r="A1015" t="s">
        <v>214</v>
      </c>
      <c r="B1015" t="s">
        <v>73</v>
      </c>
      <c r="C1015" t="s">
        <v>47</v>
      </c>
      <c r="D1015" t="s">
        <v>3188</v>
      </c>
      <c r="E1015" t="s">
        <v>49</v>
      </c>
      <c r="F1015" t="s">
        <v>50</v>
      </c>
      <c r="G1015">
        <v>2.0588604703782E-3</v>
      </c>
    </row>
    <row r="1016" spans="1:7" x14ac:dyDescent="0.25">
      <c r="A1016" t="s">
        <v>214</v>
      </c>
      <c r="B1016" t="s">
        <v>76</v>
      </c>
      <c r="C1016" t="s">
        <v>47</v>
      </c>
      <c r="D1016" t="s">
        <v>3188</v>
      </c>
      <c r="E1016" t="s">
        <v>49</v>
      </c>
      <c r="F1016" t="s">
        <v>50</v>
      </c>
      <c r="G1016">
        <v>1.14781636567342E-3</v>
      </c>
    </row>
    <row r="1017" spans="1:7" x14ac:dyDescent="0.25">
      <c r="A1017" t="s">
        <v>220</v>
      </c>
      <c r="B1017" t="s">
        <v>73</v>
      </c>
      <c r="C1017" t="s">
        <v>47</v>
      </c>
      <c r="D1017" t="s">
        <v>3202</v>
      </c>
      <c r="E1017" t="s">
        <v>49</v>
      </c>
      <c r="F1017" t="s">
        <v>50</v>
      </c>
      <c r="G1017">
        <v>1.56178989377962E-3</v>
      </c>
    </row>
    <row r="1018" spans="1:7" x14ac:dyDescent="0.25">
      <c r="A1018" t="s">
        <v>220</v>
      </c>
      <c r="B1018" t="s">
        <v>76</v>
      </c>
      <c r="C1018" t="s">
        <v>47</v>
      </c>
      <c r="D1018" t="s">
        <v>3202</v>
      </c>
      <c r="E1018" t="s">
        <v>49</v>
      </c>
      <c r="F1018" t="s">
        <v>50</v>
      </c>
      <c r="G1018">
        <v>5.8673413432374201E-4</v>
      </c>
    </row>
    <row r="1019" spans="1:7" x14ac:dyDescent="0.25">
      <c r="A1019" t="s">
        <v>3229</v>
      </c>
      <c r="B1019" t="s">
        <v>70</v>
      </c>
      <c r="C1019" t="s">
        <v>47</v>
      </c>
      <c r="D1019" t="s">
        <v>3137</v>
      </c>
      <c r="E1019" t="s">
        <v>49</v>
      </c>
      <c r="F1019" t="s">
        <v>50</v>
      </c>
      <c r="G1019">
        <v>1.8291228347354399E-3</v>
      </c>
    </row>
    <row r="1020" spans="1:7" x14ac:dyDescent="0.25">
      <c r="A1020" t="s">
        <v>3229</v>
      </c>
      <c r="B1020" t="s">
        <v>76</v>
      </c>
      <c r="C1020" t="s">
        <v>47</v>
      </c>
      <c r="D1020" t="s">
        <v>3137</v>
      </c>
      <c r="E1020" t="s">
        <v>49</v>
      </c>
      <c r="F1020" t="s">
        <v>50</v>
      </c>
      <c r="G1020">
        <v>3.9267639319101903E-3</v>
      </c>
    </row>
    <row r="1021" spans="1:7" x14ac:dyDescent="0.25">
      <c r="A1021" t="s">
        <v>214</v>
      </c>
      <c r="B1021" t="s">
        <v>70</v>
      </c>
      <c r="C1021" t="s">
        <v>47</v>
      </c>
      <c r="D1021" t="s">
        <v>3188</v>
      </c>
      <c r="E1021" t="s">
        <v>49</v>
      </c>
      <c r="F1021" t="s">
        <v>50</v>
      </c>
      <c r="G1021">
        <v>6.6865015597570502E-4</v>
      </c>
    </row>
    <row r="1022" spans="1:7" x14ac:dyDescent="0.25">
      <c r="A1022" t="s">
        <v>3229</v>
      </c>
      <c r="B1022" t="s">
        <v>73</v>
      </c>
      <c r="C1022" t="s">
        <v>47</v>
      </c>
      <c r="D1022" t="s">
        <v>3137</v>
      </c>
      <c r="E1022" t="s">
        <v>49</v>
      </c>
      <c r="F1022" t="s">
        <v>50</v>
      </c>
      <c r="G1022">
        <v>4.4747432072957298E-3</v>
      </c>
    </row>
    <row r="1023" spans="1:7" x14ac:dyDescent="0.25">
      <c r="A1023" t="s">
        <v>220</v>
      </c>
      <c r="B1023" t="s">
        <v>70</v>
      </c>
      <c r="C1023" t="s">
        <v>47</v>
      </c>
      <c r="D1023" t="s">
        <v>3202</v>
      </c>
      <c r="E1023" t="s">
        <v>49</v>
      </c>
      <c r="F1023" t="s">
        <v>50</v>
      </c>
      <c r="G1023">
        <v>3.5657562366148198E-4</v>
      </c>
    </row>
    <row r="1024" spans="1:7" x14ac:dyDescent="0.25">
      <c r="A1024" t="s">
        <v>214</v>
      </c>
      <c r="B1024" t="s">
        <v>73</v>
      </c>
      <c r="C1024" t="s">
        <v>47</v>
      </c>
      <c r="D1024" t="s">
        <v>3189</v>
      </c>
      <c r="E1024" t="s">
        <v>49</v>
      </c>
      <c r="F1024" t="s">
        <v>50</v>
      </c>
      <c r="G1024">
        <v>2.04346210348839E-3</v>
      </c>
    </row>
    <row r="1025" spans="1:7" x14ac:dyDescent="0.25">
      <c r="A1025" t="s">
        <v>214</v>
      </c>
      <c r="B1025" t="s">
        <v>76</v>
      </c>
      <c r="C1025" t="s">
        <v>47</v>
      </c>
      <c r="D1025" t="s">
        <v>3189</v>
      </c>
      <c r="E1025" t="s">
        <v>49</v>
      </c>
      <c r="F1025" t="s">
        <v>50</v>
      </c>
      <c r="G1025">
        <v>1.1467309325349001E-3</v>
      </c>
    </row>
    <row r="1026" spans="1:7" x14ac:dyDescent="0.25">
      <c r="A1026" t="s">
        <v>220</v>
      </c>
      <c r="B1026" t="s">
        <v>73</v>
      </c>
      <c r="C1026" t="s">
        <v>47</v>
      </c>
      <c r="D1026" t="s">
        <v>3203</v>
      </c>
      <c r="E1026" t="s">
        <v>49</v>
      </c>
      <c r="F1026" t="s">
        <v>50</v>
      </c>
      <c r="G1026">
        <v>1.55387057198418E-3</v>
      </c>
    </row>
    <row r="1027" spans="1:7" x14ac:dyDescent="0.25">
      <c r="A1027" t="s">
        <v>220</v>
      </c>
      <c r="B1027" t="s">
        <v>76</v>
      </c>
      <c r="C1027" t="s">
        <v>47</v>
      </c>
      <c r="D1027" t="s">
        <v>3203</v>
      </c>
      <c r="E1027" t="s">
        <v>49</v>
      </c>
      <c r="F1027" t="s">
        <v>50</v>
      </c>
      <c r="G1027">
        <v>5.8501627710130398E-4</v>
      </c>
    </row>
    <row r="1028" spans="1:7" x14ac:dyDescent="0.25">
      <c r="A1028" t="s">
        <v>3229</v>
      </c>
      <c r="B1028" t="s">
        <v>70</v>
      </c>
      <c r="C1028" t="s">
        <v>47</v>
      </c>
      <c r="D1028" t="s">
        <v>3138</v>
      </c>
      <c r="E1028" t="s">
        <v>49</v>
      </c>
      <c r="F1028" t="s">
        <v>50</v>
      </c>
      <c r="G1028">
        <v>1.8006518775341501E-3</v>
      </c>
    </row>
    <row r="1029" spans="1:7" x14ac:dyDescent="0.25">
      <c r="A1029" t="s">
        <v>3229</v>
      </c>
      <c r="B1029" t="s">
        <v>76</v>
      </c>
      <c r="C1029" t="s">
        <v>47</v>
      </c>
      <c r="D1029" t="s">
        <v>3138</v>
      </c>
      <c r="E1029" t="s">
        <v>49</v>
      </c>
      <c r="F1029" t="s">
        <v>50</v>
      </c>
      <c r="G1029">
        <v>3.9027740557988399E-3</v>
      </c>
    </row>
    <row r="1030" spans="1:7" x14ac:dyDescent="0.25">
      <c r="A1030" t="s">
        <v>214</v>
      </c>
      <c r="B1030" t="s">
        <v>70</v>
      </c>
      <c r="C1030" t="s">
        <v>47</v>
      </c>
      <c r="D1030" t="s">
        <v>3189</v>
      </c>
      <c r="E1030" t="s">
        <v>49</v>
      </c>
      <c r="F1030" t="s">
        <v>50</v>
      </c>
      <c r="G1030">
        <v>6.6339806014416205E-4</v>
      </c>
    </row>
    <row r="1031" spans="1:7" x14ac:dyDescent="0.25">
      <c r="A1031" t="s">
        <v>3229</v>
      </c>
      <c r="B1031" t="s">
        <v>73</v>
      </c>
      <c r="C1031" t="s">
        <v>47</v>
      </c>
      <c r="D1031" t="s">
        <v>3138</v>
      </c>
      <c r="E1031" t="s">
        <v>49</v>
      </c>
      <c r="F1031" t="s">
        <v>50</v>
      </c>
      <c r="G1031">
        <v>4.4428062205221098E-3</v>
      </c>
    </row>
    <row r="1032" spans="1:7" x14ac:dyDescent="0.25">
      <c r="A1032" t="s">
        <v>220</v>
      </c>
      <c r="B1032" t="s">
        <v>70</v>
      </c>
      <c r="C1032" t="s">
        <v>47</v>
      </c>
      <c r="D1032" t="s">
        <v>3203</v>
      </c>
      <c r="E1032" t="s">
        <v>49</v>
      </c>
      <c r="F1032" t="s">
        <v>50</v>
      </c>
      <c r="G1032">
        <v>3.5465734976309298E-4</v>
      </c>
    </row>
    <row r="1033" spans="1:7" x14ac:dyDescent="0.25">
      <c r="A1033" t="s">
        <v>214</v>
      </c>
      <c r="B1033" t="s">
        <v>73</v>
      </c>
      <c r="C1033" t="s">
        <v>47</v>
      </c>
      <c r="D1033" t="s">
        <v>3190</v>
      </c>
      <c r="E1033" t="s">
        <v>49</v>
      </c>
      <c r="F1033" t="s">
        <v>50</v>
      </c>
      <c r="G1033">
        <v>2.0410187253656299E-3</v>
      </c>
    </row>
    <row r="1034" spans="1:7" x14ac:dyDescent="0.25">
      <c r="A1034" t="s">
        <v>214</v>
      </c>
      <c r="B1034" t="s">
        <v>76</v>
      </c>
      <c r="C1034" t="s">
        <v>47</v>
      </c>
      <c r="D1034" t="s">
        <v>3190</v>
      </c>
      <c r="E1034" t="s">
        <v>49</v>
      </c>
      <c r="F1034" t="s">
        <v>50</v>
      </c>
      <c r="G1034">
        <v>1.1540686668351601E-3</v>
      </c>
    </row>
    <row r="1035" spans="1:7" x14ac:dyDescent="0.25">
      <c r="A1035" t="s">
        <v>220</v>
      </c>
      <c r="B1035" t="s">
        <v>73</v>
      </c>
      <c r="C1035" t="s">
        <v>47</v>
      </c>
      <c r="D1035" t="s">
        <v>3204</v>
      </c>
      <c r="E1035" t="s">
        <v>49</v>
      </c>
      <c r="F1035" t="s">
        <v>50</v>
      </c>
      <c r="G1035">
        <v>1.59249848127365E-3</v>
      </c>
    </row>
    <row r="1036" spans="1:7" x14ac:dyDescent="0.25">
      <c r="A1036" t="s">
        <v>106</v>
      </c>
      <c r="B1036" t="s">
        <v>3</v>
      </c>
      <c r="C1036" t="s">
        <v>108</v>
      </c>
      <c r="D1036">
        <v>12</v>
      </c>
      <c r="E1036" t="s">
        <v>60</v>
      </c>
      <c r="F1036" t="s">
        <v>61</v>
      </c>
      <c r="G1036">
        <v>1.59249848127365E-3</v>
      </c>
    </row>
    <row r="1037" spans="1:7" x14ac:dyDescent="0.25">
      <c r="A1037">
        <v>1.59249848127365E-3</v>
      </c>
    </row>
    <row r="1038" spans="1:7" x14ac:dyDescent="0.25">
      <c r="A1038" t="s">
        <v>220</v>
      </c>
      <c r="B1038" t="s">
        <v>76</v>
      </c>
      <c r="C1038" t="s">
        <v>47</v>
      </c>
      <c r="D1038" t="s">
        <v>3204</v>
      </c>
      <c r="E1038" t="s">
        <v>49</v>
      </c>
      <c r="F1038" t="s">
        <v>50</v>
      </c>
      <c r="G1038">
        <v>6.2555495897928797E-4</v>
      </c>
    </row>
    <row r="1039" spans="1:7" x14ac:dyDescent="0.25">
      <c r="A1039" t="s">
        <v>106</v>
      </c>
      <c r="B1039" t="s">
        <v>3</v>
      </c>
      <c r="C1039" t="s">
        <v>108</v>
      </c>
      <c r="D1039">
        <v>13</v>
      </c>
      <c r="E1039" t="s">
        <v>60</v>
      </c>
      <c r="F1039" t="s">
        <v>61</v>
      </c>
      <c r="G1039">
        <v>6.2555495897928797E-4</v>
      </c>
    </row>
    <row r="1040" spans="1:7" x14ac:dyDescent="0.25">
      <c r="A1040">
        <v>6.2555495897928797E-4</v>
      </c>
    </row>
    <row r="1041" spans="1:7" x14ac:dyDescent="0.25">
      <c r="A1041" t="s">
        <v>214</v>
      </c>
      <c r="B1041" t="s">
        <v>70</v>
      </c>
      <c r="C1041" t="s">
        <v>47</v>
      </c>
      <c r="D1041" t="s">
        <v>3190</v>
      </c>
      <c r="E1041" t="s">
        <v>49</v>
      </c>
      <c r="F1041" t="s">
        <v>50</v>
      </c>
      <c r="G1041">
        <v>6.5923709740010297E-4</v>
      </c>
    </row>
    <row r="1042" spans="1:7" x14ac:dyDescent="0.25">
      <c r="A1042" t="s">
        <v>3229</v>
      </c>
      <c r="B1042" t="s">
        <v>70</v>
      </c>
      <c r="C1042" t="s">
        <v>47</v>
      </c>
      <c r="D1042" t="s">
        <v>3139</v>
      </c>
      <c r="E1042" t="s">
        <v>49</v>
      </c>
      <c r="F1042" t="s">
        <v>50</v>
      </c>
      <c r="G1042">
        <v>1.7690459319523401E-3</v>
      </c>
    </row>
    <row r="1043" spans="1:7" x14ac:dyDescent="0.25">
      <c r="A1043" t="s">
        <v>3229</v>
      </c>
      <c r="B1043" t="s">
        <v>76</v>
      </c>
      <c r="C1043" t="s">
        <v>47</v>
      </c>
      <c r="D1043" t="s">
        <v>3139</v>
      </c>
      <c r="E1043" t="s">
        <v>49</v>
      </c>
      <c r="F1043" t="s">
        <v>50</v>
      </c>
      <c r="G1043">
        <v>3.90317088081723E-3</v>
      </c>
    </row>
    <row r="1044" spans="1:7" x14ac:dyDescent="0.25">
      <c r="A1044" t="s">
        <v>220</v>
      </c>
      <c r="B1044" t="s">
        <v>70</v>
      </c>
      <c r="C1044" t="s">
        <v>47</v>
      </c>
      <c r="D1044" t="s">
        <v>3204</v>
      </c>
      <c r="E1044" t="s">
        <v>49</v>
      </c>
      <c r="F1044" t="s">
        <v>50</v>
      </c>
      <c r="G1044">
        <v>3.6749964952468802E-4</v>
      </c>
    </row>
    <row r="1045" spans="1:7" x14ac:dyDescent="0.25">
      <c r="A1045" t="s">
        <v>106</v>
      </c>
      <c r="B1045" t="s">
        <v>3</v>
      </c>
      <c r="C1045" t="s">
        <v>108</v>
      </c>
      <c r="D1045">
        <v>14</v>
      </c>
      <c r="E1045" t="s">
        <v>60</v>
      </c>
      <c r="F1045" t="s">
        <v>61</v>
      </c>
      <c r="G1045">
        <v>3.6749964952468802E-4</v>
      </c>
    </row>
    <row r="1046" spans="1:7" x14ac:dyDescent="0.25">
      <c r="A1046">
        <v>3.6749964952468802E-4</v>
      </c>
    </row>
    <row r="1047" spans="1:7" x14ac:dyDescent="0.25">
      <c r="A1047" t="s">
        <v>3229</v>
      </c>
      <c r="B1047" t="s">
        <v>73</v>
      </c>
      <c r="C1047" t="s">
        <v>47</v>
      </c>
      <c r="D1047" t="s">
        <v>3139</v>
      </c>
      <c r="E1047" t="s">
        <v>49</v>
      </c>
      <c r="F1047" t="s">
        <v>50</v>
      </c>
      <c r="G1047">
        <v>4.4055513540903696E-3</v>
      </c>
    </row>
    <row r="1048" spans="1:7" x14ac:dyDescent="0.25">
      <c r="A1048" t="s">
        <v>214</v>
      </c>
      <c r="B1048" t="s">
        <v>73</v>
      </c>
      <c r="C1048" t="s">
        <v>47</v>
      </c>
      <c r="D1048" t="s">
        <v>3191</v>
      </c>
      <c r="E1048" t="s">
        <v>49</v>
      </c>
      <c r="F1048" t="s">
        <v>50</v>
      </c>
      <c r="G1048">
        <v>2.05076432776177E-3</v>
      </c>
    </row>
    <row r="1049" spans="1:7" x14ac:dyDescent="0.25">
      <c r="A1049" t="s">
        <v>214</v>
      </c>
      <c r="B1049" t="s">
        <v>76</v>
      </c>
      <c r="C1049" t="s">
        <v>47</v>
      </c>
      <c r="D1049" t="s">
        <v>3191</v>
      </c>
      <c r="E1049" t="s">
        <v>49</v>
      </c>
      <c r="F1049" t="s">
        <v>50</v>
      </c>
      <c r="G1049">
        <v>1.1730512439976199E-3</v>
      </c>
    </row>
    <row r="1050" spans="1:7" x14ac:dyDescent="0.25">
      <c r="A1050" t="s">
        <v>214</v>
      </c>
      <c r="B1050" t="s">
        <v>70</v>
      </c>
      <c r="C1050" t="s">
        <v>47</v>
      </c>
      <c r="D1050" t="s">
        <v>3191</v>
      </c>
      <c r="E1050" t="s">
        <v>49</v>
      </c>
      <c r="F1050" t="s">
        <v>50</v>
      </c>
      <c r="G1050">
        <v>6.64431039400941E-4</v>
      </c>
    </row>
    <row r="1051" spans="1:7" x14ac:dyDescent="0.25">
      <c r="A1051" t="s">
        <v>3229</v>
      </c>
      <c r="B1051" t="s">
        <v>70</v>
      </c>
      <c r="C1051" t="s">
        <v>47</v>
      </c>
      <c r="D1051" t="s">
        <v>3140</v>
      </c>
      <c r="E1051" t="s">
        <v>49</v>
      </c>
      <c r="F1051" t="s">
        <v>50</v>
      </c>
      <c r="G1051">
        <v>1.8387328143472999E-3</v>
      </c>
    </row>
    <row r="1052" spans="1:7" x14ac:dyDescent="0.25">
      <c r="A1052" t="s">
        <v>3229</v>
      </c>
      <c r="B1052" t="s">
        <v>76</v>
      </c>
      <c r="C1052" t="s">
        <v>47</v>
      </c>
      <c r="D1052" t="s">
        <v>3140</v>
      </c>
      <c r="E1052" t="s">
        <v>49</v>
      </c>
      <c r="F1052" t="s">
        <v>50</v>
      </c>
      <c r="G1052">
        <v>3.9506135163483698E-3</v>
      </c>
    </row>
    <row r="1053" spans="1:7" x14ac:dyDescent="0.25">
      <c r="A1053" t="s">
        <v>3229</v>
      </c>
      <c r="B1053" t="s">
        <v>73</v>
      </c>
      <c r="C1053" t="s">
        <v>47</v>
      </c>
      <c r="D1053" t="s">
        <v>3140</v>
      </c>
      <c r="E1053" t="s">
        <v>49</v>
      </c>
      <c r="F1053" t="s">
        <v>50</v>
      </c>
      <c r="G1053">
        <v>4.5223722303355104E-3</v>
      </c>
    </row>
    <row r="1054" spans="1:7" x14ac:dyDescent="0.25">
      <c r="A1054" t="s">
        <v>214</v>
      </c>
      <c r="B1054" t="s">
        <v>73</v>
      </c>
      <c r="C1054" t="s">
        <v>47</v>
      </c>
      <c r="D1054" t="s">
        <v>3192</v>
      </c>
      <c r="E1054" t="s">
        <v>49</v>
      </c>
      <c r="F1054" t="s">
        <v>50</v>
      </c>
      <c r="G1054">
        <v>2.0400864382584798E-3</v>
      </c>
    </row>
    <row r="1055" spans="1:7" x14ac:dyDescent="0.25">
      <c r="A1055" t="s">
        <v>214</v>
      </c>
      <c r="B1055" t="s">
        <v>76</v>
      </c>
      <c r="C1055" t="s">
        <v>47</v>
      </c>
      <c r="D1055" t="s">
        <v>3192</v>
      </c>
      <c r="E1055" t="s">
        <v>49</v>
      </c>
      <c r="F1055" t="s">
        <v>50</v>
      </c>
      <c r="G1055">
        <v>1.1669812103112501E-3</v>
      </c>
    </row>
    <row r="1056" spans="1:7" x14ac:dyDescent="0.25">
      <c r="A1056" t="s">
        <v>214</v>
      </c>
      <c r="B1056" t="s">
        <v>70</v>
      </c>
      <c r="C1056" t="s">
        <v>47</v>
      </c>
      <c r="D1056" t="s">
        <v>3192</v>
      </c>
      <c r="E1056" t="s">
        <v>49</v>
      </c>
      <c r="F1056" t="s">
        <v>50</v>
      </c>
      <c r="G1056">
        <v>6.5877462426821296E-4</v>
      </c>
    </row>
    <row r="1057" spans="1:7" x14ac:dyDescent="0.25">
      <c r="A1057" t="s">
        <v>3229</v>
      </c>
      <c r="B1057" t="s">
        <v>70</v>
      </c>
      <c r="C1057" t="s">
        <v>47</v>
      </c>
      <c r="D1057" t="s">
        <v>3141</v>
      </c>
      <c r="E1057" t="s">
        <v>49</v>
      </c>
      <c r="F1057" t="s">
        <v>50</v>
      </c>
      <c r="G1057">
        <v>1.91891708889523E-3</v>
      </c>
    </row>
    <row r="1058" spans="1:7" x14ac:dyDescent="0.25">
      <c r="A1058" t="s">
        <v>3229</v>
      </c>
      <c r="B1058" t="s">
        <v>76</v>
      </c>
      <c r="C1058" t="s">
        <v>47</v>
      </c>
      <c r="D1058" t="s">
        <v>3141</v>
      </c>
      <c r="E1058" t="s">
        <v>49</v>
      </c>
      <c r="F1058" t="s">
        <v>50</v>
      </c>
      <c r="G1058">
        <v>4.0330291868330096E-3</v>
      </c>
    </row>
    <row r="1059" spans="1:7" x14ac:dyDescent="0.25">
      <c r="A1059" t="s">
        <v>3229</v>
      </c>
      <c r="B1059" t="s">
        <v>73</v>
      </c>
      <c r="C1059" t="s">
        <v>47</v>
      </c>
      <c r="D1059" t="s">
        <v>3141</v>
      </c>
      <c r="E1059" t="s">
        <v>49</v>
      </c>
      <c r="F1059" t="s">
        <v>50</v>
      </c>
      <c r="G1059">
        <v>4.6313769645518997E-3</v>
      </c>
    </row>
    <row r="1060" spans="1:7" x14ac:dyDescent="0.25">
      <c r="A1060" t="s">
        <v>214</v>
      </c>
      <c r="B1060" t="s">
        <v>73</v>
      </c>
      <c r="C1060" t="s">
        <v>47</v>
      </c>
      <c r="D1060" t="s">
        <v>3193</v>
      </c>
      <c r="E1060" t="s">
        <v>49</v>
      </c>
      <c r="F1060" t="s">
        <v>50</v>
      </c>
      <c r="G1060">
        <v>2.0427571030591698E-3</v>
      </c>
    </row>
    <row r="1061" spans="1:7" x14ac:dyDescent="0.25">
      <c r="A1061" t="s">
        <v>214</v>
      </c>
      <c r="B1061" t="s">
        <v>76</v>
      </c>
      <c r="C1061" t="s">
        <v>47</v>
      </c>
      <c r="D1061" t="s">
        <v>3193</v>
      </c>
      <c r="E1061" t="s">
        <v>49</v>
      </c>
      <c r="F1061" t="s">
        <v>50</v>
      </c>
      <c r="G1061">
        <v>1.1651050062215201E-3</v>
      </c>
    </row>
    <row r="1062" spans="1:7" x14ac:dyDescent="0.25">
      <c r="A1062" t="s">
        <v>214</v>
      </c>
      <c r="B1062" t="s">
        <v>70</v>
      </c>
      <c r="C1062" t="s">
        <v>47</v>
      </c>
      <c r="D1062" t="s">
        <v>3193</v>
      </c>
      <c r="E1062" t="s">
        <v>49</v>
      </c>
      <c r="F1062" t="s">
        <v>50</v>
      </c>
      <c r="G1062">
        <v>6.5574219610807104E-4</v>
      </c>
    </row>
    <row r="1063" spans="1:7" x14ac:dyDescent="0.25">
      <c r="A1063" t="s">
        <v>3229</v>
      </c>
      <c r="B1063" t="s">
        <v>70</v>
      </c>
      <c r="C1063" t="s">
        <v>47</v>
      </c>
      <c r="D1063" t="s">
        <v>3142</v>
      </c>
      <c r="E1063" t="s">
        <v>49</v>
      </c>
      <c r="F1063" t="s">
        <v>50</v>
      </c>
      <c r="G1063">
        <v>1.9744133217292899E-3</v>
      </c>
    </row>
    <row r="1064" spans="1:7" x14ac:dyDescent="0.25">
      <c r="A1064" t="s">
        <v>3229</v>
      </c>
      <c r="B1064" t="s">
        <v>76</v>
      </c>
      <c r="C1064" t="s">
        <v>47</v>
      </c>
      <c r="D1064" t="s">
        <v>3142</v>
      </c>
      <c r="E1064" t="s">
        <v>49</v>
      </c>
      <c r="F1064" t="s">
        <v>50</v>
      </c>
      <c r="G1064">
        <v>4.0679785766099602E-3</v>
      </c>
    </row>
    <row r="1065" spans="1:7" x14ac:dyDescent="0.25">
      <c r="A1065" t="s">
        <v>214</v>
      </c>
      <c r="B1065" t="s">
        <v>73</v>
      </c>
      <c r="C1065" t="s">
        <v>47</v>
      </c>
      <c r="D1065" t="s">
        <v>3194</v>
      </c>
      <c r="E1065" t="s">
        <v>49</v>
      </c>
      <c r="F1065" t="s">
        <v>50</v>
      </c>
      <c r="G1065">
        <v>2.10771403930805E-3</v>
      </c>
    </row>
    <row r="1066" spans="1:7" x14ac:dyDescent="0.25">
      <c r="A1066" t="s">
        <v>3229</v>
      </c>
      <c r="B1066" t="s">
        <v>73</v>
      </c>
      <c r="C1066" t="s">
        <v>47</v>
      </c>
      <c r="D1066" t="s">
        <v>3142</v>
      </c>
      <c r="E1066" t="s">
        <v>49</v>
      </c>
      <c r="F1066" t="s">
        <v>50</v>
      </c>
      <c r="G1066">
        <v>4.72733467294458E-3</v>
      </c>
    </row>
    <row r="1067" spans="1:7" x14ac:dyDescent="0.25">
      <c r="A1067" t="s">
        <v>214</v>
      </c>
      <c r="B1067" t="s">
        <v>76</v>
      </c>
      <c r="C1067" t="s">
        <v>47</v>
      </c>
      <c r="D1067" t="s">
        <v>3194</v>
      </c>
      <c r="E1067" t="s">
        <v>49</v>
      </c>
      <c r="F1067" t="s">
        <v>50</v>
      </c>
      <c r="G1067">
        <v>1.1808630713709999E-3</v>
      </c>
    </row>
    <row r="1068" spans="1:7" x14ac:dyDescent="0.25">
      <c r="A1068" t="s">
        <v>214</v>
      </c>
      <c r="B1068" t="s">
        <v>70</v>
      </c>
      <c r="C1068" t="s">
        <v>47</v>
      </c>
      <c r="D1068" t="s">
        <v>3194</v>
      </c>
      <c r="E1068" t="s">
        <v>49</v>
      </c>
      <c r="F1068" t="s">
        <v>50</v>
      </c>
      <c r="G1068">
        <v>6.8425860669877703E-4</v>
      </c>
    </row>
    <row r="1069" spans="1:7" x14ac:dyDescent="0.25">
      <c r="A1069" t="s">
        <v>3229</v>
      </c>
      <c r="B1069" t="s">
        <v>70</v>
      </c>
      <c r="C1069" t="s">
        <v>47</v>
      </c>
      <c r="D1069" t="s">
        <v>3143</v>
      </c>
      <c r="E1069" t="s">
        <v>49</v>
      </c>
      <c r="F1069" t="s">
        <v>50</v>
      </c>
      <c r="G1069">
        <v>1.9707958412985499E-3</v>
      </c>
    </row>
    <row r="1070" spans="1:7" x14ac:dyDescent="0.25">
      <c r="A1070" t="s">
        <v>3229</v>
      </c>
      <c r="B1070" t="s">
        <v>76</v>
      </c>
      <c r="C1070" t="s">
        <v>47</v>
      </c>
      <c r="D1070" t="s">
        <v>3143</v>
      </c>
      <c r="E1070" t="s">
        <v>49</v>
      </c>
      <c r="F1070" t="s">
        <v>50</v>
      </c>
      <c r="G1070">
        <v>4.0491414375794198E-3</v>
      </c>
    </row>
    <row r="1071" spans="1:7" x14ac:dyDescent="0.25">
      <c r="A1071" t="s">
        <v>214</v>
      </c>
      <c r="B1071" t="s">
        <v>73</v>
      </c>
      <c r="C1071" t="s">
        <v>47</v>
      </c>
      <c r="D1071" t="s">
        <v>3195</v>
      </c>
      <c r="E1071" t="s">
        <v>49</v>
      </c>
      <c r="F1071" t="s">
        <v>50</v>
      </c>
      <c r="G1071">
        <v>2.09432034702091E-3</v>
      </c>
    </row>
    <row r="1072" spans="1:7" x14ac:dyDescent="0.25">
      <c r="A1072" t="s">
        <v>3229</v>
      </c>
      <c r="B1072" t="s">
        <v>73</v>
      </c>
      <c r="C1072" t="s">
        <v>47</v>
      </c>
      <c r="D1072" t="s">
        <v>3143</v>
      </c>
      <c r="E1072" t="s">
        <v>49</v>
      </c>
      <c r="F1072" t="s">
        <v>50</v>
      </c>
      <c r="G1072">
        <v>4.7008502177703004E-3</v>
      </c>
    </row>
    <row r="1073" spans="1:7" x14ac:dyDescent="0.25">
      <c r="A1073" t="s">
        <v>214</v>
      </c>
      <c r="B1073" t="s">
        <v>76</v>
      </c>
      <c r="C1073" t="s">
        <v>47</v>
      </c>
      <c r="D1073" t="s">
        <v>3195</v>
      </c>
      <c r="E1073" t="s">
        <v>49</v>
      </c>
      <c r="F1073" t="s">
        <v>50</v>
      </c>
      <c r="G1073">
        <v>1.1755178044567101E-3</v>
      </c>
    </row>
    <row r="1074" spans="1:7" x14ac:dyDescent="0.25">
      <c r="A1074" t="s">
        <v>214</v>
      </c>
      <c r="B1074" t="s">
        <v>70</v>
      </c>
      <c r="C1074" t="s">
        <v>47</v>
      </c>
      <c r="D1074" t="s">
        <v>3195</v>
      </c>
      <c r="E1074" t="s">
        <v>49</v>
      </c>
      <c r="F1074" t="s">
        <v>50</v>
      </c>
      <c r="G1074">
        <v>6.88338781887795E-4</v>
      </c>
    </row>
    <row r="1075" spans="1:7" x14ac:dyDescent="0.25">
      <c r="A1075" t="s">
        <v>3229</v>
      </c>
      <c r="B1075" t="s">
        <v>70</v>
      </c>
      <c r="C1075" t="s">
        <v>47</v>
      </c>
      <c r="D1075" t="s">
        <v>3144</v>
      </c>
      <c r="E1075" t="s">
        <v>49</v>
      </c>
      <c r="F1075" t="s">
        <v>50</v>
      </c>
      <c r="G1075">
        <v>1.9652759035428298E-3</v>
      </c>
    </row>
    <row r="1076" spans="1:7" x14ac:dyDescent="0.25">
      <c r="A1076" t="s">
        <v>3229</v>
      </c>
      <c r="B1076" t="s">
        <v>76</v>
      </c>
      <c r="C1076" t="s">
        <v>47</v>
      </c>
      <c r="D1076" t="s">
        <v>3144</v>
      </c>
      <c r="E1076" t="s">
        <v>49</v>
      </c>
      <c r="F1076" t="s">
        <v>50</v>
      </c>
      <c r="G1076">
        <v>4.0694405635197904E-3</v>
      </c>
    </row>
    <row r="1077" spans="1:7" x14ac:dyDescent="0.25">
      <c r="A1077" t="s">
        <v>214</v>
      </c>
      <c r="B1077" t="s">
        <v>73</v>
      </c>
      <c r="C1077" t="s">
        <v>47</v>
      </c>
      <c r="D1077" t="s">
        <v>3196</v>
      </c>
      <c r="E1077" t="s">
        <v>49</v>
      </c>
      <c r="F1077" t="s">
        <v>50</v>
      </c>
      <c r="G1077">
        <v>2.09148351265036E-3</v>
      </c>
    </row>
    <row r="1078" spans="1:7" x14ac:dyDescent="0.25">
      <c r="A1078" t="s">
        <v>214</v>
      </c>
      <c r="B1078" t="s">
        <v>76</v>
      </c>
      <c r="C1078" t="s">
        <v>47</v>
      </c>
      <c r="D1078" t="s">
        <v>3196</v>
      </c>
      <c r="E1078" t="s">
        <v>49</v>
      </c>
      <c r="F1078" t="s">
        <v>50</v>
      </c>
      <c r="G1078">
        <v>1.1657597578090099E-3</v>
      </c>
    </row>
    <row r="1079" spans="1:7" x14ac:dyDescent="0.25">
      <c r="A1079" t="s">
        <v>3229</v>
      </c>
      <c r="B1079" t="s">
        <v>73</v>
      </c>
      <c r="C1079" t="s">
        <v>47</v>
      </c>
      <c r="D1079" t="s">
        <v>3144</v>
      </c>
      <c r="E1079" t="s">
        <v>49</v>
      </c>
      <c r="F1079" t="s">
        <v>50</v>
      </c>
      <c r="G1079">
        <v>4.71041217446327E-3</v>
      </c>
    </row>
    <row r="1080" spans="1:7" x14ac:dyDescent="0.25">
      <c r="A1080" t="s">
        <v>214</v>
      </c>
      <c r="B1080" t="s">
        <v>70</v>
      </c>
      <c r="C1080" t="s">
        <v>47</v>
      </c>
      <c r="D1080" t="s">
        <v>3196</v>
      </c>
      <c r="E1080" t="s">
        <v>49</v>
      </c>
      <c r="F1080" t="s">
        <v>50</v>
      </c>
      <c r="G1080">
        <v>6.8598968395288404E-4</v>
      </c>
    </row>
    <row r="1081" spans="1:7" x14ac:dyDescent="0.25">
      <c r="A1081" t="s">
        <v>3229</v>
      </c>
      <c r="B1081" t="s">
        <v>70</v>
      </c>
      <c r="C1081" t="s">
        <v>47</v>
      </c>
      <c r="D1081" t="s">
        <v>3145</v>
      </c>
      <c r="E1081" t="s">
        <v>49</v>
      </c>
      <c r="F1081" t="s">
        <v>50</v>
      </c>
      <c r="G1081">
        <v>1.93834503491719E-3</v>
      </c>
    </row>
    <row r="1082" spans="1:7" x14ac:dyDescent="0.25">
      <c r="A1082" t="s">
        <v>3229</v>
      </c>
      <c r="B1082" t="s">
        <v>76</v>
      </c>
      <c r="C1082" t="s">
        <v>47</v>
      </c>
      <c r="D1082" t="s">
        <v>3145</v>
      </c>
      <c r="E1082" t="s">
        <v>49</v>
      </c>
      <c r="F1082" t="s">
        <v>50</v>
      </c>
      <c r="G1082">
        <v>4.0528416633605902E-3</v>
      </c>
    </row>
    <row r="1083" spans="1:7" x14ac:dyDescent="0.25">
      <c r="A1083" t="s">
        <v>214</v>
      </c>
      <c r="B1083" t="s">
        <v>73</v>
      </c>
      <c r="C1083" t="s">
        <v>47</v>
      </c>
      <c r="D1083" t="s">
        <v>3197</v>
      </c>
      <c r="E1083" t="s">
        <v>49</v>
      </c>
      <c r="F1083" t="s">
        <v>50</v>
      </c>
      <c r="G1083">
        <v>2.0752668380737299E-3</v>
      </c>
    </row>
    <row r="1084" spans="1:7" x14ac:dyDescent="0.25">
      <c r="A1084" t="s">
        <v>214</v>
      </c>
      <c r="B1084" t="s">
        <v>76</v>
      </c>
      <c r="C1084" t="s">
        <v>47</v>
      </c>
      <c r="D1084" t="s">
        <v>3197</v>
      </c>
      <c r="E1084" t="s">
        <v>49</v>
      </c>
      <c r="F1084" t="s">
        <v>50</v>
      </c>
      <c r="G1084">
        <v>1.15680893262227E-3</v>
      </c>
    </row>
    <row r="1085" spans="1:7" x14ac:dyDescent="0.25">
      <c r="A1085" t="s">
        <v>3229</v>
      </c>
      <c r="B1085" t="s">
        <v>73</v>
      </c>
      <c r="C1085" t="s">
        <v>47</v>
      </c>
      <c r="D1085" t="s">
        <v>3145</v>
      </c>
      <c r="E1085" t="s">
        <v>49</v>
      </c>
      <c r="F1085" t="s">
        <v>50</v>
      </c>
      <c r="G1085">
        <v>4.67343727747599E-3</v>
      </c>
    </row>
    <row r="1086" spans="1:7" x14ac:dyDescent="0.25">
      <c r="A1086" t="s">
        <v>214</v>
      </c>
      <c r="B1086" t="s">
        <v>70</v>
      </c>
      <c r="C1086" t="s">
        <v>47</v>
      </c>
      <c r="D1086" t="s">
        <v>3197</v>
      </c>
      <c r="E1086" t="s">
        <v>49</v>
      </c>
      <c r="F1086" t="s">
        <v>50</v>
      </c>
      <c r="G1086">
        <v>6.8040556377834695E-4</v>
      </c>
    </row>
    <row r="1087" spans="1:7" x14ac:dyDescent="0.25">
      <c r="A1087" t="s">
        <v>3229</v>
      </c>
      <c r="B1087" t="s">
        <v>70</v>
      </c>
      <c r="C1087" t="s">
        <v>47</v>
      </c>
      <c r="D1087" t="s">
        <v>3146</v>
      </c>
      <c r="E1087" t="s">
        <v>49</v>
      </c>
      <c r="F1087" t="s">
        <v>50</v>
      </c>
      <c r="G1087">
        <v>1.8961622128410901E-3</v>
      </c>
    </row>
    <row r="1088" spans="1:7" x14ac:dyDescent="0.25">
      <c r="A1088" t="s">
        <v>3229</v>
      </c>
      <c r="B1088" t="s">
        <v>76</v>
      </c>
      <c r="C1088" t="s">
        <v>47</v>
      </c>
      <c r="D1088" t="s">
        <v>3146</v>
      </c>
      <c r="E1088" t="s">
        <v>49</v>
      </c>
      <c r="F1088" t="s">
        <v>50</v>
      </c>
      <c r="G1088">
        <v>4.0026416854252803E-3</v>
      </c>
    </row>
    <row r="1089" spans="1:7" x14ac:dyDescent="0.25">
      <c r="A1089" t="s">
        <v>214</v>
      </c>
      <c r="B1089" t="s">
        <v>73</v>
      </c>
      <c r="C1089" t="s">
        <v>47</v>
      </c>
      <c r="D1089" t="s">
        <v>3198</v>
      </c>
      <c r="E1089" t="s">
        <v>49</v>
      </c>
      <c r="F1089" t="s">
        <v>50</v>
      </c>
      <c r="G1089">
        <v>2.0688514548836E-3</v>
      </c>
    </row>
    <row r="1090" spans="1:7" x14ac:dyDescent="0.25">
      <c r="A1090" t="s">
        <v>214</v>
      </c>
      <c r="B1090" t="s">
        <v>76</v>
      </c>
      <c r="C1090" t="s">
        <v>47</v>
      </c>
      <c r="D1090" t="s">
        <v>3198</v>
      </c>
      <c r="E1090" t="s">
        <v>49</v>
      </c>
      <c r="F1090" t="s">
        <v>50</v>
      </c>
      <c r="G1090">
        <v>1.1501171064715E-3</v>
      </c>
    </row>
    <row r="1091" spans="1:7" x14ac:dyDescent="0.25">
      <c r="A1091" t="s">
        <v>3229</v>
      </c>
      <c r="B1091" t="s">
        <v>73</v>
      </c>
      <c r="C1091" t="s">
        <v>47</v>
      </c>
      <c r="D1091" t="s">
        <v>3146</v>
      </c>
      <c r="E1091" t="s">
        <v>49</v>
      </c>
      <c r="F1091" t="s">
        <v>50</v>
      </c>
      <c r="G1091">
        <v>4.5958950879081799E-3</v>
      </c>
    </row>
    <row r="1092" spans="1:7" x14ac:dyDescent="0.25">
      <c r="A1092" t="s">
        <v>214</v>
      </c>
      <c r="B1092" t="s">
        <v>70</v>
      </c>
      <c r="C1092" t="s">
        <v>47</v>
      </c>
      <c r="D1092" t="s">
        <v>3198</v>
      </c>
      <c r="E1092" t="s">
        <v>49</v>
      </c>
      <c r="F1092" t="s">
        <v>50</v>
      </c>
      <c r="G1092">
        <v>6.7612228664100501E-4</v>
      </c>
    </row>
    <row r="1093" spans="1:7" x14ac:dyDescent="0.25">
      <c r="A1093" t="s">
        <v>214</v>
      </c>
      <c r="B1093" t="s">
        <v>73</v>
      </c>
      <c r="C1093" t="s">
        <v>47</v>
      </c>
      <c r="D1093" t="s">
        <v>3199</v>
      </c>
      <c r="E1093" t="s">
        <v>49</v>
      </c>
      <c r="F1093" t="s">
        <v>50</v>
      </c>
      <c r="G1093">
        <v>2.0558459926069798E-3</v>
      </c>
    </row>
    <row r="1094" spans="1:7" x14ac:dyDescent="0.25">
      <c r="A1094" t="s">
        <v>3229</v>
      </c>
      <c r="B1094" t="s">
        <v>70</v>
      </c>
      <c r="C1094" t="s">
        <v>47</v>
      </c>
      <c r="D1094" t="s">
        <v>3147</v>
      </c>
      <c r="E1094" t="s">
        <v>49</v>
      </c>
      <c r="F1094" t="s">
        <v>50</v>
      </c>
      <c r="G1094">
        <v>1.85400339984154E-3</v>
      </c>
    </row>
    <row r="1095" spans="1:7" x14ac:dyDescent="0.25">
      <c r="A1095" t="s">
        <v>3229</v>
      </c>
      <c r="B1095" t="s">
        <v>76</v>
      </c>
      <c r="C1095" t="s">
        <v>47</v>
      </c>
      <c r="D1095" t="s">
        <v>3147</v>
      </c>
      <c r="E1095" t="s">
        <v>49</v>
      </c>
      <c r="F1095" t="s">
        <v>50</v>
      </c>
      <c r="G1095">
        <v>3.9334587810575502E-3</v>
      </c>
    </row>
    <row r="1096" spans="1:7" x14ac:dyDescent="0.25">
      <c r="A1096" t="s">
        <v>214</v>
      </c>
      <c r="B1096" t="s">
        <v>76</v>
      </c>
      <c r="C1096" t="s">
        <v>47</v>
      </c>
      <c r="D1096" t="s">
        <v>3199</v>
      </c>
      <c r="E1096" t="s">
        <v>49</v>
      </c>
      <c r="F1096" t="s">
        <v>50</v>
      </c>
      <c r="G1096">
        <v>1.14736732683683E-3</v>
      </c>
    </row>
    <row r="1097" spans="1:7" x14ac:dyDescent="0.25">
      <c r="A1097" t="s">
        <v>3229</v>
      </c>
      <c r="B1097" t="s">
        <v>73</v>
      </c>
      <c r="C1097" t="s">
        <v>47</v>
      </c>
      <c r="D1097" t="s">
        <v>3147</v>
      </c>
      <c r="E1097" t="s">
        <v>49</v>
      </c>
      <c r="F1097" t="s">
        <v>50</v>
      </c>
      <c r="G1097">
        <v>4.5258354771044798E-3</v>
      </c>
    </row>
    <row r="1098" spans="1:7" x14ac:dyDescent="0.25">
      <c r="A1098" t="s">
        <v>214</v>
      </c>
      <c r="B1098" t="s">
        <v>70</v>
      </c>
      <c r="C1098" t="s">
        <v>47</v>
      </c>
      <c r="D1098" t="s">
        <v>3199</v>
      </c>
      <c r="E1098" t="s">
        <v>49</v>
      </c>
      <c r="F1098" t="s">
        <v>50</v>
      </c>
      <c r="G1098">
        <v>6.7573034972475202E-4</v>
      </c>
    </row>
    <row r="1099" spans="1:7" x14ac:dyDescent="0.25">
      <c r="A1099" t="s">
        <v>214</v>
      </c>
      <c r="B1099" t="s">
        <v>73</v>
      </c>
      <c r="C1099" t="s">
        <v>47</v>
      </c>
      <c r="D1099" t="s">
        <v>3200</v>
      </c>
      <c r="E1099" t="s">
        <v>49</v>
      </c>
      <c r="F1099" t="s">
        <v>50</v>
      </c>
      <c r="G1099">
        <v>2.0555535952250098E-3</v>
      </c>
    </row>
    <row r="1100" spans="1:7" x14ac:dyDescent="0.25">
      <c r="A1100" t="s">
        <v>214</v>
      </c>
      <c r="B1100" t="s">
        <v>76</v>
      </c>
      <c r="C1100" t="s">
        <v>47</v>
      </c>
      <c r="D1100" t="s">
        <v>3200</v>
      </c>
      <c r="E1100" t="s">
        <v>49</v>
      </c>
      <c r="F1100" t="s">
        <v>50</v>
      </c>
      <c r="G1100">
        <v>1.14843640476465E-3</v>
      </c>
    </row>
    <row r="1101" spans="1:7" x14ac:dyDescent="0.25">
      <c r="A1101" t="s">
        <v>3229</v>
      </c>
      <c r="B1101" t="s">
        <v>70</v>
      </c>
      <c r="C1101" t="s">
        <v>47</v>
      </c>
      <c r="D1101" t="s">
        <v>3148</v>
      </c>
      <c r="E1101" t="s">
        <v>49</v>
      </c>
      <c r="F1101" t="s">
        <v>50</v>
      </c>
      <c r="G1101">
        <v>1.8251245220502199E-3</v>
      </c>
    </row>
    <row r="1102" spans="1:7" x14ac:dyDescent="0.25">
      <c r="A1102" t="s">
        <v>3229</v>
      </c>
      <c r="B1102" t="s">
        <v>76</v>
      </c>
      <c r="C1102" t="s">
        <v>47</v>
      </c>
      <c r="D1102" t="s">
        <v>3148</v>
      </c>
      <c r="E1102" t="s">
        <v>49</v>
      </c>
      <c r="F1102" t="s">
        <v>50</v>
      </c>
      <c r="G1102">
        <v>3.8933043678601501E-3</v>
      </c>
    </row>
    <row r="1103" spans="1:7" x14ac:dyDescent="0.25">
      <c r="A1103" t="s">
        <v>3229</v>
      </c>
      <c r="B1103" t="s">
        <v>73</v>
      </c>
      <c r="C1103" t="s">
        <v>47</v>
      </c>
      <c r="D1103" t="s">
        <v>3148</v>
      </c>
      <c r="E1103" t="s">
        <v>49</v>
      </c>
      <c r="F1103" t="s">
        <v>50</v>
      </c>
      <c r="G1103">
        <v>4.4766371448834701E-3</v>
      </c>
    </row>
    <row r="1104" spans="1:7" x14ac:dyDescent="0.25">
      <c r="A1104" t="s">
        <v>214</v>
      </c>
      <c r="B1104" t="s">
        <v>70</v>
      </c>
      <c r="C1104" t="s">
        <v>47</v>
      </c>
      <c r="D1104" t="s">
        <v>3200</v>
      </c>
      <c r="E1104" t="s">
        <v>49</v>
      </c>
      <c r="F1104" t="s">
        <v>50</v>
      </c>
      <c r="G1104">
        <v>6.7216371082597299E-4</v>
      </c>
    </row>
    <row r="1105" spans="1:7" x14ac:dyDescent="0.25">
      <c r="A1105" t="s">
        <v>214</v>
      </c>
      <c r="B1105" t="s">
        <v>73</v>
      </c>
      <c r="C1105" t="s">
        <v>47</v>
      </c>
      <c r="D1105" t="s">
        <v>3201</v>
      </c>
      <c r="E1105" t="s">
        <v>49</v>
      </c>
      <c r="F1105" t="s">
        <v>50</v>
      </c>
      <c r="G1105">
        <v>2.0549808580850801E-3</v>
      </c>
    </row>
    <row r="1106" spans="1:7" x14ac:dyDescent="0.25">
      <c r="A1106" t="s">
        <v>214</v>
      </c>
      <c r="B1106" t="s">
        <v>76</v>
      </c>
      <c r="C1106" t="s">
        <v>47</v>
      </c>
      <c r="D1106" t="s">
        <v>3201</v>
      </c>
      <c r="E1106" t="s">
        <v>49</v>
      </c>
      <c r="F1106" t="s">
        <v>50</v>
      </c>
      <c r="G1106">
        <v>1.1554971798179001E-3</v>
      </c>
    </row>
    <row r="1107" spans="1:7" x14ac:dyDescent="0.25">
      <c r="A1107" t="s">
        <v>3229</v>
      </c>
      <c r="B1107" t="s">
        <v>70</v>
      </c>
      <c r="C1107" t="s">
        <v>47</v>
      </c>
      <c r="D1107" t="s">
        <v>3149</v>
      </c>
      <c r="E1107" t="s">
        <v>49</v>
      </c>
      <c r="F1107" t="s">
        <v>50</v>
      </c>
      <c r="G1107">
        <v>1.8166649341583201E-3</v>
      </c>
    </row>
    <row r="1108" spans="1:7" x14ac:dyDescent="0.25">
      <c r="A1108" t="s">
        <v>3229</v>
      </c>
      <c r="B1108" t="s">
        <v>76</v>
      </c>
      <c r="C1108" t="s">
        <v>47</v>
      </c>
      <c r="D1108" t="s">
        <v>3149</v>
      </c>
      <c r="E1108" t="s">
        <v>49</v>
      </c>
      <c r="F1108" t="s">
        <v>50</v>
      </c>
      <c r="G1108">
        <v>3.8703666792975502E-3</v>
      </c>
    </row>
    <row r="1109" spans="1:7" x14ac:dyDescent="0.25">
      <c r="A1109" t="s">
        <v>3229</v>
      </c>
      <c r="B1109" t="s">
        <v>73</v>
      </c>
      <c r="C1109" t="s">
        <v>47</v>
      </c>
      <c r="D1109" t="s">
        <v>3149</v>
      </c>
      <c r="E1109" t="s">
        <v>49</v>
      </c>
      <c r="F1109" t="s">
        <v>50</v>
      </c>
      <c r="G1109">
        <v>4.4265389883959699E-3</v>
      </c>
    </row>
    <row r="1110" spans="1:7" x14ac:dyDescent="0.25">
      <c r="A1110" t="s">
        <v>214</v>
      </c>
      <c r="B1110" t="s">
        <v>70</v>
      </c>
      <c r="C1110" t="s">
        <v>47</v>
      </c>
      <c r="D1110" t="s">
        <v>3201</v>
      </c>
      <c r="E1110" t="s">
        <v>49</v>
      </c>
      <c r="F1110" t="s">
        <v>50</v>
      </c>
      <c r="G1110">
        <v>6.6809787373362504E-4</v>
      </c>
    </row>
    <row r="1111" spans="1:7" x14ac:dyDescent="0.25">
      <c r="A1111" t="s">
        <v>214</v>
      </c>
      <c r="B1111" t="s">
        <v>73</v>
      </c>
      <c r="C1111" t="s">
        <v>47</v>
      </c>
      <c r="D1111" t="s">
        <v>3202</v>
      </c>
      <c r="E1111" t="s">
        <v>49</v>
      </c>
      <c r="F1111" t="s">
        <v>50</v>
      </c>
      <c r="G1111">
        <v>2.0541363630164999E-3</v>
      </c>
    </row>
    <row r="1112" spans="1:7" x14ac:dyDescent="0.25">
      <c r="A1112" t="s">
        <v>214</v>
      </c>
      <c r="B1112" t="s">
        <v>76</v>
      </c>
      <c r="C1112" t="s">
        <v>47</v>
      </c>
      <c r="D1112" t="s">
        <v>3202</v>
      </c>
      <c r="E1112" t="s">
        <v>49</v>
      </c>
      <c r="F1112" t="s">
        <v>50</v>
      </c>
      <c r="G1112">
        <v>1.15957939300407E-3</v>
      </c>
    </row>
    <row r="1113" spans="1:7" x14ac:dyDescent="0.25">
      <c r="A1113" t="s">
        <v>3229</v>
      </c>
      <c r="B1113" t="s">
        <v>70</v>
      </c>
      <c r="C1113" t="s">
        <v>47</v>
      </c>
      <c r="D1113" t="s">
        <v>3150</v>
      </c>
      <c r="E1113" t="s">
        <v>49</v>
      </c>
      <c r="F1113" t="s">
        <v>50</v>
      </c>
      <c r="G1113">
        <v>1.87197889106861E-3</v>
      </c>
    </row>
    <row r="1114" spans="1:7" x14ac:dyDescent="0.25">
      <c r="A1114" t="s">
        <v>3229</v>
      </c>
      <c r="B1114" t="s">
        <v>76</v>
      </c>
      <c r="C1114" t="s">
        <v>47</v>
      </c>
      <c r="D1114" t="s">
        <v>3150</v>
      </c>
      <c r="E1114" t="s">
        <v>49</v>
      </c>
      <c r="F1114" t="s">
        <v>50</v>
      </c>
      <c r="G1114">
        <v>3.90217019164043E-3</v>
      </c>
    </row>
    <row r="1115" spans="1:7" x14ac:dyDescent="0.25">
      <c r="A1115" t="s">
        <v>3229</v>
      </c>
      <c r="B1115" t="s">
        <v>73</v>
      </c>
      <c r="C1115" t="s">
        <v>47</v>
      </c>
      <c r="D1115" t="s">
        <v>3150</v>
      </c>
      <c r="E1115" t="s">
        <v>49</v>
      </c>
      <c r="F1115" t="s">
        <v>50</v>
      </c>
      <c r="G1115">
        <v>4.5012034367823903E-3</v>
      </c>
    </row>
    <row r="1116" spans="1:7" x14ac:dyDescent="0.25">
      <c r="A1116" t="s">
        <v>214</v>
      </c>
      <c r="B1116" t="s">
        <v>70</v>
      </c>
      <c r="C1116" t="s">
        <v>47</v>
      </c>
      <c r="D1116" t="s">
        <v>3202</v>
      </c>
      <c r="E1116" t="s">
        <v>49</v>
      </c>
      <c r="F1116" t="s">
        <v>50</v>
      </c>
      <c r="G1116">
        <v>6.6808326309229999E-4</v>
      </c>
    </row>
    <row r="1117" spans="1:7" x14ac:dyDescent="0.25">
      <c r="A1117" t="s">
        <v>214</v>
      </c>
      <c r="B1117" t="s">
        <v>73</v>
      </c>
      <c r="C1117" t="s">
        <v>47</v>
      </c>
      <c r="D1117" t="s">
        <v>3203</v>
      </c>
      <c r="E1117" t="s">
        <v>49</v>
      </c>
      <c r="F1117" t="s">
        <v>50</v>
      </c>
      <c r="G1117">
        <v>2.04825842822039E-3</v>
      </c>
    </row>
    <row r="1118" spans="1:7" x14ac:dyDescent="0.25">
      <c r="A1118" t="s">
        <v>214</v>
      </c>
      <c r="B1118" t="s">
        <v>76</v>
      </c>
      <c r="C1118" t="s">
        <v>47</v>
      </c>
      <c r="D1118" t="s">
        <v>3203</v>
      </c>
      <c r="E1118" t="s">
        <v>49</v>
      </c>
      <c r="F1118" t="s">
        <v>50</v>
      </c>
      <c r="G1118">
        <v>1.1506723033057301E-3</v>
      </c>
    </row>
    <row r="1119" spans="1:7" x14ac:dyDescent="0.25">
      <c r="A1119" t="s">
        <v>3229</v>
      </c>
      <c r="B1119" t="s">
        <v>70</v>
      </c>
      <c r="C1119" t="s">
        <v>47</v>
      </c>
      <c r="D1119" t="s">
        <v>3151</v>
      </c>
      <c r="E1119" t="s">
        <v>49</v>
      </c>
      <c r="F1119" t="s">
        <v>50</v>
      </c>
      <c r="G1119">
        <v>1.94148751015358E-3</v>
      </c>
    </row>
    <row r="1120" spans="1:7" x14ac:dyDescent="0.25">
      <c r="A1120" t="s">
        <v>3229</v>
      </c>
      <c r="B1120" t="s">
        <v>76</v>
      </c>
      <c r="C1120" t="s">
        <v>47</v>
      </c>
      <c r="D1120" t="s">
        <v>3151</v>
      </c>
      <c r="E1120" t="s">
        <v>49</v>
      </c>
      <c r="F1120" t="s">
        <v>50</v>
      </c>
      <c r="G1120">
        <v>3.9598070983345602E-3</v>
      </c>
    </row>
    <row r="1121" spans="1:7" x14ac:dyDescent="0.25">
      <c r="A1121" t="s">
        <v>214</v>
      </c>
      <c r="B1121" t="s">
        <v>70</v>
      </c>
      <c r="C1121" t="s">
        <v>47</v>
      </c>
      <c r="D1121" t="s">
        <v>3203</v>
      </c>
      <c r="E1121" t="s">
        <v>49</v>
      </c>
      <c r="F1121" t="s">
        <v>50</v>
      </c>
      <c r="G1121">
        <v>6.6189611399615196E-4</v>
      </c>
    </row>
    <row r="1122" spans="1:7" x14ac:dyDescent="0.25">
      <c r="A1122" t="s">
        <v>3229</v>
      </c>
      <c r="B1122" t="s">
        <v>73</v>
      </c>
      <c r="C1122" t="s">
        <v>47</v>
      </c>
      <c r="D1122" t="s">
        <v>3151</v>
      </c>
      <c r="E1122" t="s">
        <v>49</v>
      </c>
      <c r="F1122" t="s">
        <v>50</v>
      </c>
      <c r="G1122">
        <v>4.5998774099011699E-3</v>
      </c>
    </row>
    <row r="1123" spans="1:7" x14ac:dyDescent="0.25">
      <c r="A1123" t="s">
        <v>214</v>
      </c>
      <c r="B1123" t="s">
        <v>73</v>
      </c>
      <c r="C1123" t="s">
        <v>47</v>
      </c>
      <c r="D1123" t="s">
        <v>3204</v>
      </c>
      <c r="E1123" t="s">
        <v>49</v>
      </c>
      <c r="F1123" t="s">
        <v>50</v>
      </c>
      <c r="G1123">
        <v>2.1086091001828499E-3</v>
      </c>
    </row>
    <row r="1124" spans="1:7" x14ac:dyDescent="0.25">
      <c r="A1124" t="s">
        <v>106</v>
      </c>
      <c r="B1124" t="s">
        <v>2</v>
      </c>
      <c r="C1124" t="s">
        <v>108</v>
      </c>
      <c r="D1124">
        <v>12</v>
      </c>
      <c r="E1124" t="s">
        <v>60</v>
      </c>
      <c r="F1124" t="s">
        <v>61</v>
      </c>
      <c r="G1124">
        <v>2.1086091001828499E-3</v>
      </c>
    </row>
    <row r="1125" spans="1:7" x14ac:dyDescent="0.25">
      <c r="A1125">
        <v>2.1086091001828499E-3</v>
      </c>
    </row>
    <row r="1126" spans="1:7" x14ac:dyDescent="0.25">
      <c r="A1126" t="s">
        <v>214</v>
      </c>
      <c r="B1126" t="s">
        <v>76</v>
      </c>
      <c r="C1126" t="s">
        <v>47</v>
      </c>
      <c r="D1126" t="s">
        <v>3204</v>
      </c>
      <c r="E1126" t="s">
        <v>49</v>
      </c>
      <c r="F1126" t="s">
        <v>50</v>
      </c>
      <c r="G1126">
        <v>1.1661099990208899E-3</v>
      </c>
    </row>
    <row r="1127" spans="1:7" x14ac:dyDescent="0.25">
      <c r="A1127" t="s">
        <v>106</v>
      </c>
      <c r="B1127" t="s">
        <v>2</v>
      </c>
      <c r="C1127" t="s">
        <v>108</v>
      </c>
      <c r="D1127">
        <v>13</v>
      </c>
      <c r="E1127" t="s">
        <v>60</v>
      </c>
      <c r="F1127" t="s">
        <v>61</v>
      </c>
      <c r="G1127">
        <v>1.1661099990208899E-3</v>
      </c>
    </row>
    <row r="1128" spans="1:7" x14ac:dyDescent="0.25">
      <c r="A1128">
        <v>1.1661099990208899E-3</v>
      </c>
    </row>
    <row r="1129" spans="1:7" x14ac:dyDescent="0.25">
      <c r="A1129" t="s">
        <v>3229</v>
      </c>
      <c r="B1129" t="s">
        <v>70</v>
      </c>
      <c r="C1129" t="s">
        <v>47</v>
      </c>
      <c r="D1129" t="s">
        <v>3152</v>
      </c>
      <c r="E1129" t="s">
        <v>49</v>
      </c>
      <c r="F1129" t="s">
        <v>50</v>
      </c>
      <c r="G1129">
        <v>1.9658546066946398E-3</v>
      </c>
    </row>
    <row r="1130" spans="1:7" x14ac:dyDescent="0.25">
      <c r="A1130" t="s">
        <v>3229</v>
      </c>
      <c r="B1130" t="s">
        <v>76</v>
      </c>
      <c r="C1130" t="s">
        <v>47</v>
      </c>
      <c r="D1130" t="s">
        <v>3152</v>
      </c>
      <c r="E1130" t="s">
        <v>49</v>
      </c>
      <c r="F1130" t="s">
        <v>50</v>
      </c>
      <c r="G1130">
        <v>3.9918943411774103E-3</v>
      </c>
    </row>
    <row r="1131" spans="1:7" x14ac:dyDescent="0.25">
      <c r="A1131" t="s">
        <v>214</v>
      </c>
      <c r="B1131" t="s">
        <v>70</v>
      </c>
      <c r="C1131" t="s">
        <v>47</v>
      </c>
      <c r="D1131" t="s">
        <v>3204</v>
      </c>
      <c r="E1131" t="s">
        <v>49</v>
      </c>
      <c r="F1131" t="s">
        <v>50</v>
      </c>
      <c r="G1131">
        <v>6.9472155968348102E-4</v>
      </c>
    </row>
    <row r="1132" spans="1:7" x14ac:dyDescent="0.25">
      <c r="A1132" t="s">
        <v>106</v>
      </c>
      <c r="B1132" t="s">
        <v>2</v>
      </c>
      <c r="C1132" t="s">
        <v>108</v>
      </c>
      <c r="D1132">
        <v>14</v>
      </c>
      <c r="E1132" t="s">
        <v>60</v>
      </c>
      <c r="F1132" t="s">
        <v>61</v>
      </c>
      <c r="G1132">
        <v>6.9472155968348102E-4</v>
      </c>
    </row>
    <row r="1133" spans="1:7" x14ac:dyDescent="0.25">
      <c r="A1133">
        <v>6.9472155968348102E-4</v>
      </c>
    </row>
    <row r="1134" spans="1:7" x14ac:dyDescent="0.25">
      <c r="A1134" t="s">
        <v>3229</v>
      </c>
      <c r="B1134" t="s">
        <v>73</v>
      </c>
      <c r="C1134" t="s">
        <v>47</v>
      </c>
      <c r="D1134" t="s">
        <v>3152</v>
      </c>
      <c r="E1134" t="s">
        <v>49</v>
      </c>
      <c r="F1134" t="s">
        <v>50</v>
      </c>
      <c r="G1134">
        <v>4.6678196224901403E-3</v>
      </c>
    </row>
    <row r="1135" spans="1:7" x14ac:dyDescent="0.25">
      <c r="A1135" t="s">
        <v>3229</v>
      </c>
      <c r="B1135" t="s">
        <v>70</v>
      </c>
      <c r="C1135" t="s">
        <v>47</v>
      </c>
      <c r="D1135" t="s">
        <v>3153</v>
      </c>
      <c r="E1135" t="s">
        <v>49</v>
      </c>
      <c r="F1135" t="s">
        <v>50</v>
      </c>
      <c r="G1135">
        <v>1.9535128762121902E-3</v>
      </c>
    </row>
    <row r="1136" spans="1:7" x14ac:dyDescent="0.25">
      <c r="A1136" t="s">
        <v>3229</v>
      </c>
      <c r="B1136" t="s">
        <v>76</v>
      </c>
      <c r="C1136" t="s">
        <v>47</v>
      </c>
      <c r="D1136" t="s">
        <v>3153</v>
      </c>
      <c r="E1136" t="s">
        <v>49</v>
      </c>
      <c r="F1136" t="s">
        <v>50</v>
      </c>
      <c r="G1136">
        <v>3.9676832909486702E-3</v>
      </c>
    </row>
    <row r="1137" spans="1:7" x14ac:dyDescent="0.25">
      <c r="A1137" t="s">
        <v>3229</v>
      </c>
      <c r="B1137" t="s">
        <v>73</v>
      </c>
      <c r="C1137" t="s">
        <v>47</v>
      </c>
      <c r="D1137" t="s">
        <v>3153</v>
      </c>
      <c r="E1137" t="s">
        <v>49</v>
      </c>
      <c r="F1137" t="s">
        <v>50</v>
      </c>
      <c r="G1137">
        <v>4.6604263944690699E-3</v>
      </c>
    </row>
    <row r="1138" spans="1:7" x14ac:dyDescent="0.25">
      <c r="A1138" t="s">
        <v>3229</v>
      </c>
      <c r="B1138" t="s">
        <v>70</v>
      </c>
      <c r="C1138" t="s">
        <v>47</v>
      </c>
      <c r="D1138" t="s">
        <v>3154</v>
      </c>
      <c r="E1138" t="s">
        <v>49</v>
      </c>
      <c r="F1138" t="s">
        <v>50</v>
      </c>
      <c r="G1138">
        <v>1.95610924561818E-3</v>
      </c>
    </row>
    <row r="1139" spans="1:7" x14ac:dyDescent="0.25">
      <c r="A1139" t="s">
        <v>3229</v>
      </c>
      <c r="B1139" t="s">
        <v>76</v>
      </c>
      <c r="C1139" t="s">
        <v>47</v>
      </c>
      <c r="D1139" t="s">
        <v>3154</v>
      </c>
      <c r="E1139" t="s">
        <v>49</v>
      </c>
      <c r="F1139" t="s">
        <v>50</v>
      </c>
      <c r="G1139">
        <v>3.97832953929901E-3</v>
      </c>
    </row>
    <row r="1140" spans="1:7" x14ac:dyDescent="0.25">
      <c r="A1140" t="s">
        <v>3229</v>
      </c>
      <c r="B1140" t="s">
        <v>73</v>
      </c>
      <c r="C1140" t="s">
        <v>47</v>
      </c>
      <c r="D1140" t="s">
        <v>3154</v>
      </c>
      <c r="E1140" t="s">
        <v>49</v>
      </c>
      <c r="F1140" t="s">
        <v>50</v>
      </c>
      <c r="G1140">
        <v>4.6666622161865203E-3</v>
      </c>
    </row>
    <row r="1141" spans="1:7" x14ac:dyDescent="0.25">
      <c r="A1141" t="s">
        <v>3229</v>
      </c>
      <c r="B1141" t="s">
        <v>70</v>
      </c>
      <c r="C1141" t="s">
        <v>47</v>
      </c>
      <c r="D1141" t="s">
        <v>3155</v>
      </c>
      <c r="E1141" t="s">
        <v>49</v>
      </c>
      <c r="F1141" t="s">
        <v>50</v>
      </c>
      <c r="G1141">
        <v>1.9177541623707601E-3</v>
      </c>
    </row>
    <row r="1142" spans="1:7" x14ac:dyDescent="0.25">
      <c r="A1142" t="s">
        <v>3229</v>
      </c>
      <c r="B1142" t="s">
        <v>76</v>
      </c>
      <c r="C1142" t="s">
        <v>47</v>
      </c>
      <c r="D1142" t="s">
        <v>3155</v>
      </c>
      <c r="E1142" t="s">
        <v>49</v>
      </c>
      <c r="F1142" t="s">
        <v>50</v>
      </c>
      <c r="G1142">
        <v>3.9384494030397701E-3</v>
      </c>
    </row>
    <row r="1143" spans="1:7" x14ac:dyDescent="0.25">
      <c r="A1143" t="s">
        <v>3229</v>
      </c>
      <c r="B1143" t="s">
        <v>73</v>
      </c>
      <c r="C1143" t="s">
        <v>47</v>
      </c>
      <c r="D1143" t="s">
        <v>3155</v>
      </c>
      <c r="E1143" t="s">
        <v>49</v>
      </c>
      <c r="F1143" t="s">
        <v>50</v>
      </c>
      <c r="G1143">
        <v>4.6013028013939901E-3</v>
      </c>
    </row>
    <row r="1144" spans="1:7" x14ac:dyDescent="0.25">
      <c r="A1144" t="s">
        <v>3229</v>
      </c>
      <c r="B1144" t="s">
        <v>70</v>
      </c>
      <c r="C1144" t="s">
        <v>47</v>
      </c>
      <c r="D1144" t="s">
        <v>3156</v>
      </c>
      <c r="E1144" t="s">
        <v>49</v>
      </c>
      <c r="F1144" t="s">
        <v>50</v>
      </c>
      <c r="G1144">
        <v>1.8824768372071E-3</v>
      </c>
    </row>
    <row r="1145" spans="1:7" x14ac:dyDescent="0.25">
      <c r="A1145" t="s">
        <v>3229</v>
      </c>
      <c r="B1145" t="s">
        <v>76</v>
      </c>
      <c r="C1145" t="s">
        <v>47</v>
      </c>
      <c r="D1145" t="s">
        <v>3156</v>
      </c>
      <c r="E1145" t="s">
        <v>49</v>
      </c>
      <c r="F1145" t="s">
        <v>50</v>
      </c>
      <c r="G1145">
        <v>3.90544499342258E-3</v>
      </c>
    </row>
    <row r="1146" spans="1:7" x14ac:dyDescent="0.25">
      <c r="A1146" t="s">
        <v>3229</v>
      </c>
      <c r="B1146" t="s">
        <v>73</v>
      </c>
      <c r="C1146" t="s">
        <v>47</v>
      </c>
      <c r="D1146" t="s">
        <v>3156</v>
      </c>
      <c r="E1146" t="s">
        <v>49</v>
      </c>
      <c r="F1146" t="s">
        <v>50</v>
      </c>
      <c r="G1146">
        <v>4.5523460858907404E-3</v>
      </c>
    </row>
    <row r="1147" spans="1:7" x14ac:dyDescent="0.25">
      <c r="A1147" t="s">
        <v>3229</v>
      </c>
      <c r="B1147" t="s">
        <v>70</v>
      </c>
      <c r="C1147" t="s">
        <v>47</v>
      </c>
      <c r="D1147" t="s">
        <v>3157</v>
      </c>
      <c r="E1147" t="s">
        <v>49</v>
      </c>
      <c r="F1147" t="s">
        <v>50</v>
      </c>
      <c r="G1147">
        <v>1.85010305740548E-3</v>
      </c>
    </row>
    <row r="1148" spans="1:7" x14ac:dyDescent="0.25">
      <c r="A1148" t="s">
        <v>3229</v>
      </c>
      <c r="B1148" t="s">
        <v>76</v>
      </c>
      <c r="C1148" t="s">
        <v>47</v>
      </c>
      <c r="D1148" t="s">
        <v>3157</v>
      </c>
      <c r="E1148" t="s">
        <v>49</v>
      </c>
      <c r="F1148" t="s">
        <v>50</v>
      </c>
      <c r="G1148">
        <v>3.8668726225319101E-3</v>
      </c>
    </row>
    <row r="1149" spans="1:7" x14ac:dyDescent="0.25">
      <c r="A1149" t="s">
        <v>3229</v>
      </c>
      <c r="B1149" t="s">
        <v>73</v>
      </c>
      <c r="C1149" t="s">
        <v>47</v>
      </c>
      <c r="D1149" t="s">
        <v>3157</v>
      </c>
      <c r="E1149" t="s">
        <v>49</v>
      </c>
      <c r="F1149" t="s">
        <v>50</v>
      </c>
      <c r="G1149">
        <v>4.5052367936140297E-3</v>
      </c>
    </row>
    <row r="1150" spans="1:7" x14ac:dyDescent="0.25">
      <c r="A1150" t="s">
        <v>3229</v>
      </c>
      <c r="B1150" t="s">
        <v>70</v>
      </c>
      <c r="C1150" t="s">
        <v>47</v>
      </c>
      <c r="D1150" t="s">
        <v>3158</v>
      </c>
      <c r="E1150" t="s">
        <v>49</v>
      </c>
      <c r="F1150" t="s">
        <v>50</v>
      </c>
      <c r="G1150">
        <v>1.8312739737239799E-3</v>
      </c>
    </row>
    <row r="1151" spans="1:7" x14ac:dyDescent="0.25">
      <c r="A1151" t="s">
        <v>3229</v>
      </c>
      <c r="B1151" t="s">
        <v>76</v>
      </c>
      <c r="C1151" t="s">
        <v>47</v>
      </c>
      <c r="D1151" t="s">
        <v>3158</v>
      </c>
      <c r="E1151" t="s">
        <v>49</v>
      </c>
      <c r="F1151" t="s">
        <v>50</v>
      </c>
      <c r="G1151">
        <v>3.8672802624879002E-3</v>
      </c>
    </row>
    <row r="1152" spans="1:7" x14ac:dyDescent="0.25">
      <c r="A1152" t="s">
        <v>3229</v>
      </c>
      <c r="B1152" t="s">
        <v>73</v>
      </c>
      <c r="C1152" t="s">
        <v>47</v>
      </c>
      <c r="D1152" t="s">
        <v>3158</v>
      </c>
      <c r="E1152" t="s">
        <v>49</v>
      </c>
      <c r="F1152" t="s">
        <v>50</v>
      </c>
      <c r="G1152">
        <v>4.4845636244173403E-3</v>
      </c>
    </row>
    <row r="1153" spans="1:7" x14ac:dyDescent="0.25">
      <c r="A1153" t="s">
        <v>3229</v>
      </c>
      <c r="B1153" t="s">
        <v>70</v>
      </c>
      <c r="C1153" t="s">
        <v>47</v>
      </c>
      <c r="D1153" t="s">
        <v>3159</v>
      </c>
      <c r="E1153" t="s">
        <v>49</v>
      </c>
      <c r="F1153" t="s">
        <v>50</v>
      </c>
      <c r="G1153">
        <v>1.81110938390096E-3</v>
      </c>
    </row>
    <row r="1154" spans="1:7" x14ac:dyDescent="0.25">
      <c r="A1154" t="s">
        <v>3229</v>
      </c>
      <c r="B1154" t="s">
        <v>76</v>
      </c>
      <c r="C1154" t="s">
        <v>47</v>
      </c>
      <c r="D1154" t="s">
        <v>3159</v>
      </c>
      <c r="E1154" t="s">
        <v>49</v>
      </c>
      <c r="F1154" t="s">
        <v>50</v>
      </c>
      <c r="G1154">
        <v>3.8560569286346402E-3</v>
      </c>
    </row>
    <row r="1155" spans="1:7" x14ac:dyDescent="0.25">
      <c r="A1155" t="s">
        <v>3229</v>
      </c>
      <c r="B1155" t="s">
        <v>73</v>
      </c>
      <c r="C1155" t="s">
        <v>47</v>
      </c>
      <c r="D1155" t="s">
        <v>3159</v>
      </c>
      <c r="E1155" t="s">
        <v>49</v>
      </c>
      <c r="F1155" t="s">
        <v>50</v>
      </c>
      <c r="G1155">
        <v>4.4636321067810002E-3</v>
      </c>
    </row>
    <row r="1156" spans="1:7" x14ac:dyDescent="0.25">
      <c r="A1156" t="s">
        <v>3229</v>
      </c>
      <c r="B1156" t="s">
        <v>70</v>
      </c>
      <c r="C1156" t="s">
        <v>47</v>
      </c>
      <c r="D1156" t="s">
        <v>3160</v>
      </c>
      <c r="E1156" t="s">
        <v>49</v>
      </c>
      <c r="F1156" t="s">
        <v>50</v>
      </c>
      <c r="G1156">
        <v>1.84672442930085E-3</v>
      </c>
    </row>
    <row r="1157" spans="1:7" x14ac:dyDescent="0.25">
      <c r="A1157" t="s">
        <v>3229</v>
      </c>
      <c r="B1157" t="s">
        <v>76</v>
      </c>
      <c r="C1157" t="s">
        <v>47</v>
      </c>
      <c r="D1157" t="s">
        <v>3160</v>
      </c>
      <c r="E1157" t="s">
        <v>49</v>
      </c>
      <c r="F1157" t="s">
        <v>50</v>
      </c>
      <c r="G1157">
        <v>3.8794605859688298E-3</v>
      </c>
    </row>
    <row r="1158" spans="1:7" x14ac:dyDescent="0.25">
      <c r="A1158" t="s">
        <v>3229</v>
      </c>
      <c r="B1158" t="s">
        <v>73</v>
      </c>
      <c r="C1158" t="s">
        <v>47</v>
      </c>
      <c r="D1158" t="s">
        <v>3160</v>
      </c>
      <c r="E1158" t="s">
        <v>49</v>
      </c>
      <c r="F1158" t="s">
        <v>50</v>
      </c>
      <c r="G1158">
        <v>4.5193409281117499E-3</v>
      </c>
    </row>
    <row r="1159" spans="1:7" x14ac:dyDescent="0.25">
      <c r="A1159" t="s">
        <v>3229</v>
      </c>
      <c r="B1159" t="s">
        <v>70</v>
      </c>
      <c r="C1159" t="s">
        <v>47</v>
      </c>
      <c r="D1159" t="s">
        <v>3161</v>
      </c>
      <c r="E1159" t="s">
        <v>49</v>
      </c>
      <c r="F1159" t="s">
        <v>50</v>
      </c>
      <c r="G1159">
        <v>1.89570969308328E-3</v>
      </c>
    </row>
    <row r="1160" spans="1:7" x14ac:dyDescent="0.25">
      <c r="A1160" t="s">
        <v>3229</v>
      </c>
      <c r="B1160" t="s">
        <v>76</v>
      </c>
      <c r="C1160" t="s">
        <v>47</v>
      </c>
      <c r="D1160" t="s">
        <v>3161</v>
      </c>
      <c r="E1160" t="s">
        <v>49</v>
      </c>
      <c r="F1160" t="s">
        <v>50</v>
      </c>
      <c r="G1160">
        <v>3.9166629314422597E-3</v>
      </c>
    </row>
    <row r="1161" spans="1:7" x14ac:dyDescent="0.25">
      <c r="A1161" t="s">
        <v>3229</v>
      </c>
      <c r="B1161" t="s">
        <v>73</v>
      </c>
      <c r="C1161" t="s">
        <v>47</v>
      </c>
      <c r="D1161" t="s">
        <v>3161</v>
      </c>
      <c r="E1161" t="s">
        <v>49</v>
      </c>
      <c r="F1161" t="s">
        <v>50</v>
      </c>
      <c r="G1161">
        <v>4.6076954108232602E-3</v>
      </c>
    </row>
    <row r="1162" spans="1:7" x14ac:dyDescent="0.25">
      <c r="A1162" t="s">
        <v>3229</v>
      </c>
      <c r="B1162" t="s">
        <v>76</v>
      </c>
      <c r="C1162" t="s">
        <v>47</v>
      </c>
      <c r="D1162" t="s">
        <v>3162</v>
      </c>
      <c r="E1162" t="s">
        <v>49</v>
      </c>
      <c r="F1162" t="s">
        <v>50</v>
      </c>
      <c r="G1162">
        <v>3.9248046861297698E-3</v>
      </c>
    </row>
    <row r="1163" spans="1:7" x14ac:dyDescent="0.25">
      <c r="A1163" t="s">
        <v>3229</v>
      </c>
      <c r="B1163" t="s">
        <v>70</v>
      </c>
      <c r="C1163" t="s">
        <v>47</v>
      </c>
      <c r="D1163" t="s">
        <v>3162</v>
      </c>
      <c r="E1163" t="s">
        <v>49</v>
      </c>
      <c r="F1163" t="s">
        <v>50</v>
      </c>
      <c r="G1163">
        <v>1.9324694214196E-3</v>
      </c>
    </row>
    <row r="1164" spans="1:7" x14ac:dyDescent="0.25">
      <c r="A1164" t="s">
        <v>3229</v>
      </c>
      <c r="B1164" t="s">
        <v>73</v>
      </c>
      <c r="C1164" t="s">
        <v>47</v>
      </c>
      <c r="D1164" t="s">
        <v>3162</v>
      </c>
      <c r="E1164" t="s">
        <v>49</v>
      </c>
      <c r="F1164" t="s">
        <v>50</v>
      </c>
      <c r="G1164">
        <v>4.6446315858555904E-3</v>
      </c>
    </row>
    <row r="1165" spans="1:7" x14ac:dyDescent="0.25">
      <c r="A1165" t="s">
        <v>3229</v>
      </c>
      <c r="B1165" t="s">
        <v>76</v>
      </c>
      <c r="C1165" t="s">
        <v>47</v>
      </c>
      <c r="D1165" t="s">
        <v>3163</v>
      </c>
      <c r="E1165" t="s">
        <v>49</v>
      </c>
      <c r="F1165" t="s">
        <v>50</v>
      </c>
      <c r="G1165">
        <v>3.9034802698146099E-3</v>
      </c>
    </row>
    <row r="1166" spans="1:7" x14ac:dyDescent="0.25">
      <c r="A1166" t="s">
        <v>3229</v>
      </c>
      <c r="B1166" t="s">
        <v>70</v>
      </c>
      <c r="C1166" t="s">
        <v>47</v>
      </c>
      <c r="D1166" t="s">
        <v>3163</v>
      </c>
      <c r="E1166" t="s">
        <v>49</v>
      </c>
      <c r="F1166" t="s">
        <v>50</v>
      </c>
      <c r="G1166">
        <v>1.91666483879089E-3</v>
      </c>
    </row>
    <row r="1167" spans="1:7" x14ac:dyDescent="0.25">
      <c r="A1167" t="s">
        <v>3229</v>
      </c>
      <c r="B1167" t="s">
        <v>73</v>
      </c>
      <c r="C1167" t="s">
        <v>47</v>
      </c>
      <c r="D1167" t="s">
        <v>3163</v>
      </c>
      <c r="E1167" t="s">
        <v>49</v>
      </c>
      <c r="F1167" t="s">
        <v>50</v>
      </c>
      <c r="G1167">
        <v>4.6275850406474299E-3</v>
      </c>
    </row>
    <row r="1168" spans="1:7" x14ac:dyDescent="0.25">
      <c r="A1168" t="s">
        <v>3229</v>
      </c>
      <c r="B1168" t="s">
        <v>70</v>
      </c>
      <c r="C1168" t="s">
        <v>47</v>
      </c>
      <c r="D1168" t="s">
        <v>3164</v>
      </c>
      <c r="E1168" t="s">
        <v>49</v>
      </c>
      <c r="F1168" t="s">
        <v>50</v>
      </c>
      <c r="G1168">
        <v>1.91666483879089E-3</v>
      </c>
    </row>
    <row r="1169" spans="1:7" x14ac:dyDescent="0.25">
      <c r="A1169" t="s">
        <v>3229</v>
      </c>
      <c r="B1169" t="s">
        <v>76</v>
      </c>
      <c r="C1169" t="s">
        <v>47</v>
      </c>
      <c r="D1169" t="s">
        <v>3164</v>
      </c>
      <c r="E1169" t="s">
        <v>49</v>
      </c>
      <c r="F1169" t="s">
        <v>50</v>
      </c>
      <c r="G1169">
        <v>3.9319406946500103E-3</v>
      </c>
    </row>
    <row r="1170" spans="1:7" x14ac:dyDescent="0.25">
      <c r="A1170" t="s">
        <v>3229</v>
      </c>
      <c r="B1170" t="s">
        <v>73</v>
      </c>
      <c r="C1170" t="s">
        <v>47</v>
      </c>
      <c r="D1170" t="s">
        <v>3164</v>
      </c>
      <c r="E1170" t="s">
        <v>49</v>
      </c>
      <c r="F1170" t="s">
        <v>50</v>
      </c>
      <c r="G1170">
        <v>4.6458289027213997E-3</v>
      </c>
    </row>
    <row r="1171" spans="1:7" x14ac:dyDescent="0.25">
      <c r="A1171" t="s">
        <v>3229</v>
      </c>
      <c r="B1171" t="s">
        <v>76</v>
      </c>
      <c r="C1171" t="s">
        <v>47</v>
      </c>
      <c r="D1171" t="s">
        <v>3165</v>
      </c>
      <c r="E1171" t="s">
        <v>49</v>
      </c>
      <c r="F1171" t="s">
        <v>50</v>
      </c>
      <c r="G1171">
        <v>3.9298687476278004E-3</v>
      </c>
    </row>
    <row r="1172" spans="1:7" x14ac:dyDescent="0.25">
      <c r="A1172" t="s">
        <v>3229</v>
      </c>
      <c r="B1172" t="s">
        <v>70</v>
      </c>
      <c r="C1172" t="s">
        <v>47</v>
      </c>
      <c r="D1172" t="s">
        <v>3165</v>
      </c>
      <c r="E1172" t="s">
        <v>49</v>
      </c>
      <c r="F1172" t="s">
        <v>50</v>
      </c>
      <c r="G1172">
        <v>1.89344081722322E-3</v>
      </c>
    </row>
    <row r="1173" spans="1:7" x14ac:dyDescent="0.25">
      <c r="A1173" t="s">
        <v>3229</v>
      </c>
      <c r="B1173" t="s">
        <v>73</v>
      </c>
      <c r="C1173" t="s">
        <v>47</v>
      </c>
      <c r="D1173" t="s">
        <v>3165</v>
      </c>
      <c r="E1173" t="s">
        <v>49</v>
      </c>
      <c r="F1173" t="s">
        <v>50</v>
      </c>
      <c r="G1173">
        <v>4.6224910379107503E-3</v>
      </c>
    </row>
    <row r="1174" spans="1:7" x14ac:dyDescent="0.25">
      <c r="A1174" t="s">
        <v>3229</v>
      </c>
      <c r="B1174" t="s">
        <v>76</v>
      </c>
      <c r="C1174" t="s">
        <v>47</v>
      </c>
      <c r="D1174" t="s">
        <v>3166</v>
      </c>
      <c r="E1174" t="s">
        <v>49</v>
      </c>
      <c r="F1174" t="s">
        <v>50</v>
      </c>
      <c r="G1174">
        <v>3.9229353268941201E-3</v>
      </c>
    </row>
    <row r="1175" spans="1:7" x14ac:dyDescent="0.25">
      <c r="A1175" t="s">
        <v>3229</v>
      </c>
      <c r="B1175" t="s">
        <v>70</v>
      </c>
      <c r="C1175" t="s">
        <v>47</v>
      </c>
      <c r="D1175" t="s">
        <v>3166</v>
      </c>
      <c r="E1175" t="s">
        <v>49</v>
      </c>
      <c r="F1175" t="s">
        <v>50</v>
      </c>
      <c r="G1175">
        <v>1.87544624010721E-3</v>
      </c>
    </row>
    <row r="1176" spans="1:7" x14ac:dyDescent="0.25">
      <c r="A1176" t="s">
        <v>3229</v>
      </c>
      <c r="B1176" t="s">
        <v>73</v>
      </c>
      <c r="C1176" t="s">
        <v>47</v>
      </c>
      <c r="D1176" t="s">
        <v>3166</v>
      </c>
      <c r="E1176" t="s">
        <v>49</v>
      </c>
      <c r="F1176" t="s">
        <v>50</v>
      </c>
      <c r="G1176">
        <v>4.6030422051747599E-3</v>
      </c>
    </row>
    <row r="1177" spans="1:7" x14ac:dyDescent="0.25">
      <c r="A1177" t="s">
        <v>3229</v>
      </c>
      <c r="B1177" t="s">
        <v>70</v>
      </c>
      <c r="C1177" t="s">
        <v>47</v>
      </c>
      <c r="D1177" t="s">
        <v>3167</v>
      </c>
      <c r="E1177" t="s">
        <v>49</v>
      </c>
      <c r="F1177" t="s">
        <v>50</v>
      </c>
      <c r="G1177">
        <v>1.8456772521690001E-3</v>
      </c>
    </row>
    <row r="1178" spans="1:7" x14ac:dyDescent="0.25">
      <c r="A1178" t="s">
        <v>3229</v>
      </c>
      <c r="B1178" t="s">
        <v>76</v>
      </c>
      <c r="C1178" t="s">
        <v>47</v>
      </c>
      <c r="D1178" t="s">
        <v>3167</v>
      </c>
      <c r="E1178" t="s">
        <v>49</v>
      </c>
      <c r="F1178" t="s">
        <v>50</v>
      </c>
      <c r="G1178">
        <v>3.9104900978229598E-3</v>
      </c>
    </row>
    <row r="1179" spans="1:7" x14ac:dyDescent="0.25">
      <c r="A1179" t="s">
        <v>3229</v>
      </c>
      <c r="B1179" t="s">
        <v>73</v>
      </c>
      <c r="C1179" t="s">
        <v>47</v>
      </c>
      <c r="D1179" t="s">
        <v>3167</v>
      </c>
      <c r="E1179" t="s">
        <v>49</v>
      </c>
      <c r="F1179" t="s">
        <v>50</v>
      </c>
      <c r="G1179">
        <v>4.54761471067156E-3</v>
      </c>
    </row>
    <row r="1180" spans="1:7" x14ac:dyDescent="0.25">
      <c r="A1180" t="s">
        <v>3229</v>
      </c>
      <c r="B1180" t="s">
        <v>70</v>
      </c>
      <c r="C1180" t="s">
        <v>47</v>
      </c>
      <c r="D1180" t="s">
        <v>3168</v>
      </c>
      <c r="E1180" t="s">
        <v>49</v>
      </c>
      <c r="F1180" t="s">
        <v>50</v>
      </c>
      <c r="G1180">
        <v>1.8211788187424301E-3</v>
      </c>
    </row>
    <row r="1181" spans="1:7" x14ac:dyDescent="0.25">
      <c r="A1181" t="s">
        <v>3229</v>
      </c>
      <c r="B1181" t="s">
        <v>76</v>
      </c>
      <c r="C1181" t="s">
        <v>47</v>
      </c>
      <c r="D1181" t="s">
        <v>3168</v>
      </c>
      <c r="E1181" t="s">
        <v>49</v>
      </c>
      <c r="F1181" t="s">
        <v>50</v>
      </c>
      <c r="G1181">
        <v>3.88497893388072E-3</v>
      </c>
    </row>
    <row r="1182" spans="1:7" x14ac:dyDescent="0.25">
      <c r="A1182" t="s">
        <v>3229</v>
      </c>
      <c r="B1182" t="s">
        <v>73</v>
      </c>
      <c r="C1182" t="s">
        <v>47</v>
      </c>
      <c r="D1182" t="s">
        <v>3168</v>
      </c>
      <c r="E1182" t="s">
        <v>49</v>
      </c>
      <c r="F1182" t="s">
        <v>50</v>
      </c>
      <c r="G1182">
        <v>4.5117144472897001E-3</v>
      </c>
    </row>
    <row r="1183" spans="1:7" x14ac:dyDescent="0.25">
      <c r="A1183" t="s">
        <v>3229</v>
      </c>
      <c r="B1183" t="s">
        <v>70</v>
      </c>
      <c r="C1183" t="s">
        <v>47</v>
      </c>
      <c r="D1183" t="s">
        <v>3169</v>
      </c>
      <c r="E1183" t="s">
        <v>49</v>
      </c>
      <c r="F1183" t="s">
        <v>50</v>
      </c>
      <c r="G1183">
        <v>1.80982733384156E-3</v>
      </c>
    </row>
    <row r="1184" spans="1:7" x14ac:dyDescent="0.25">
      <c r="A1184" t="s">
        <v>3229</v>
      </c>
      <c r="B1184" t="s">
        <v>76</v>
      </c>
      <c r="C1184" t="s">
        <v>47</v>
      </c>
      <c r="D1184" t="s">
        <v>3169</v>
      </c>
      <c r="E1184" t="s">
        <v>49</v>
      </c>
      <c r="F1184" t="s">
        <v>50</v>
      </c>
      <c r="G1184">
        <v>3.8786287796803002E-3</v>
      </c>
    </row>
    <row r="1185" spans="1:7" x14ac:dyDescent="0.25">
      <c r="A1185" t="s">
        <v>3229</v>
      </c>
      <c r="B1185" t="s">
        <v>73</v>
      </c>
      <c r="C1185" t="s">
        <v>47</v>
      </c>
      <c r="D1185" t="s">
        <v>3169</v>
      </c>
      <c r="E1185" t="s">
        <v>49</v>
      </c>
      <c r="F1185" t="s">
        <v>50</v>
      </c>
      <c r="G1185">
        <v>4.4940128081884098E-3</v>
      </c>
    </row>
    <row r="1186" spans="1:7" x14ac:dyDescent="0.25">
      <c r="A1186" t="s">
        <v>3229</v>
      </c>
      <c r="B1186" t="s">
        <v>76</v>
      </c>
      <c r="C1186" t="s">
        <v>47</v>
      </c>
      <c r="D1186" t="s">
        <v>3170</v>
      </c>
      <c r="E1186" t="s">
        <v>49</v>
      </c>
      <c r="F1186" t="s">
        <v>50</v>
      </c>
      <c r="G1186">
        <v>3.9027740557988399E-3</v>
      </c>
    </row>
    <row r="1187" spans="1:7" x14ac:dyDescent="0.25">
      <c r="A1187" t="s">
        <v>3229</v>
      </c>
      <c r="B1187" t="s">
        <v>70</v>
      </c>
      <c r="C1187" t="s">
        <v>47</v>
      </c>
      <c r="D1187" t="s">
        <v>3170</v>
      </c>
      <c r="E1187" t="s">
        <v>49</v>
      </c>
      <c r="F1187" t="s">
        <v>50</v>
      </c>
      <c r="G1187">
        <v>1.8665807114706999E-3</v>
      </c>
    </row>
    <row r="1188" spans="1:7" x14ac:dyDescent="0.25">
      <c r="A1188" t="s">
        <v>3229</v>
      </c>
      <c r="B1188" t="s">
        <v>73</v>
      </c>
      <c r="C1188" t="s">
        <v>47</v>
      </c>
      <c r="D1188" t="s">
        <v>3170</v>
      </c>
      <c r="E1188" t="s">
        <v>49</v>
      </c>
      <c r="F1188" t="s">
        <v>50</v>
      </c>
      <c r="G1188">
        <v>4.5538677109612296E-3</v>
      </c>
    </row>
    <row r="1189" spans="1:7" x14ac:dyDescent="0.25">
      <c r="A1189" t="s">
        <v>3229</v>
      </c>
      <c r="B1189" t="s">
        <v>70</v>
      </c>
      <c r="C1189" t="s">
        <v>47</v>
      </c>
      <c r="D1189" t="s">
        <v>3171</v>
      </c>
      <c r="E1189" t="s">
        <v>49</v>
      </c>
      <c r="F1189" t="s">
        <v>50</v>
      </c>
      <c r="G1189">
        <v>1.9029832597988699E-3</v>
      </c>
    </row>
    <row r="1190" spans="1:7" x14ac:dyDescent="0.25">
      <c r="A1190" t="s">
        <v>3229</v>
      </c>
      <c r="B1190" t="s">
        <v>76</v>
      </c>
      <c r="C1190" t="s">
        <v>47</v>
      </c>
      <c r="D1190" t="s">
        <v>3171</v>
      </c>
      <c r="E1190" t="s">
        <v>49</v>
      </c>
      <c r="F1190" t="s">
        <v>50</v>
      </c>
      <c r="G1190">
        <v>3.9365634099760996E-3</v>
      </c>
    </row>
    <row r="1191" spans="1:7" x14ac:dyDescent="0.25">
      <c r="A1191" t="s">
        <v>3229</v>
      </c>
      <c r="B1191" t="s">
        <v>73</v>
      </c>
      <c r="C1191" t="s">
        <v>47</v>
      </c>
      <c r="D1191" t="s">
        <v>3171</v>
      </c>
      <c r="E1191" t="s">
        <v>49</v>
      </c>
      <c r="F1191" t="s">
        <v>50</v>
      </c>
      <c r="G1191">
        <v>4.6314217854494999E-3</v>
      </c>
    </row>
    <row r="1192" spans="1:7" x14ac:dyDescent="0.25">
      <c r="A1192" t="s">
        <v>3229</v>
      </c>
      <c r="B1192" t="s">
        <v>70</v>
      </c>
      <c r="C1192" t="s">
        <v>47</v>
      </c>
      <c r="D1192" t="s">
        <v>3172</v>
      </c>
      <c r="E1192" t="s">
        <v>49</v>
      </c>
      <c r="F1192" t="s">
        <v>50</v>
      </c>
      <c r="G1192">
        <v>1.9636419181730202E-3</v>
      </c>
    </row>
    <row r="1193" spans="1:7" x14ac:dyDescent="0.25">
      <c r="A1193" t="s">
        <v>3229</v>
      </c>
      <c r="B1193" t="s">
        <v>76</v>
      </c>
      <c r="C1193" t="s">
        <v>47</v>
      </c>
      <c r="D1193" t="s">
        <v>3172</v>
      </c>
      <c r="E1193" t="s">
        <v>49</v>
      </c>
      <c r="F1193" t="s">
        <v>50</v>
      </c>
      <c r="G1193">
        <v>3.9660909888791099E-3</v>
      </c>
    </row>
    <row r="1194" spans="1:7" x14ac:dyDescent="0.25">
      <c r="A1194" t="s">
        <v>3229</v>
      </c>
      <c r="B1194" t="s">
        <v>73</v>
      </c>
      <c r="C1194" t="s">
        <v>47</v>
      </c>
      <c r="D1194" t="s">
        <v>3172</v>
      </c>
      <c r="E1194" t="s">
        <v>49</v>
      </c>
      <c r="F1194" t="s">
        <v>50</v>
      </c>
      <c r="G1194">
        <v>4.6911719967337199E-3</v>
      </c>
    </row>
    <row r="1195" spans="1:7" x14ac:dyDescent="0.25">
      <c r="A1195" t="s">
        <v>3229</v>
      </c>
      <c r="B1195" t="s">
        <v>70</v>
      </c>
      <c r="C1195" t="s">
        <v>47</v>
      </c>
      <c r="D1195" t="s">
        <v>3173</v>
      </c>
      <c r="E1195" t="s">
        <v>49</v>
      </c>
      <c r="F1195" t="s">
        <v>50</v>
      </c>
      <c r="G1195">
        <v>1.9689997325196898E-3</v>
      </c>
    </row>
    <row r="1196" spans="1:7" x14ac:dyDescent="0.25">
      <c r="A1196" t="s">
        <v>3229</v>
      </c>
      <c r="B1196" t="s">
        <v>76</v>
      </c>
      <c r="C1196" t="s">
        <v>47</v>
      </c>
      <c r="D1196" t="s">
        <v>3173</v>
      </c>
      <c r="E1196" t="s">
        <v>49</v>
      </c>
      <c r="F1196" t="s">
        <v>50</v>
      </c>
      <c r="G1196">
        <v>3.9569205420028697E-3</v>
      </c>
    </row>
    <row r="1197" spans="1:7" x14ac:dyDescent="0.25">
      <c r="A1197" t="s">
        <v>3229</v>
      </c>
      <c r="B1197" t="s">
        <v>73</v>
      </c>
      <c r="C1197" t="s">
        <v>47</v>
      </c>
      <c r="D1197" t="s">
        <v>3173</v>
      </c>
      <c r="E1197" t="s">
        <v>49</v>
      </c>
      <c r="F1197" t="s">
        <v>50</v>
      </c>
      <c r="G1197">
        <v>4.6904142064172804E-3</v>
      </c>
    </row>
    <row r="1198" spans="1:7" x14ac:dyDescent="0.25">
      <c r="A1198" t="s">
        <v>3229</v>
      </c>
      <c r="B1198" t="s">
        <v>76</v>
      </c>
      <c r="C1198" t="s">
        <v>47</v>
      </c>
      <c r="D1198" t="s">
        <v>3174</v>
      </c>
      <c r="E1198" t="s">
        <v>49</v>
      </c>
      <c r="F1198" t="s">
        <v>50</v>
      </c>
      <c r="G1198">
        <v>3.9595200334276402E-3</v>
      </c>
    </row>
    <row r="1199" spans="1:7" x14ac:dyDescent="0.25">
      <c r="A1199" t="s">
        <v>3229</v>
      </c>
      <c r="B1199" t="s">
        <v>70</v>
      </c>
      <c r="C1199" t="s">
        <v>47</v>
      </c>
      <c r="D1199" t="s">
        <v>3174</v>
      </c>
      <c r="E1199" t="s">
        <v>49</v>
      </c>
      <c r="F1199" t="s">
        <v>50</v>
      </c>
      <c r="G1199">
        <v>1.97499811649322E-3</v>
      </c>
    </row>
    <row r="1200" spans="1:7" x14ac:dyDescent="0.25">
      <c r="A1200" t="s">
        <v>3229</v>
      </c>
      <c r="B1200" t="s">
        <v>73</v>
      </c>
      <c r="C1200" t="s">
        <v>47</v>
      </c>
      <c r="D1200" t="s">
        <v>3174</v>
      </c>
      <c r="E1200" t="s">
        <v>49</v>
      </c>
      <c r="F1200" t="s">
        <v>50</v>
      </c>
      <c r="G1200">
        <v>4.7043605929329201E-3</v>
      </c>
    </row>
    <row r="1201" spans="1:7" x14ac:dyDescent="0.25">
      <c r="A1201" t="s">
        <v>3229</v>
      </c>
      <c r="B1201" t="s">
        <v>76</v>
      </c>
      <c r="C1201" t="s">
        <v>47</v>
      </c>
      <c r="D1201" t="s">
        <v>3175</v>
      </c>
      <c r="E1201" t="s">
        <v>49</v>
      </c>
      <c r="F1201" t="s">
        <v>50</v>
      </c>
      <c r="G1201">
        <v>3.9463968623971698E-3</v>
      </c>
    </row>
    <row r="1202" spans="1:7" x14ac:dyDescent="0.25">
      <c r="A1202" t="s">
        <v>3229</v>
      </c>
      <c r="B1202" t="s">
        <v>70</v>
      </c>
      <c r="C1202" t="s">
        <v>47</v>
      </c>
      <c r="D1202" t="s">
        <v>3175</v>
      </c>
      <c r="E1202" t="s">
        <v>49</v>
      </c>
      <c r="F1202" t="s">
        <v>50</v>
      </c>
      <c r="G1202">
        <v>1.94718124161303E-3</v>
      </c>
    </row>
    <row r="1203" spans="1:7" x14ac:dyDescent="0.25">
      <c r="A1203" t="s">
        <v>3229</v>
      </c>
      <c r="B1203" t="s">
        <v>73</v>
      </c>
      <c r="C1203" t="s">
        <v>47</v>
      </c>
      <c r="D1203" t="s">
        <v>3175</v>
      </c>
      <c r="E1203" t="s">
        <v>49</v>
      </c>
      <c r="F1203" t="s">
        <v>50</v>
      </c>
      <c r="G1203">
        <v>4.6662709802528998E-3</v>
      </c>
    </row>
    <row r="1204" spans="1:7" x14ac:dyDescent="0.25">
      <c r="A1204" t="s">
        <v>3229</v>
      </c>
      <c r="B1204" t="s">
        <v>76</v>
      </c>
      <c r="C1204" t="s">
        <v>47</v>
      </c>
      <c r="D1204" t="s">
        <v>3176</v>
      </c>
      <c r="E1204" t="s">
        <v>49</v>
      </c>
      <c r="F1204" t="s">
        <v>50</v>
      </c>
      <c r="G1204">
        <v>3.9247647755675796E-3</v>
      </c>
    </row>
    <row r="1205" spans="1:7" x14ac:dyDescent="0.25">
      <c r="A1205" t="s">
        <v>3229</v>
      </c>
      <c r="B1205" t="s">
        <v>70</v>
      </c>
      <c r="C1205" t="s">
        <v>47</v>
      </c>
      <c r="D1205" t="s">
        <v>3176</v>
      </c>
      <c r="E1205" t="s">
        <v>49</v>
      </c>
      <c r="F1205" t="s">
        <v>50</v>
      </c>
      <c r="G1205">
        <v>1.92476668291621E-3</v>
      </c>
    </row>
    <row r="1206" spans="1:7" x14ac:dyDescent="0.25">
      <c r="A1206" t="s">
        <v>3229</v>
      </c>
      <c r="B1206" t="s">
        <v>73</v>
      </c>
      <c r="C1206" t="s">
        <v>47</v>
      </c>
      <c r="D1206" t="s">
        <v>3176</v>
      </c>
      <c r="E1206" t="s">
        <v>49</v>
      </c>
      <c r="F1206" t="s">
        <v>50</v>
      </c>
      <c r="G1206">
        <v>4.6427424859117501E-3</v>
      </c>
    </row>
    <row r="1207" spans="1:7" x14ac:dyDescent="0.25">
      <c r="A1207" t="s">
        <v>3229</v>
      </c>
      <c r="B1207" t="s">
        <v>70</v>
      </c>
      <c r="C1207" t="s">
        <v>47</v>
      </c>
      <c r="D1207" t="s">
        <v>3177</v>
      </c>
      <c r="E1207" t="s">
        <v>49</v>
      </c>
      <c r="F1207" t="s">
        <v>50</v>
      </c>
      <c r="G1207">
        <v>1.8984000160269499E-3</v>
      </c>
    </row>
    <row r="1208" spans="1:7" x14ac:dyDescent="0.25">
      <c r="A1208" t="s">
        <v>3229</v>
      </c>
      <c r="B1208" t="s">
        <v>76</v>
      </c>
      <c r="C1208" t="s">
        <v>47</v>
      </c>
      <c r="D1208" t="s">
        <v>3177</v>
      </c>
      <c r="E1208" t="s">
        <v>49</v>
      </c>
      <c r="F1208" t="s">
        <v>50</v>
      </c>
      <c r="G1208">
        <v>3.9018227629465498E-3</v>
      </c>
    </row>
    <row r="1209" spans="1:7" x14ac:dyDescent="0.25">
      <c r="A1209" t="s">
        <v>3229</v>
      </c>
      <c r="B1209" t="s">
        <v>73</v>
      </c>
      <c r="C1209" t="s">
        <v>47</v>
      </c>
      <c r="D1209" t="s">
        <v>3177</v>
      </c>
      <c r="E1209" t="s">
        <v>49</v>
      </c>
      <c r="F1209" t="s">
        <v>50</v>
      </c>
      <c r="G1209">
        <v>4.60083275080815E-3</v>
      </c>
    </row>
    <row r="1210" spans="1:7" x14ac:dyDescent="0.25">
      <c r="A1210" t="s">
        <v>3229</v>
      </c>
      <c r="B1210" t="s">
        <v>76</v>
      </c>
      <c r="C1210" t="s">
        <v>47</v>
      </c>
      <c r="D1210" t="s">
        <v>3178</v>
      </c>
      <c r="E1210" t="s">
        <v>49</v>
      </c>
      <c r="F1210" t="s">
        <v>50</v>
      </c>
      <c r="G1210">
        <v>3.9005218056945099E-3</v>
      </c>
    </row>
    <row r="1211" spans="1:7" x14ac:dyDescent="0.25">
      <c r="A1211" t="s">
        <v>3229</v>
      </c>
      <c r="B1211" t="s">
        <v>70</v>
      </c>
      <c r="C1211" t="s">
        <v>47</v>
      </c>
      <c r="D1211" t="s">
        <v>3178</v>
      </c>
      <c r="E1211" t="s">
        <v>49</v>
      </c>
      <c r="F1211" t="s">
        <v>50</v>
      </c>
      <c r="G1211">
        <v>1.88175496217366E-3</v>
      </c>
    </row>
    <row r="1212" spans="1:7" x14ac:dyDescent="0.25">
      <c r="A1212" t="s">
        <v>3229</v>
      </c>
      <c r="B1212" t="s">
        <v>73</v>
      </c>
      <c r="C1212" t="s">
        <v>47</v>
      </c>
      <c r="D1212" t="s">
        <v>3178</v>
      </c>
      <c r="E1212" t="s">
        <v>49</v>
      </c>
      <c r="F1212" t="s">
        <v>50</v>
      </c>
      <c r="G1212">
        <v>4.5833289623260498E-3</v>
      </c>
    </row>
    <row r="1213" spans="1:7" x14ac:dyDescent="0.25">
      <c r="A1213" t="s">
        <v>3229</v>
      </c>
      <c r="B1213" t="s">
        <v>76</v>
      </c>
      <c r="C1213" t="s">
        <v>47</v>
      </c>
      <c r="D1213" t="s">
        <v>3179</v>
      </c>
      <c r="E1213" t="s">
        <v>49</v>
      </c>
      <c r="F1213" t="s">
        <v>50</v>
      </c>
      <c r="G1213">
        <v>3.8936999903784802E-3</v>
      </c>
    </row>
    <row r="1214" spans="1:7" x14ac:dyDescent="0.25">
      <c r="A1214" t="s">
        <v>3229</v>
      </c>
      <c r="B1214" t="s">
        <v>70</v>
      </c>
      <c r="C1214" t="s">
        <v>47</v>
      </c>
      <c r="D1214" t="s">
        <v>3179</v>
      </c>
      <c r="E1214" t="s">
        <v>49</v>
      </c>
      <c r="F1214" t="s">
        <v>50</v>
      </c>
      <c r="G1214">
        <v>1.87481302685207E-3</v>
      </c>
    </row>
    <row r="1215" spans="1:7" x14ac:dyDescent="0.25">
      <c r="A1215" t="s">
        <v>3229</v>
      </c>
      <c r="B1215" t="s">
        <v>73</v>
      </c>
      <c r="C1215" t="s">
        <v>47</v>
      </c>
      <c r="D1215" t="s">
        <v>3179</v>
      </c>
      <c r="E1215" t="s">
        <v>49</v>
      </c>
      <c r="F1215" t="s">
        <v>50</v>
      </c>
      <c r="G1215">
        <v>4.5703660117255296E-3</v>
      </c>
    </row>
    <row r="1216" spans="1:7" x14ac:dyDescent="0.25">
      <c r="A1216" t="s">
        <v>3229</v>
      </c>
      <c r="B1216" t="s">
        <v>70</v>
      </c>
      <c r="C1216" t="s">
        <v>47</v>
      </c>
      <c r="D1216" t="s">
        <v>3180</v>
      </c>
      <c r="E1216" t="s">
        <v>49</v>
      </c>
      <c r="F1216" t="s">
        <v>50</v>
      </c>
      <c r="G1216">
        <v>1.9177613289732599E-3</v>
      </c>
    </row>
    <row r="1217" spans="1:7" x14ac:dyDescent="0.25">
      <c r="A1217" t="s">
        <v>3229</v>
      </c>
      <c r="B1217" t="s">
        <v>76</v>
      </c>
      <c r="C1217" t="s">
        <v>47</v>
      </c>
      <c r="D1217" t="s">
        <v>3180</v>
      </c>
      <c r="E1217" t="s">
        <v>49</v>
      </c>
      <c r="F1217" t="s">
        <v>50</v>
      </c>
      <c r="G1217">
        <v>3.9126424674402202E-3</v>
      </c>
    </row>
    <row r="1218" spans="1:7" x14ac:dyDescent="0.25">
      <c r="A1218" t="s">
        <v>3229</v>
      </c>
      <c r="B1218" t="s">
        <v>73</v>
      </c>
      <c r="C1218" t="s">
        <v>47</v>
      </c>
      <c r="D1218" t="s">
        <v>3180</v>
      </c>
      <c r="E1218" t="s">
        <v>49</v>
      </c>
      <c r="F1218" t="s">
        <v>50</v>
      </c>
      <c r="G1218">
        <v>4.6238990990739104E-3</v>
      </c>
    </row>
    <row r="1219" spans="1:7" x14ac:dyDescent="0.25">
      <c r="A1219" t="s">
        <v>3229</v>
      </c>
      <c r="B1219" t="s">
        <v>70</v>
      </c>
      <c r="C1219" t="s">
        <v>47</v>
      </c>
      <c r="D1219" t="s">
        <v>3181</v>
      </c>
      <c r="E1219" t="s">
        <v>49</v>
      </c>
      <c r="F1219" t="s">
        <v>50</v>
      </c>
      <c r="G1219">
        <v>1.9668090911138599E-3</v>
      </c>
    </row>
    <row r="1220" spans="1:7" x14ac:dyDescent="0.25">
      <c r="A1220" t="s">
        <v>3229</v>
      </c>
      <c r="B1220" t="s">
        <v>76</v>
      </c>
      <c r="C1220" t="s">
        <v>47</v>
      </c>
      <c r="D1220" t="s">
        <v>3181</v>
      </c>
      <c r="E1220" t="s">
        <v>49</v>
      </c>
      <c r="F1220" t="s">
        <v>50</v>
      </c>
      <c r="G1220">
        <v>3.95309868313017E-3</v>
      </c>
    </row>
    <row r="1221" spans="1:7" x14ac:dyDescent="0.25">
      <c r="A1221" t="s">
        <v>3229</v>
      </c>
      <c r="B1221" t="s">
        <v>73</v>
      </c>
      <c r="C1221" t="s">
        <v>47</v>
      </c>
      <c r="D1221" t="s">
        <v>3181</v>
      </c>
      <c r="E1221" t="s">
        <v>49</v>
      </c>
      <c r="F1221" t="s">
        <v>50</v>
      </c>
      <c r="G1221">
        <v>4.6803707168215801E-3</v>
      </c>
    </row>
    <row r="1222" spans="1:7" x14ac:dyDescent="0.25">
      <c r="A1222" t="s">
        <v>3229</v>
      </c>
      <c r="B1222" t="s">
        <v>70</v>
      </c>
      <c r="C1222" t="s">
        <v>47</v>
      </c>
      <c r="D1222" t="s">
        <v>3182</v>
      </c>
      <c r="E1222" t="s">
        <v>49</v>
      </c>
      <c r="F1222" t="s">
        <v>50</v>
      </c>
      <c r="G1222">
        <v>1.9957245924533901E-3</v>
      </c>
    </row>
    <row r="1223" spans="1:7" x14ac:dyDescent="0.25">
      <c r="A1223" t="s">
        <v>3229</v>
      </c>
      <c r="B1223" t="s">
        <v>76</v>
      </c>
      <c r="C1223" t="s">
        <v>47</v>
      </c>
      <c r="D1223" t="s">
        <v>3182</v>
      </c>
      <c r="E1223" t="s">
        <v>49</v>
      </c>
      <c r="F1223" t="s">
        <v>50</v>
      </c>
      <c r="G1223">
        <v>3.9886001847747998E-3</v>
      </c>
    </row>
    <row r="1224" spans="1:7" x14ac:dyDescent="0.25">
      <c r="A1224" t="s">
        <v>3229</v>
      </c>
      <c r="B1224" t="s">
        <v>73</v>
      </c>
      <c r="C1224" t="s">
        <v>47</v>
      </c>
      <c r="D1224" t="s">
        <v>3182</v>
      </c>
      <c r="E1224" t="s">
        <v>49</v>
      </c>
      <c r="F1224" t="s">
        <v>50</v>
      </c>
      <c r="G1224">
        <v>4.7346820943375903E-3</v>
      </c>
    </row>
    <row r="1225" spans="1:7" x14ac:dyDescent="0.25">
      <c r="A1225" t="s">
        <v>3229</v>
      </c>
      <c r="B1225" t="s">
        <v>76</v>
      </c>
      <c r="C1225" t="s">
        <v>47</v>
      </c>
      <c r="D1225" t="s">
        <v>3183</v>
      </c>
      <c r="E1225" t="s">
        <v>49</v>
      </c>
      <c r="F1225" t="s">
        <v>50</v>
      </c>
      <c r="G1225">
        <v>3.9827669471628E-3</v>
      </c>
    </row>
    <row r="1226" spans="1:7" x14ac:dyDescent="0.25">
      <c r="A1226" t="s">
        <v>3229</v>
      </c>
      <c r="B1226" t="s">
        <v>70</v>
      </c>
      <c r="C1226" t="s">
        <v>47</v>
      </c>
      <c r="D1226" t="s">
        <v>3183</v>
      </c>
      <c r="E1226" t="s">
        <v>49</v>
      </c>
      <c r="F1226" t="s">
        <v>50</v>
      </c>
      <c r="G1226">
        <v>1.9950754531828101E-3</v>
      </c>
    </row>
    <row r="1227" spans="1:7" x14ac:dyDescent="0.25">
      <c r="A1227" t="s">
        <v>3229</v>
      </c>
      <c r="B1227" t="s">
        <v>73</v>
      </c>
      <c r="C1227" t="s">
        <v>47</v>
      </c>
      <c r="D1227" t="s">
        <v>3183</v>
      </c>
      <c r="E1227" t="s">
        <v>49</v>
      </c>
      <c r="F1227" t="s">
        <v>50</v>
      </c>
      <c r="G1227">
        <v>4.7306565292776796E-3</v>
      </c>
    </row>
    <row r="1228" spans="1:7" x14ac:dyDescent="0.25">
      <c r="A1228" t="s">
        <v>3229</v>
      </c>
      <c r="B1228" t="s">
        <v>70</v>
      </c>
      <c r="C1228" t="s">
        <v>47</v>
      </c>
      <c r="D1228" t="s">
        <v>3184</v>
      </c>
      <c r="E1228" t="s">
        <v>49</v>
      </c>
      <c r="F1228" t="s">
        <v>50</v>
      </c>
      <c r="G1228">
        <v>1.9874981045722899E-3</v>
      </c>
    </row>
    <row r="1229" spans="1:7" x14ac:dyDescent="0.25">
      <c r="A1229" t="s">
        <v>3229</v>
      </c>
      <c r="B1229" t="s">
        <v>76</v>
      </c>
      <c r="C1229" t="s">
        <v>47</v>
      </c>
      <c r="D1229" t="s">
        <v>3184</v>
      </c>
      <c r="E1229" t="s">
        <v>49</v>
      </c>
      <c r="F1229" t="s">
        <v>50</v>
      </c>
      <c r="G1229">
        <v>4.0114545077085499E-3</v>
      </c>
    </row>
    <row r="1230" spans="1:7" x14ac:dyDescent="0.25">
      <c r="A1230" t="s">
        <v>3229</v>
      </c>
      <c r="B1230" t="s">
        <v>73</v>
      </c>
      <c r="C1230" t="s">
        <v>47</v>
      </c>
      <c r="D1230" t="s">
        <v>3184</v>
      </c>
      <c r="E1230" t="s">
        <v>49</v>
      </c>
      <c r="F1230" t="s">
        <v>50</v>
      </c>
      <c r="G1230">
        <v>4.7402732570965998E-3</v>
      </c>
    </row>
    <row r="1231" spans="1:7" x14ac:dyDescent="0.25">
      <c r="A1231" t="s">
        <v>3229</v>
      </c>
      <c r="B1231" t="s">
        <v>76</v>
      </c>
      <c r="C1231" t="s">
        <v>47</v>
      </c>
      <c r="D1231" t="s">
        <v>3185</v>
      </c>
      <c r="E1231" t="s">
        <v>49</v>
      </c>
      <c r="F1231" t="s">
        <v>50</v>
      </c>
      <c r="G1231">
        <v>3.9876505180641399E-3</v>
      </c>
    </row>
    <row r="1232" spans="1:7" x14ac:dyDescent="0.25">
      <c r="A1232" t="s">
        <v>3229</v>
      </c>
      <c r="B1232" t="s">
        <v>70</v>
      </c>
      <c r="C1232" t="s">
        <v>47</v>
      </c>
      <c r="D1232" t="s">
        <v>3185</v>
      </c>
      <c r="E1232" t="s">
        <v>49</v>
      </c>
      <c r="F1232" t="s">
        <v>50</v>
      </c>
      <c r="G1232">
        <v>1.96639044294632E-3</v>
      </c>
    </row>
    <row r="1233" spans="1:7" x14ac:dyDescent="0.25">
      <c r="A1233" t="s">
        <v>3229</v>
      </c>
      <c r="B1233" t="s">
        <v>73</v>
      </c>
      <c r="C1233" t="s">
        <v>47</v>
      </c>
      <c r="D1233" t="s">
        <v>3185</v>
      </c>
      <c r="E1233" t="s">
        <v>49</v>
      </c>
      <c r="F1233" t="s">
        <v>50</v>
      </c>
      <c r="G1233">
        <v>4.7143302091355102E-3</v>
      </c>
    </row>
    <row r="1234" spans="1:7" x14ac:dyDescent="0.25">
      <c r="A1234" t="s">
        <v>3229</v>
      </c>
      <c r="B1234" t="s">
        <v>70</v>
      </c>
      <c r="C1234" t="s">
        <v>47</v>
      </c>
      <c r="D1234" t="s">
        <v>3186</v>
      </c>
      <c r="E1234" t="s">
        <v>49</v>
      </c>
      <c r="F1234" t="s">
        <v>50</v>
      </c>
      <c r="G1234">
        <v>1.95054014523824E-3</v>
      </c>
    </row>
    <row r="1235" spans="1:7" x14ac:dyDescent="0.25">
      <c r="A1235" t="s">
        <v>3229</v>
      </c>
      <c r="B1235" t="s">
        <v>76</v>
      </c>
      <c r="C1235" t="s">
        <v>47</v>
      </c>
      <c r="D1235" t="s">
        <v>3186</v>
      </c>
      <c r="E1235" t="s">
        <v>49</v>
      </c>
      <c r="F1235" t="s">
        <v>50</v>
      </c>
      <c r="G1235">
        <v>3.97458970546722E-3</v>
      </c>
    </row>
    <row r="1236" spans="1:7" x14ac:dyDescent="0.25">
      <c r="A1236" t="s">
        <v>3229</v>
      </c>
      <c r="B1236" t="s">
        <v>73</v>
      </c>
      <c r="C1236" t="s">
        <v>47</v>
      </c>
      <c r="D1236" t="s">
        <v>3186</v>
      </c>
      <c r="E1236" t="s">
        <v>49</v>
      </c>
      <c r="F1236" t="s">
        <v>50</v>
      </c>
      <c r="G1236">
        <v>4.69139118989308E-3</v>
      </c>
    </row>
    <row r="1237" spans="1:7" x14ac:dyDescent="0.25">
      <c r="A1237" t="s">
        <v>3229</v>
      </c>
      <c r="B1237" t="s">
        <v>70</v>
      </c>
      <c r="C1237" t="s">
        <v>47</v>
      </c>
      <c r="D1237" t="s">
        <v>3187</v>
      </c>
      <c r="E1237" t="s">
        <v>49</v>
      </c>
      <c r="F1237" t="s">
        <v>50</v>
      </c>
      <c r="G1237">
        <v>1.93005170688092E-3</v>
      </c>
    </row>
    <row r="1238" spans="1:7" x14ac:dyDescent="0.25">
      <c r="A1238" t="s">
        <v>3229</v>
      </c>
      <c r="B1238" t="s">
        <v>76</v>
      </c>
      <c r="C1238" t="s">
        <v>47</v>
      </c>
      <c r="D1238" t="s">
        <v>3187</v>
      </c>
      <c r="E1238" t="s">
        <v>49</v>
      </c>
      <c r="F1238" t="s">
        <v>50</v>
      </c>
      <c r="G1238">
        <v>3.9424326525155798E-3</v>
      </c>
    </row>
    <row r="1239" spans="1:7" x14ac:dyDescent="0.25">
      <c r="A1239" t="s">
        <v>3229</v>
      </c>
      <c r="B1239" t="s">
        <v>73</v>
      </c>
      <c r="C1239" t="s">
        <v>47</v>
      </c>
      <c r="D1239" t="s">
        <v>3187</v>
      </c>
      <c r="E1239" t="s">
        <v>49</v>
      </c>
      <c r="F1239" t="s">
        <v>50</v>
      </c>
      <c r="G1239">
        <v>4.6499286310739702E-3</v>
      </c>
    </row>
    <row r="1240" spans="1:7" x14ac:dyDescent="0.25">
      <c r="A1240" t="s">
        <v>3229</v>
      </c>
      <c r="B1240" t="s">
        <v>70</v>
      </c>
      <c r="C1240" t="s">
        <v>47</v>
      </c>
      <c r="D1240" t="s">
        <v>3188</v>
      </c>
      <c r="E1240" t="s">
        <v>49</v>
      </c>
      <c r="F1240" t="s">
        <v>50</v>
      </c>
      <c r="G1240">
        <v>1.9169955263062101E-3</v>
      </c>
    </row>
    <row r="1241" spans="1:7" x14ac:dyDescent="0.25">
      <c r="A1241" t="s">
        <v>3229</v>
      </c>
      <c r="B1241" t="s">
        <v>76</v>
      </c>
      <c r="C1241" t="s">
        <v>47</v>
      </c>
      <c r="D1241" t="s">
        <v>3188</v>
      </c>
      <c r="E1241" t="s">
        <v>49</v>
      </c>
      <c r="F1241" t="s">
        <v>50</v>
      </c>
      <c r="G1241">
        <v>3.9199698065954499E-3</v>
      </c>
    </row>
    <row r="1242" spans="1:7" x14ac:dyDescent="0.25">
      <c r="A1242" t="s">
        <v>3229</v>
      </c>
      <c r="B1242" t="s">
        <v>73</v>
      </c>
      <c r="C1242" t="s">
        <v>47</v>
      </c>
      <c r="D1242" t="s">
        <v>3188</v>
      </c>
      <c r="E1242" t="s">
        <v>49</v>
      </c>
      <c r="F1242" t="s">
        <v>50</v>
      </c>
      <c r="G1242">
        <v>4.6431834025988496E-3</v>
      </c>
    </row>
    <row r="1243" spans="1:7" x14ac:dyDescent="0.25">
      <c r="A1243" t="s">
        <v>3229</v>
      </c>
      <c r="B1243" t="s">
        <v>70</v>
      </c>
      <c r="C1243" t="s">
        <v>47</v>
      </c>
      <c r="D1243" t="s">
        <v>3189</v>
      </c>
      <c r="E1243" t="s">
        <v>49</v>
      </c>
      <c r="F1243" t="s">
        <v>50</v>
      </c>
      <c r="G1243">
        <v>1.9019589704625699E-3</v>
      </c>
    </row>
    <row r="1244" spans="1:7" x14ac:dyDescent="0.25">
      <c r="A1244" t="s">
        <v>3229</v>
      </c>
      <c r="B1244" t="s">
        <v>76</v>
      </c>
      <c r="C1244" t="s">
        <v>47</v>
      </c>
      <c r="D1244" t="s">
        <v>3189</v>
      </c>
      <c r="E1244" t="s">
        <v>49</v>
      </c>
      <c r="F1244" t="s">
        <v>50</v>
      </c>
      <c r="G1244">
        <v>3.92875442317887E-3</v>
      </c>
    </row>
    <row r="1245" spans="1:7" x14ac:dyDescent="0.25">
      <c r="A1245" t="s">
        <v>3229</v>
      </c>
      <c r="B1245" t="s">
        <v>73</v>
      </c>
      <c r="C1245" t="s">
        <v>47</v>
      </c>
      <c r="D1245" t="s">
        <v>3189</v>
      </c>
      <c r="E1245" t="s">
        <v>49</v>
      </c>
      <c r="F1245" t="s">
        <v>50</v>
      </c>
      <c r="G1245">
        <v>4.6254857848672297E-3</v>
      </c>
    </row>
    <row r="1246" spans="1:7" x14ac:dyDescent="0.25">
      <c r="A1246" t="s">
        <v>3229</v>
      </c>
      <c r="B1246" t="s">
        <v>70</v>
      </c>
      <c r="C1246" t="s">
        <v>47</v>
      </c>
      <c r="D1246" t="s">
        <v>3190</v>
      </c>
      <c r="E1246" t="s">
        <v>49</v>
      </c>
      <c r="F1246" t="s">
        <v>50</v>
      </c>
      <c r="G1246">
        <v>1.94444259007771E-3</v>
      </c>
    </row>
    <row r="1247" spans="1:7" x14ac:dyDescent="0.25">
      <c r="A1247" t="s">
        <v>3229</v>
      </c>
      <c r="B1247" t="s">
        <v>76</v>
      </c>
      <c r="C1247" t="s">
        <v>47</v>
      </c>
      <c r="D1247" t="s">
        <v>3190</v>
      </c>
      <c r="E1247" t="s">
        <v>49</v>
      </c>
      <c r="F1247" t="s">
        <v>50</v>
      </c>
      <c r="G1247">
        <v>3.95477659018464E-3</v>
      </c>
    </row>
    <row r="1248" spans="1:7" x14ac:dyDescent="0.25">
      <c r="A1248" t="s">
        <v>3229</v>
      </c>
      <c r="B1248" t="s">
        <v>73</v>
      </c>
      <c r="C1248" t="s">
        <v>47</v>
      </c>
      <c r="D1248" t="s">
        <v>3190</v>
      </c>
      <c r="E1248" t="s">
        <v>49</v>
      </c>
      <c r="F1248" t="s">
        <v>50</v>
      </c>
      <c r="G1248">
        <v>4.6715071728063101E-3</v>
      </c>
    </row>
    <row r="1249" spans="1:7" x14ac:dyDescent="0.25">
      <c r="A1249" t="s">
        <v>3229</v>
      </c>
      <c r="B1249" t="s">
        <v>70</v>
      </c>
      <c r="C1249" t="s">
        <v>47</v>
      </c>
      <c r="D1249" t="s">
        <v>3191</v>
      </c>
      <c r="E1249" t="s">
        <v>49</v>
      </c>
      <c r="F1249" t="s">
        <v>50</v>
      </c>
      <c r="G1249">
        <v>1.96647322040864E-3</v>
      </c>
    </row>
    <row r="1250" spans="1:7" x14ac:dyDescent="0.25">
      <c r="A1250" t="s">
        <v>3229</v>
      </c>
      <c r="B1250" t="s">
        <v>76</v>
      </c>
      <c r="C1250" t="s">
        <v>47</v>
      </c>
      <c r="D1250" t="s">
        <v>3191</v>
      </c>
      <c r="E1250" t="s">
        <v>49</v>
      </c>
      <c r="F1250" t="s">
        <v>50</v>
      </c>
      <c r="G1250">
        <v>3.9878633743958402E-3</v>
      </c>
    </row>
    <row r="1251" spans="1:7" x14ac:dyDescent="0.25">
      <c r="A1251" t="s">
        <v>3229</v>
      </c>
      <c r="B1251" t="s">
        <v>73</v>
      </c>
      <c r="C1251" t="s">
        <v>47</v>
      </c>
      <c r="D1251" t="s">
        <v>3191</v>
      </c>
      <c r="E1251" t="s">
        <v>49</v>
      </c>
      <c r="F1251" t="s">
        <v>50</v>
      </c>
      <c r="G1251">
        <v>4.7241334257454703E-3</v>
      </c>
    </row>
    <row r="1252" spans="1:7" x14ac:dyDescent="0.25">
      <c r="A1252" t="s">
        <v>3229</v>
      </c>
      <c r="B1252" t="s">
        <v>76</v>
      </c>
      <c r="C1252" t="s">
        <v>47</v>
      </c>
      <c r="D1252" t="s">
        <v>3192</v>
      </c>
      <c r="E1252" t="s">
        <v>49</v>
      </c>
      <c r="F1252" t="s">
        <v>50</v>
      </c>
      <c r="G1252">
        <v>4.0088345607121696E-3</v>
      </c>
    </row>
    <row r="1253" spans="1:7" x14ac:dyDescent="0.25">
      <c r="A1253" t="s">
        <v>3229</v>
      </c>
      <c r="B1253" t="s">
        <v>70</v>
      </c>
      <c r="C1253" t="s">
        <v>47</v>
      </c>
      <c r="D1253" t="s">
        <v>3192</v>
      </c>
      <c r="E1253" t="s">
        <v>49</v>
      </c>
      <c r="F1253" t="s">
        <v>50</v>
      </c>
      <c r="G1253">
        <v>1.9940006236235301E-3</v>
      </c>
    </row>
    <row r="1254" spans="1:7" x14ac:dyDescent="0.25">
      <c r="A1254" t="s">
        <v>3229</v>
      </c>
      <c r="B1254" t="s">
        <v>73</v>
      </c>
      <c r="C1254" t="s">
        <v>47</v>
      </c>
      <c r="D1254" t="s">
        <v>3192</v>
      </c>
      <c r="E1254" t="s">
        <v>49</v>
      </c>
      <c r="F1254" t="s">
        <v>50</v>
      </c>
      <c r="G1254">
        <v>4.7597808142503103E-3</v>
      </c>
    </row>
    <row r="1255" spans="1:7" x14ac:dyDescent="0.25">
      <c r="A1255" t="s">
        <v>3229</v>
      </c>
      <c r="B1255" t="s">
        <v>76</v>
      </c>
      <c r="C1255" t="s">
        <v>47</v>
      </c>
      <c r="D1255" t="s">
        <v>3193</v>
      </c>
      <c r="E1255" t="s">
        <v>49</v>
      </c>
      <c r="F1255" t="s">
        <v>50</v>
      </c>
      <c r="G1255">
        <v>4.0099836913833897E-3</v>
      </c>
    </row>
    <row r="1256" spans="1:7" x14ac:dyDescent="0.25">
      <c r="A1256" t="s">
        <v>3229</v>
      </c>
      <c r="B1256" t="s">
        <v>70</v>
      </c>
      <c r="C1256" t="s">
        <v>47</v>
      </c>
      <c r="D1256" t="s">
        <v>3193</v>
      </c>
      <c r="E1256" t="s">
        <v>49</v>
      </c>
      <c r="F1256" t="s">
        <v>50</v>
      </c>
      <c r="G1256">
        <v>1.9906348057007498E-3</v>
      </c>
    </row>
    <row r="1257" spans="1:7" x14ac:dyDescent="0.25">
      <c r="A1257" t="s">
        <v>3229</v>
      </c>
      <c r="B1257" t="s">
        <v>73</v>
      </c>
      <c r="C1257" t="s">
        <v>47</v>
      </c>
      <c r="D1257" t="s">
        <v>3193</v>
      </c>
      <c r="E1257" t="s">
        <v>49</v>
      </c>
      <c r="F1257" t="s">
        <v>50</v>
      </c>
      <c r="G1257">
        <v>4.7621677430827901E-3</v>
      </c>
    </row>
    <row r="1258" spans="1:7" x14ac:dyDescent="0.25">
      <c r="A1258" t="s">
        <v>3229</v>
      </c>
      <c r="B1258" t="s">
        <v>70</v>
      </c>
      <c r="C1258" t="s">
        <v>47</v>
      </c>
      <c r="D1258" t="s">
        <v>3194</v>
      </c>
      <c r="E1258" t="s">
        <v>49</v>
      </c>
      <c r="F1258" t="s">
        <v>50</v>
      </c>
      <c r="G1258">
        <v>1.9885783504556701E-3</v>
      </c>
    </row>
    <row r="1259" spans="1:7" x14ac:dyDescent="0.25">
      <c r="A1259" t="s">
        <v>3229</v>
      </c>
      <c r="B1259" t="s">
        <v>76</v>
      </c>
      <c r="C1259" t="s">
        <v>47</v>
      </c>
      <c r="D1259" t="s">
        <v>3194</v>
      </c>
      <c r="E1259" t="s">
        <v>49</v>
      </c>
      <c r="F1259" t="s">
        <v>50</v>
      </c>
      <c r="G1259">
        <v>4.0206751779273704E-3</v>
      </c>
    </row>
    <row r="1260" spans="1:7" x14ac:dyDescent="0.25">
      <c r="A1260" t="s">
        <v>3229</v>
      </c>
      <c r="B1260" t="s">
        <v>73</v>
      </c>
      <c r="C1260" t="s">
        <v>47</v>
      </c>
      <c r="D1260" t="s">
        <v>3194</v>
      </c>
      <c r="E1260" t="s">
        <v>49</v>
      </c>
      <c r="F1260" t="s">
        <v>50</v>
      </c>
      <c r="G1260">
        <v>4.7737608794812796E-3</v>
      </c>
    </row>
    <row r="1261" spans="1:7" x14ac:dyDescent="0.25">
      <c r="A1261" t="s">
        <v>3229</v>
      </c>
      <c r="B1261" t="s">
        <v>76</v>
      </c>
      <c r="C1261" t="s">
        <v>47</v>
      </c>
      <c r="D1261" t="s">
        <v>3195</v>
      </c>
      <c r="E1261" t="s">
        <v>49</v>
      </c>
      <c r="F1261" t="s">
        <v>50</v>
      </c>
      <c r="G1261">
        <v>4.01281668589665E-3</v>
      </c>
    </row>
    <row r="1262" spans="1:7" x14ac:dyDescent="0.25">
      <c r="A1262" t="s">
        <v>3229</v>
      </c>
      <c r="B1262" t="s">
        <v>70</v>
      </c>
      <c r="C1262" t="s">
        <v>47</v>
      </c>
      <c r="D1262" t="s">
        <v>3195</v>
      </c>
      <c r="E1262" t="s">
        <v>49</v>
      </c>
      <c r="F1262" t="s">
        <v>50</v>
      </c>
      <c r="G1262">
        <v>1.9685573411948498E-3</v>
      </c>
    </row>
    <row r="1263" spans="1:7" x14ac:dyDescent="0.25">
      <c r="A1263" t="s">
        <v>3229</v>
      </c>
      <c r="B1263" t="s">
        <v>73</v>
      </c>
      <c r="C1263" t="s">
        <v>47</v>
      </c>
      <c r="D1263" t="s">
        <v>3195</v>
      </c>
      <c r="E1263" t="s">
        <v>49</v>
      </c>
      <c r="F1263" t="s">
        <v>50</v>
      </c>
      <c r="G1263">
        <v>4.7478587199480098E-3</v>
      </c>
    </row>
    <row r="1264" spans="1:7" x14ac:dyDescent="0.25">
      <c r="A1264" t="s">
        <v>3229</v>
      </c>
      <c r="B1264" t="s">
        <v>70</v>
      </c>
      <c r="C1264" t="s">
        <v>47</v>
      </c>
      <c r="D1264" t="s">
        <v>3196</v>
      </c>
      <c r="E1264" t="s">
        <v>49</v>
      </c>
      <c r="F1264" t="s">
        <v>50</v>
      </c>
      <c r="G1264">
        <v>1.94957543542419E-3</v>
      </c>
    </row>
    <row r="1265" spans="1:7" x14ac:dyDescent="0.25">
      <c r="A1265" t="s">
        <v>3229</v>
      </c>
      <c r="B1265" t="s">
        <v>76</v>
      </c>
      <c r="C1265" t="s">
        <v>47</v>
      </c>
      <c r="D1265" t="s">
        <v>3196</v>
      </c>
      <c r="E1265" t="s">
        <v>49</v>
      </c>
      <c r="F1265" t="s">
        <v>50</v>
      </c>
      <c r="G1265">
        <v>4.0057328948076201E-3</v>
      </c>
    </row>
    <row r="1266" spans="1:7" x14ac:dyDescent="0.25">
      <c r="A1266" t="s">
        <v>3229</v>
      </c>
      <c r="B1266" t="s">
        <v>73</v>
      </c>
      <c r="C1266" t="s">
        <v>47</v>
      </c>
      <c r="D1266" t="s">
        <v>3196</v>
      </c>
      <c r="E1266" t="s">
        <v>49</v>
      </c>
      <c r="F1266" t="s">
        <v>50</v>
      </c>
      <c r="G1266">
        <v>4.7237273791561904E-3</v>
      </c>
    </row>
    <row r="1267" spans="1:7" x14ac:dyDescent="0.25">
      <c r="A1267" t="s">
        <v>3229</v>
      </c>
      <c r="B1267" t="s">
        <v>76</v>
      </c>
      <c r="C1267" t="s">
        <v>47</v>
      </c>
      <c r="D1267" t="s">
        <v>3197</v>
      </c>
      <c r="E1267" t="s">
        <v>49</v>
      </c>
      <c r="F1267" t="s">
        <v>50</v>
      </c>
      <c r="G1267">
        <v>3.9832697974310901E-3</v>
      </c>
    </row>
    <row r="1268" spans="1:7" x14ac:dyDescent="0.25">
      <c r="A1268" t="s">
        <v>3229</v>
      </c>
      <c r="B1268" t="s">
        <v>70</v>
      </c>
      <c r="C1268" t="s">
        <v>47</v>
      </c>
      <c r="D1268" t="s">
        <v>3197</v>
      </c>
      <c r="E1268" t="s">
        <v>49</v>
      </c>
      <c r="F1268" t="s">
        <v>50</v>
      </c>
      <c r="G1268">
        <v>1.92980700069003E-3</v>
      </c>
    </row>
    <row r="1269" spans="1:7" x14ac:dyDescent="0.25">
      <c r="A1269" t="s">
        <v>3229</v>
      </c>
      <c r="B1269" t="s">
        <v>73</v>
      </c>
      <c r="C1269" t="s">
        <v>47</v>
      </c>
      <c r="D1269" t="s">
        <v>3197</v>
      </c>
      <c r="E1269" t="s">
        <v>49</v>
      </c>
      <c r="F1269" t="s">
        <v>50</v>
      </c>
      <c r="G1269">
        <v>4.6887649430168996E-3</v>
      </c>
    </row>
    <row r="1270" spans="1:7" x14ac:dyDescent="0.25">
      <c r="A1270" t="s">
        <v>3229</v>
      </c>
      <c r="B1270" t="s">
        <v>70</v>
      </c>
      <c r="C1270" t="s">
        <v>47</v>
      </c>
      <c r="D1270" t="s">
        <v>3198</v>
      </c>
      <c r="E1270" t="s">
        <v>49</v>
      </c>
      <c r="F1270" t="s">
        <v>50</v>
      </c>
      <c r="G1270">
        <v>1.9145962828439999E-3</v>
      </c>
    </row>
    <row r="1271" spans="1:7" x14ac:dyDescent="0.25">
      <c r="A1271" t="s">
        <v>3229</v>
      </c>
      <c r="B1271" t="s">
        <v>76</v>
      </c>
      <c r="C1271" t="s">
        <v>47</v>
      </c>
      <c r="D1271" t="s">
        <v>3198</v>
      </c>
      <c r="E1271" t="s">
        <v>49</v>
      </c>
      <c r="F1271" t="s">
        <v>50</v>
      </c>
      <c r="G1271">
        <v>3.9728094500007301E-3</v>
      </c>
    </row>
    <row r="1272" spans="1:7" x14ac:dyDescent="0.25">
      <c r="A1272" t="s">
        <v>3229</v>
      </c>
      <c r="B1272" t="s">
        <v>73</v>
      </c>
      <c r="C1272" t="s">
        <v>47</v>
      </c>
      <c r="D1272" t="s">
        <v>3198</v>
      </c>
      <c r="E1272" t="s">
        <v>49</v>
      </c>
      <c r="F1272" t="s">
        <v>50</v>
      </c>
      <c r="G1272">
        <v>4.6790735518678697E-3</v>
      </c>
    </row>
    <row r="1273" spans="1:7" x14ac:dyDescent="0.25">
      <c r="A1273" t="s">
        <v>3229</v>
      </c>
      <c r="B1273" t="s">
        <v>76</v>
      </c>
      <c r="C1273" t="s">
        <v>47</v>
      </c>
      <c r="D1273" t="s">
        <v>3199</v>
      </c>
      <c r="E1273" t="s">
        <v>49</v>
      </c>
      <c r="F1273" t="s">
        <v>50</v>
      </c>
      <c r="G1273">
        <v>3.9698792549601701E-3</v>
      </c>
    </row>
    <row r="1274" spans="1:7" x14ac:dyDescent="0.25">
      <c r="A1274" t="s">
        <v>3229</v>
      </c>
      <c r="B1274" t="s">
        <v>70</v>
      </c>
      <c r="C1274" t="s">
        <v>47</v>
      </c>
      <c r="D1274" t="s">
        <v>3199</v>
      </c>
      <c r="E1274" t="s">
        <v>49</v>
      </c>
      <c r="F1274" t="s">
        <v>50</v>
      </c>
      <c r="G1274">
        <v>1.89999818801879E-3</v>
      </c>
    </row>
    <row r="1275" spans="1:7" x14ac:dyDescent="0.25">
      <c r="A1275" t="s">
        <v>3229</v>
      </c>
      <c r="B1275" t="s">
        <v>73</v>
      </c>
      <c r="C1275" t="s">
        <v>47</v>
      </c>
      <c r="D1275" t="s">
        <v>3199</v>
      </c>
      <c r="E1275" t="s">
        <v>49</v>
      </c>
      <c r="F1275" t="s">
        <v>50</v>
      </c>
      <c r="G1275">
        <v>4.6760189324094497E-3</v>
      </c>
    </row>
    <row r="1276" spans="1:7" x14ac:dyDescent="0.25">
      <c r="A1276" t="s">
        <v>3229</v>
      </c>
      <c r="B1276" t="s">
        <v>70</v>
      </c>
      <c r="C1276" t="s">
        <v>47</v>
      </c>
      <c r="D1276" t="s">
        <v>3200</v>
      </c>
      <c r="E1276" t="s">
        <v>49</v>
      </c>
      <c r="F1276" t="s">
        <v>50</v>
      </c>
      <c r="G1276">
        <v>1.93807685540782E-3</v>
      </c>
    </row>
    <row r="1277" spans="1:7" x14ac:dyDescent="0.25">
      <c r="A1277" t="s">
        <v>3229</v>
      </c>
      <c r="B1277" t="s">
        <v>76</v>
      </c>
      <c r="C1277" t="s">
        <v>47</v>
      </c>
      <c r="D1277" t="s">
        <v>3200</v>
      </c>
      <c r="E1277" t="s">
        <v>49</v>
      </c>
      <c r="F1277" t="s">
        <v>50</v>
      </c>
      <c r="G1277">
        <v>3.9918943411774103E-3</v>
      </c>
    </row>
    <row r="1278" spans="1:7" x14ac:dyDescent="0.25">
      <c r="A1278" t="s">
        <v>3229</v>
      </c>
      <c r="B1278" t="s">
        <v>73</v>
      </c>
      <c r="C1278" t="s">
        <v>47</v>
      </c>
      <c r="D1278" t="s">
        <v>3200</v>
      </c>
      <c r="E1278" t="s">
        <v>49</v>
      </c>
      <c r="F1278" t="s">
        <v>50</v>
      </c>
      <c r="G1278">
        <v>4.7106436557239903E-3</v>
      </c>
    </row>
    <row r="1279" spans="1:7" x14ac:dyDescent="0.25">
      <c r="A1279" t="s">
        <v>3229</v>
      </c>
      <c r="B1279" t="s">
        <v>70</v>
      </c>
      <c r="C1279" t="s">
        <v>47</v>
      </c>
      <c r="D1279" t="s">
        <v>3201</v>
      </c>
      <c r="E1279" t="s">
        <v>49</v>
      </c>
      <c r="F1279" t="s">
        <v>50</v>
      </c>
      <c r="G1279">
        <v>1.97479765849424E-3</v>
      </c>
    </row>
    <row r="1280" spans="1:7" x14ac:dyDescent="0.25">
      <c r="A1280" t="s">
        <v>3229</v>
      </c>
      <c r="B1280" t="s">
        <v>76</v>
      </c>
      <c r="C1280" t="s">
        <v>47</v>
      </c>
      <c r="D1280" t="s">
        <v>3201</v>
      </c>
      <c r="E1280" t="s">
        <v>49</v>
      </c>
      <c r="F1280" t="s">
        <v>50</v>
      </c>
      <c r="G1280">
        <v>4.0146009823710596E-3</v>
      </c>
    </row>
    <row r="1281" spans="1:7" x14ac:dyDescent="0.25">
      <c r="A1281" t="s">
        <v>3229</v>
      </c>
      <c r="B1281" t="s">
        <v>73</v>
      </c>
      <c r="C1281" t="s">
        <v>47</v>
      </c>
      <c r="D1281" t="s">
        <v>3201</v>
      </c>
      <c r="E1281" t="s">
        <v>49</v>
      </c>
      <c r="F1281" t="s">
        <v>50</v>
      </c>
      <c r="G1281">
        <v>4.7522864186067297E-3</v>
      </c>
    </row>
    <row r="1282" spans="1:7" x14ac:dyDescent="0.25">
      <c r="A1282" t="s">
        <v>3229</v>
      </c>
      <c r="B1282" t="s">
        <v>70</v>
      </c>
      <c r="C1282" t="s">
        <v>47</v>
      </c>
      <c r="D1282" t="s">
        <v>3202</v>
      </c>
      <c r="E1282" t="s">
        <v>49</v>
      </c>
      <c r="F1282" t="s">
        <v>50</v>
      </c>
      <c r="G1282">
        <v>2.0022656641849801E-3</v>
      </c>
    </row>
    <row r="1283" spans="1:7" x14ac:dyDescent="0.25">
      <c r="A1283" t="s">
        <v>3229</v>
      </c>
      <c r="B1283" t="s">
        <v>76</v>
      </c>
      <c r="C1283" t="s">
        <v>47</v>
      </c>
      <c r="D1283" t="s">
        <v>3202</v>
      </c>
      <c r="E1283" t="s">
        <v>49</v>
      </c>
      <c r="F1283" t="s">
        <v>50</v>
      </c>
      <c r="G1283">
        <v>4.0342932047487097E-3</v>
      </c>
    </row>
    <row r="1284" spans="1:7" x14ac:dyDescent="0.25">
      <c r="A1284" t="s">
        <v>3229</v>
      </c>
      <c r="B1284" t="s">
        <v>73</v>
      </c>
      <c r="C1284" t="s">
        <v>47</v>
      </c>
      <c r="D1284" t="s">
        <v>3202</v>
      </c>
      <c r="E1284" t="s">
        <v>49</v>
      </c>
      <c r="F1284" t="s">
        <v>50</v>
      </c>
      <c r="G1284">
        <v>4.7862766145848898E-3</v>
      </c>
    </row>
    <row r="1285" spans="1:7" x14ac:dyDescent="0.25">
      <c r="A1285" t="s">
        <v>3229</v>
      </c>
      <c r="B1285" t="s">
        <v>76</v>
      </c>
      <c r="C1285" t="s">
        <v>47</v>
      </c>
      <c r="D1285" t="s">
        <v>3203</v>
      </c>
      <c r="E1285" t="s">
        <v>49</v>
      </c>
      <c r="F1285" t="s">
        <v>50</v>
      </c>
      <c r="G1285">
        <v>4.0255292698188998E-3</v>
      </c>
    </row>
    <row r="1286" spans="1:7" x14ac:dyDescent="0.25">
      <c r="A1286" t="s">
        <v>3229</v>
      </c>
      <c r="B1286" t="s">
        <v>70</v>
      </c>
      <c r="C1286" t="s">
        <v>47</v>
      </c>
      <c r="D1286" t="s">
        <v>3203</v>
      </c>
      <c r="E1286" t="s">
        <v>49</v>
      </c>
      <c r="F1286" t="s">
        <v>50</v>
      </c>
      <c r="G1286">
        <v>1.9960699258027201E-3</v>
      </c>
    </row>
    <row r="1287" spans="1:7" x14ac:dyDescent="0.25">
      <c r="A1287" t="s">
        <v>3229</v>
      </c>
      <c r="B1287" t="s">
        <v>73</v>
      </c>
      <c r="C1287" t="s">
        <v>47</v>
      </c>
      <c r="D1287" t="s">
        <v>3203</v>
      </c>
      <c r="E1287" t="s">
        <v>49</v>
      </c>
      <c r="F1287" t="s">
        <v>50</v>
      </c>
      <c r="G1287">
        <v>4.7772120546411504E-3</v>
      </c>
    </row>
    <row r="1288" spans="1:7" x14ac:dyDescent="0.25">
      <c r="A1288" t="s">
        <v>3229</v>
      </c>
      <c r="B1288" t="s">
        <v>70</v>
      </c>
      <c r="C1288" t="s">
        <v>47</v>
      </c>
      <c r="D1288" t="s">
        <v>3204</v>
      </c>
      <c r="E1288" t="s">
        <v>49</v>
      </c>
      <c r="F1288" t="s">
        <v>50</v>
      </c>
      <c r="G1288">
        <v>1.9966647624969401E-3</v>
      </c>
    </row>
    <row r="1289" spans="1:7" x14ac:dyDescent="0.25">
      <c r="A1289" t="s">
        <v>3229</v>
      </c>
      <c r="B1289" t="s">
        <v>76</v>
      </c>
      <c r="C1289" t="s">
        <v>47</v>
      </c>
      <c r="D1289" t="s">
        <v>3204</v>
      </c>
      <c r="E1289" t="s">
        <v>49</v>
      </c>
      <c r="F1289" t="s">
        <v>50</v>
      </c>
      <c r="G1289">
        <v>4.0369405945142097E-3</v>
      </c>
    </row>
    <row r="1290" spans="1:7" x14ac:dyDescent="0.25">
      <c r="A1290" t="s">
        <v>106</v>
      </c>
      <c r="B1290" t="s">
        <v>3003</v>
      </c>
      <c r="C1290" t="s">
        <v>108</v>
      </c>
      <c r="D1290">
        <v>14</v>
      </c>
      <c r="E1290" t="s">
        <v>60</v>
      </c>
      <c r="F1290" t="s">
        <v>61</v>
      </c>
      <c r="G1290">
        <v>1.9966647624969401E-3</v>
      </c>
    </row>
    <row r="1291" spans="1:7" x14ac:dyDescent="0.25">
      <c r="A1291" t="s">
        <v>106</v>
      </c>
      <c r="B1291" t="s">
        <v>3003</v>
      </c>
      <c r="C1291" t="s">
        <v>108</v>
      </c>
      <c r="D1291">
        <v>13</v>
      </c>
      <c r="E1291" t="s">
        <v>60</v>
      </c>
      <c r="F1291" t="s">
        <v>61</v>
      </c>
      <c r="G1291">
        <v>4.0369405945142097E-3</v>
      </c>
    </row>
    <row r="1292" spans="1:7" x14ac:dyDescent="0.25">
      <c r="A1292" t="s">
        <v>2997</v>
      </c>
    </row>
    <row r="1294" spans="1:7" x14ac:dyDescent="0.25">
      <c r="A1294" t="s">
        <v>3229</v>
      </c>
      <c r="B1294" t="s">
        <v>73</v>
      </c>
      <c r="C1294" t="s">
        <v>47</v>
      </c>
      <c r="D1294" t="s">
        <v>3204</v>
      </c>
      <c r="E1294" t="s">
        <v>49</v>
      </c>
      <c r="F1294" t="s">
        <v>50</v>
      </c>
      <c r="G1294">
        <v>4.7847176591555201E-3</v>
      </c>
    </row>
    <row r="1295" spans="1:7" x14ac:dyDescent="0.25">
      <c r="A1295" t="s">
        <v>106</v>
      </c>
      <c r="B1295" t="s">
        <v>3003</v>
      </c>
      <c r="C1295" t="s">
        <v>108</v>
      </c>
      <c r="D1295">
        <v>12</v>
      </c>
      <c r="E1295" t="s">
        <v>60</v>
      </c>
      <c r="F1295" t="s">
        <v>61</v>
      </c>
      <c r="G1295">
        <v>4.7847176591555201E-3</v>
      </c>
    </row>
    <row r="1296" spans="1:7" x14ac:dyDescent="0.25">
      <c r="A1296">
        <v>4.7847176591555201E-3</v>
      </c>
    </row>
    <row r="1297" spans="1:11" x14ac:dyDescent="0.25">
      <c r="A1297" t="s">
        <v>20</v>
      </c>
      <c r="B1297">
        <v>1</v>
      </c>
      <c r="C1297" t="s">
        <v>208</v>
      </c>
      <c r="D1297">
        <v>12</v>
      </c>
      <c r="E1297" t="s">
        <v>3225</v>
      </c>
      <c r="F1297">
        <v>1200</v>
      </c>
      <c r="G1297" t="s">
        <v>3226</v>
      </c>
      <c r="H1297">
        <v>2</v>
      </c>
      <c r="I1297" t="s">
        <v>40</v>
      </c>
      <c r="J1297" t="s">
        <v>212</v>
      </c>
    </row>
    <row r="1298" spans="1:11" x14ac:dyDescent="0.25">
      <c r="A1298" t="s">
        <v>20</v>
      </c>
      <c r="B1298">
        <v>1</v>
      </c>
      <c r="C1298" t="s">
        <v>208</v>
      </c>
      <c r="D1298">
        <v>12</v>
      </c>
      <c r="E1298" t="s">
        <v>3225</v>
      </c>
      <c r="F1298">
        <v>1200</v>
      </c>
      <c r="G1298" t="s">
        <v>3226</v>
      </c>
      <c r="H1298">
        <v>2</v>
      </c>
      <c r="I1298" t="s">
        <v>40</v>
      </c>
      <c r="J1298" t="s">
        <v>2</v>
      </c>
    </row>
    <row r="1299" spans="1:11" x14ac:dyDescent="0.25">
      <c r="A1299" t="s">
        <v>20</v>
      </c>
      <c r="B1299">
        <v>1</v>
      </c>
      <c r="C1299" t="s">
        <v>208</v>
      </c>
      <c r="D1299">
        <v>12</v>
      </c>
      <c r="E1299" t="s">
        <v>3225</v>
      </c>
      <c r="F1299">
        <v>1200</v>
      </c>
      <c r="G1299" t="s">
        <v>3226</v>
      </c>
      <c r="H1299">
        <v>2</v>
      </c>
      <c r="I1299" t="s">
        <v>40</v>
      </c>
      <c r="J1299" t="s">
        <v>3</v>
      </c>
    </row>
    <row r="1300" spans="1:11" x14ac:dyDescent="0.25">
      <c r="A1300" t="s">
        <v>20</v>
      </c>
      <c r="B1300">
        <v>1</v>
      </c>
      <c r="C1300" t="s">
        <v>208</v>
      </c>
      <c r="D1300">
        <v>12</v>
      </c>
      <c r="E1300" t="s">
        <v>3225</v>
      </c>
      <c r="F1300">
        <v>1200</v>
      </c>
      <c r="G1300" t="s">
        <v>3226</v>
      </c>
      <c r="H1300">
        <v>2</v>
      </c>
      <c r="I1300" t="s">
        <v>40</v>
      </c>
      <c r="J1300" t="s">
        <v>3003</v>
      </c>
    </row>
    <row r="1301" spans="1:11" x14ac:dyDescent="0.25">
      <c r="A1301" t="s">
        <v>20</v>
      </c>
      <c r="B1301">
        <v>1</v>
      </c>
      <c r="C1301" t="s">
        <v>208</v>
      </c>
      <c r="D1301">
        <v>13</v>
      </c>
      <c r="E1301" t="s">
        <v>3225</v>
      </c>
      <c r="F1301">
        <v>1200</v>
      </c>
      <c r="G1301" t="s">
        <v>3226</v>
      </c>
      <c r="H1301">
        <v>2</v>
      </c>
      <c r="I1301" t="s">
        <v>40</v>
      </c>
      <c r="J1301" t="s">
        <v>212</v>
      </c>
    </row>
    <row r="1302" spans="1:11" x14ac:dyDescent="0.25">
      <c r="A1302" t="s">
        <v>20</v>
      </c>
      <c r="B1302">
        <v>1</v>
      </c>
      <c r="C1302" t="s">
        <v>208</v>
      </c>
      <c r="D1302">
        <v>13</v>
      </c>
      <c r="E1302" t="s">
        <v>3225</v>
      </c>
      <c r="F1302">
        <v>1200</v>
      </c>
      <c r="G1302" t="s">
        <v>3226</v>
      </c>
      <c r="H1302">
        <v>2</v>
      </c>
      <c r="I1302" t="s">
        <v>40</v>
      </c>
      <c r="J1302" t="s">
        <v>2</v>
      </c>
    </row>
    <row r="1303" spans="1:11" x14ac:dyDescent="0.25">
      <c r="A1303" t="s">
        <v>20</v>
      </c>
      <c r="B1303">
        <v>1</v>
      </c>
      <c r="C1303" t="s">
        <v>208</v>
      </c>
      <c r="D1303">
        <v>13</v>
      </c>
      <c r="E1303" t="s">
        <v>3225</v>
      </c>
      <c r="F1303">
        <v>1200</v>
      </c>
      <c r="G1303" t="s">
        <v>3226</v>
      </c>
      <c r="H1303">
        <v>2</v>
      </c>
      <c r="I1303" t="s">
        <v>40</v>
      </c>
      <c r="J1303" t="s">
        <v>3</v>
      </c>
    </row>
    <row r="1304" spans="1:11" x14ac:dyDescent="0.25">
      <c r="A1304" t="s">
        <v>20</v>
      </c>
      <c r="B1304">
        <v>1</v>
      </c>
      <c r="C1304" t="s">
        <v>208</v>
      </c>
      <c r="D1304">
        <v>13</v>
      </c>
      <c r="E1304" t="s">
        <v>3225</v>
      </c>
      <c r="F1304">
        <v>1200</v>
      </c>
      <c r="G1304" t="s">
        <v>3226</v>
      </c>
      <c r="H1304">
        <v>2</v>
      </c>
      <c r="I1304" t="s">
        <v>40</v>
      </c>
      <c r="J1304" t="s">
        <v>3003</v>
      </c>
    </row>
    <row r="1305" spans="1:11" x14ac:dyDescent="0.25">
      <c r="A1305" t="s">
        <v>20</v>
      </c>
      <c r="B1305">
        <v>1</v>
      </c>
      <c r="C1305" t="s">
        <v>208</v>
      </c>
      <c r="D1305">
        <v>14</v>
      </c>
      <c r="E1305" t="s">
        <v>3225</v>
      </c>
      <c r="F1305">
        <v>1200</v>
      </c>
      <c r="G1305" t="s">
        <v>3226</v>
      </c>
      <c r="H1305">
        <v>2</v>
      </c>
      <c r="I1305" t="s">
        <v>40</v>
      </c>
      <c r="J1305" t="s">
        <v>212</v>
      </c>
    </row>
    <row r="1306" spans="1:11" x14ac:dyDescent="0.25">
      <c r="A1306" t="s">
        <v>20</v>
      </c>
      <c r="B1306">
        <v>1</v>
      </c>
      <c r="C1306" t="s">
        <v>208</v>
      </c>
      <c r="D1306">
        <v>14</v>
      </c>
      <c r="E1306" t="s">
        <v>3225</v>
      </c>
      <c r="F1306">
        <v>1200</v>
      </c>
      <c r="G1306" t="s">
        <v>3226</v>
      </c>
      <c r="H1306">
        <v>2</v>
      </c>
      <c r="I1306" t="s">
        <v>40</v>
      </c>
      <c r="J1306" t="s">
        <v>2</v>
      </c>
    </row>
    <row r="1307" spans="1:11" x14ac:dyDescent="0.25">
      <c r="A1307" t="s">
        <v>20</v>
      </c>
      <c r="B1307">
        <v>1</v>
      </c>
      <c r="C1307" t="s">
        <v>208</v>
      </c>
      <c r="D1307">
        <v>14</v>
      </c>
      <c r="E1307" t="s">
        <v>3225</v>
      </c>
      <c r="F1307">
        <v>1200</v>
      </c>
      <c r="G1307" t="s">
        <v>3226</v>
      </c>
      <c r="H1307">
        <v>2</v>
      </c>
      <c r="I1307" t="s">
        <v>40</v>
      </c>
      <c r="J1307" t="s">
        <v>3</v>
      </c>
    </row>
    <row r="1308" spans="1:11" x14ac:dyDescent="0.25">
      <c r="A1308" t="s">
        <v>20</v>
      </c>
      <c r="B1308">
        <v>1</v>
      </c>
      <c r="C1308" t="s">
        <v>208</v>
      </c>
      <c r="D1308">
        <v>14</v>
      </c>
      <c r="E1308" t="s">
        <v>3225</v>
      </c>
      <c r="F1308">
        <v>1200</v>
      </c>
      <c r="G1308" t="s">
        <v>3226</v>
      </c>
      <c r="H1308">
        <v>2</v>
      </c>
      <c r="I1308" t="s">
        <v>40</v>
      </c>
      <c r="J1308" t="s">
        <v>3003</v>
      </c>
    </row>
    <row r="1309" spans="1:11" x14ac:dyDescent="0.25">
      <c r="A1309" t="s">
        <v>19</v>
      </c>
    </row>
    <row r="1310" spans="1:11" x14ac:dyDescent="0.25">
      <c r="A1310" t="s">
        <v>3228</v>
      </c>
      <c r="B1310" t="s">
        <v>24</v>
      </c>
      <c r="C1310" t="s">
        <v>25</v>
      </c>
      <c r="D1310">
        <v>2292</v>
      </c>
    </row>
    <row r="1311" spans="1:11" x14ac:dyDescent="0.25">
      <c r="A1311" t="s">
        <v>2986</v>
      </c>
    </row>
    <row r="1312" spans="1:11" x14ac:dyDescent="0.25">
      <c r="A1312" t="s">
        <v>3229</v>
      </c>
      <c r="B1312" t="s">
        <v>73</v>
      </c>
      <c r="C1312" t="s">
        <v>27</v>
      </c>
      <c r="D1312" t="s">
        <v>28</v>
      </c>
      <c r="E1312" t="s">
        <v>29</v>
      </c>
      <c r="F1312" t="s">
        <v>30</v>
      </c>
      <c r="G1312" t="s">
        <v>31</v>
      </c>
      <c r="H1312" t="s">
        <v>32</v>
      </c>
      <c r="I1312" t="s">
        <v>33</v>
      </c>
      <c r="J1312" t="s">
        <v>34</v>
      </c>
      <c r="K1312">
        <v>2500</v>
      </c>
    </row>
    <row r="1313" spans="1:11" x14ac:dyDescent="0.25">
      <c r="A1313" t="s">
        <v>2987</v>
      </c>
    </row>
    <row r="1314" spans="1:11" x14ac:dyDescent="0.25">
      <c r="A1314" t="s">
        <v>2988</v>
      </c>
    </row>
    <row r="1315" spans="1:11" x14ac:dyDescent="0.25">
      <c r="A1315" t="s">
        <v>37</v>
      </c>
      <c r="B1315" t="s">
        <v>38</v>
      </c>
    </row>
    <row r="1316" spans="1:11" x14ac:dyDescent="0.25">
      <c r="A1316" t="s">
        <v>39</v>
      </c>
      <c r="B1316" t="s">
        <v>40</v>
      </c>
      <c r="C1316" t="s">
        <v>41</v>
      </c>
      <c r="D1316" t="s">
        <v>1</v>
      </c>
      <c r="E1316">
        <v>12</v>
      </c>
      <c r="F1316" t="s">
        <v>42</v>
      </c>
      <c r="G1316" t="s">
        <v>43</v>
      </c>
      <c r="H1316">
        <v>0.2</v>
      </c>
    </row>
    <row r="1317" spans="1:11" x14ac:dyDescent="0.25">
      <c r="A1317" t="s">
        <v>3229</v>
      </c>
      <c r="B1317" t="s">
        <v>73</v>
      </c>
      <c r="C1317" t="s">
        <v>44</v>
      </c>
      <c r="D1317" t="s">
        <v>45</v>
      </c>
      <c r="E1317" t="s">
        <v>46</v>
      </c>
      <c r="F1317" t="s">
        <v>3103</v>
      </c>
      <c r="G1317">
        <v>10</v>
      </c>
      <c r="H1317" t="s">
        <v>3104</v>
      </c>
    </row>
    <row r="1318" spans="1:11" x14ac:dyDescent="0.25">
      <c r="A1318" t="s">
        <v>19</v>
      </c>
    </row>
    <row r="1319" spans="1:11" x14ac:dyDescent="0.25">
      <c r="A1319" t="s">
        <v>19</v>
      </c>
    </row>
    <row r="1320" spans="1:11" x14ac:dyDescent="0.25">
      <c r="A1320" t="s">
        <v>19</v>
      </c>
    </row>
    <row r="1321" spans="1:11" x14ac:dyDescent="0.25">
      <c r="A1321" t="s">
        <v>79</v>
      </c>
      <c r="B1321" t="s">
        <v>24</v>
      </c>
      <c r="C1321" t="s">
        <v>25</v>
      </c>
      <c r="D1321">
        <v>6960</v>
      </c>
    </row>
    <row r="1322" spans="1:11" x14ac:dyDescent="0.25">
      <c r="A1322" t="s">
        <v>80</v>
      </c>
    </row>
    <row r="1323" spans="1:11" x14ac:dyDescent="0.25">
      <c r="A1323" t="s">
        <v>218</v>
      </c>
      <c r="B1323" t="s">
        <v>73</v>
      </c>
      <c r="C1323" t="s">
        <v>27</v>
      </c>
      <c r="D1323" t="s">
        <v>28</v>
      </c>
      <c r="E1323" t="s">
        <v>29</v>
      </c>
      <c r="F1323" t="s">
        <v>30</v>
      </c>
      <c r="G1323" t="s">
        <v>31</v>
      </c>
      <c r="H1323" t="s">
        <v>32</v>
      </c>
      <c r="I1323" t="s">
        <v>33</v>
      </c>
      <c r="J1323" t="s">
        <v>34</v>
      </c>
      <c r="K1323">
        <v>2500</v>
      </c>
    </row>
    <row r="1324" spans="1:11" x14ac:dyDescent="0.25">
      <c r="A1324" t="s">
        <v>2972</v>
      </c>
    </row>
    <row r="1325" spans="1:11" x14ac:dyDescent="0.25">
      <c r="A1325" t="s">
        <v>2973</v>
      </c>
    </row>
    <row r="1326" spans="1:11" x14ac:dyDescent="0.25">
      <c r="A1326" t="s">
        <v>37</v>
      </c>
      <c r="B1326" t="s">
        <v>38</v>
      </c>
    </row>
    <row r="1327" spans="1:11" x14ac:dyDescent="0.25">
      <c r="A1327" t="s">
        <v>39</v>
      </c>
      <c r="B1327" t="s">
        <v>40</v>
      </c>
      <c r="C1327" t="s">
        <v>41</v>
      </c>
      <c r="D1327" t="s">
        <v>1</v>
      </c>
      <c r="E1327">
        <v>12</v>
      </c>
      <c r="F1327" t="s">
        <v>42</v>
      </c>
      <c r="G1327" t="s">
        <v>43</v>
      </c>
      <c r="H1327">
        <v>0.2</v>
      </c>
    </row>
    <row r="1328" spans="1:11" x14ac:dyDescent="0.25">
      <c r="A1328" t="s">
        <v>19</v>
      </c>
    </row>
    <row r="1329" spans="1:11" x14ac:dyDescent="0.25">
      <c r="A1329" t="s">
        <v>19</v>
      </c>
    </row>
    <row r="1330" spans="1:11" x14ac:dyDescent="0.25">
      <c r="A1330" t="s">
        <v>19</v>
      </c>
    </row>
    <row r="1331" spans="1:11" x14ac:dyDescent="0.25">
      <c r="A1331" t="s">
        <v>3227</v>
      </c>
      <c r="B1331" t="s">
        <v>24</v>
      </c>
      <c r="C1331" t="s">
        <v>25</v>
      </c>
      <c r="D1331">
        <v>7002</v>
      </c>
    </row>
    <row r="1332" spans="1:11" x14ac:dyDescent="0.25">
      <c r="A1332" t="s">
        <v>26</v>
      </c>
    </row>
    <row r="1333" spans="1:11" x14ac:dyDescent="0.25">
      <c r="A1333" t="s">
        <v>220</v>
      </c>
      <c r="B1333" t="s">
        <v>73</v>
      </c>
      <c r="C1333" t="s">
        <v>27</v>
      </c>
      <c r="D1333" t="s">
        <v>28</v>
      </c>
      <c r="E1333" t="s">
        <v>29</v>
      </c>
      <c r="F1333" t="s">
        <v>30</v>
      </c>
      <c r="G1333" t="s">
        <v>31</v>
      </c>
      <c r="H1333" t="s">
        <v>32</v>
      </c>
      <c r="I1333" t="s">
        <v>33</v>
      </c>
      <c r="J1333" t="s">
        <v>34</v>
      </c>
      <c r="K1333">
        <v>2500</v>
      </c>
    </row>
    <row r="1334" spans="1:11" x14ac:dyDescent="0.25">
      <c r="A1334" t="s">
        <v>2982</v>
      </c>
    </row>
    <row r="1335" spans="1:11" x14ac:dyDescent="0.25">
      <c r="A1335" t="s">
        <v>2983</v>
      </c>
    </row>
    <row r="1336" spans="1:11" x14ac:dyDescent="0.25">
      <c r="A1336" t="s">
        <v>37</v>
      </c>
      <c r="B1336" t="s">
        <v>38</v>
      </c>
    </row>
    <row r="1337" spans="1:11" x14ac:dyDescent="0.25">
      <c r="A1337" t="s">
        <v>39</v>
      </c>
      <c r="B1337" t="s">
        <v>40</v>
      </c>
      <c r="C1337" t="s">
        <v>41</v>
      </c>
      <c r="D1337" t="s">
        <v>1</v>
      </c>
      <c r="E1337">
        <v>12</v>
      </c>
      <c r="F1337" t="s">
        <v>42</v>
      </c>
      <c r="G1337" t="s">
        <v>43</v>
      </c>
      <c r="H1337">
        <v>0.2</v>
      </c>
    </row>
    <row r="1338" spans="1:11" x14ac:dyDescent="0.25">
      <c r="A1338" t="s">
        <v>220</v>
      </c>
      <c r="B1338" t="s">
        <v>73</v>
      </c>
      <c r="C1338" t="s">
        <v>44</v>
      </c>
      <c r="D1338" t="s">
        <v>45</v>
      </c>
      <c r="E1338" t="s">
        <v>46</v>
      </c>
      <c r="F1338" t="s">
        <v>3103</v>
      </c>
      <c r="G1338">
        <v>10</v>
      </c>
      <c r="H1338" t="s">
        <v>3104</v>
      </c>
    </row>
    <row r="1339" spans="1:11" x14ac:dyDescent="0.25">
      <c r="A1339" t="s">
        <v>67</v>
      </c>
      <c r="B1339" t="s">
        <v>24</v>
      </c>
      <c r="C1339" t="s">
        <v>25</v>
      </c>
      <c r="D1339">
        <v>7010</v>
      </c>
    </row>
    <row r="1340" spans="1:11" x14ac:dyDescent="0.25">
      <c r="A1340" t="s">
        <v>68</v>
      </c>
    </row>
    <row r="1341" spans="1:11" x14ac:dyDescent="0.25">
      <c r="A1341" t="s">
        <v>214</v>
      </c>
      <c r="B1341" t="s">
        <v>73</v>
      </c>
      <c r="C1341" t="s">
        <v>27</v>
      </c>
      <c r="D1341" t="s">
        <v>28</v>
      </c>
      <c r="E1341" t="s">
        <v>29</v>
      </c>
      <c r="F1341" t="s">
        <v>30</v>
      </c>
      <c r="G1341" t="s">
        <v>31</v>
      </c>
      <c r="H1341" t="s">
        <v>32</v>
      </c>
      <c r="I1341" t="s">
        <v>33</v>
      </c>
      <c r="J1341" t="s">
        <v>34</v>
      </c>
      <c r="K1341">
        <v>2500</v>
      </c>
    </row>
    <row r="1342" spans="1:11" x14ac:dyDescent="0.25">
      <c r="A1342" t="s">
        <v>2976</v>
      </c>
    </row>
    <row r="1343" spans="1:11" x14ac:dyDescent="0.25">
      <c r="A1343" t="s">
        <v>2977</v>
      </c>
    </row>
    <row r="1344" spans="1:11" x14ac:dyDescent="0.25">
      <c r="A1344" t="s">
        <v>37</v>
      </c>
      <c r="B1344" t="s">
        <v>38</v>
      </c>
    </row>
    <row r="1345" spans="1:11" x14ac:dyDescent="0.25">
      <c r="A1345" t="s">
        <v>39</v>
      </c>
      <c r="B1345" t="s">
        <v>40</v>
      </c>
      <c r="C1345" t="s">
        <v>41</v>
      </c>
      <c r="D1345" t="s">
        <v>1</v>
      </c>
      <c r="E1345">
        <v>12</v>
      </c>
      <c r="F1345" t="s">
        <v>42</v>
      </c>
      <c r="G1345" t="s">
        <v>43</v>
      </c>
      <c r="H1345">
        <v>0.2</v>
      </c>
    </row>
    <row r="1346" spans="1:11" x14ac:dyDescent="0.25">
      <c r="A1346" t="s">
        <v>214</v>
      </c>
      <c r="B1346" t="s">
        <v>73</v>
      </c>
      <c r="C1346" t="s">
        <v>44</v>
      </c>
      <c r="D1346" t="s">
        <v>45</v>
      </c>
      <c r="E1346" t="s">
        <v>46</v>
      </c>
      <c r="F1346" t="s">
        <v>3103</v>
      </c>
      <c r="G1346">
        <v>10</v>
      </c>
      <c r="H1346" t="s">
        <v>3104</v>
      </c>
    </row>
    <row r="1347" spans="1:11" x14ac:dyDescent="0.25">
      <c r="A1347" t="s">
        <v>19</v>
      </c>
    </row>
    <row r="1348" spans="1:11" x14ac:dyDescent="0.25">
      <c r="A1348" t="s">
        <v>19</v>
      </c>
    </row>
    <row r="1349" spans="1:11" x14ac:dyDescent="0.25">
      <c r="A1349" t="s">
        <v>19</v>
      </c>
    </row>
    <row r="1350" spans="1:11" x14ac:dyDescent="0.25">
      <c r="A1350" t="s">
        <v>3227</v>
      </c>
      <c r="B1350" t="s">
        <v>24</v>
      </c>
      <c r="C1350" t="s">
        <v>25</v>
      </c>
      <c r="D1350">
        <v>7002</v>
      </c>
    </row>
    <row r="1351" spans="1:11" x14ac:dyDescent="0.25">
      <c r="A1351" t="s">
        <v>26</v>
      </c>
    </row>
    <row r="1352" spans="1:11" x14ac:dyDescent="0.25">
      <c r="A1352" t="s">
        <v>220</v>
      </c>
      <c r="B1352" t="s">
        <v>76</v>
      </c>
      <c r="C1352" t="s">
        <v>27</v>
      </c>
      <c r="D1352" t="s">
        <v>28</v>
      </c>
      <c r="E1352" t="s">
        <v>29</v>
      </c>
      <c r="F1352" t="s">
        <v>30</v>
      </c>
      <c r="G1352" t="s">
        <v>31</v>
      </c>
      <c r="H1352" t="s">
        <v>32</v>
      </c>
      <c r="I1352" t="s">
        <v>33</v>
      </c>
      <c r="J1352" t="s">
        <v>34</v>
      </c>
      <c r="K1352">
        <v>2500</v>
      </c>
    </row>
    <row r="1353" spans="1:11" x14ac:dyDescent="0.25">
      <c r="A1353" t="s">
        <v>2974</v>
      </c>
    </row>
    <row r="1354" spans="1:11" x14ac:dyDescent="0.25">
      <c r="A1354" t="s">
        <v>2975</v>
      </c>
    </row>
    <row r="1355" spans="1:11" x14ac:dyDescent="0.25">
      <c r="A1355" t="s">
        <v>37</v>
      </c>
      <c r="B1355" t="s">
        <v>38</v>
      </c>
    </row>
    <row r="1356" spans="1:11" x14ac:dyDescent="0.25">
      <c r="A1356" t="s">
        <v>39</v>
      </c>
      <c r="B1356" t="s">
        <v>40</v>
      </c>
      <c r="C1356" t="s">
        <v>41</v>
      </c>
      <c r="D1356" t="s">
        <v>1</v>
      </c>
      <c r="E1356">
        <v>13</v>
      </c>
      <c r="F1356" t="s">
        <v>42</v>
      </c>
      <c r="G1356" t="s">
        <v>43</v>
      </c>
      <c r="H1356">
        <v>0.2</v>
      </c>
    </row>
    <row r="1357" spans="1:11" x14ac:dyDescent="0.25">
      <c r="A1357" t="s">
        <v>220</v>
      </c>
      <c r="B1357" t="s">
        <v>76</v>
      </c>
      <c r="C1357" t="s">
        <v>44</v>
      </c>
      <c r="D1357" t="s">
        <v>45</v>
      </c>
      <c r="E1357" t="s">
        <v>46</v>
      </c>
      <c r="F1357" t="s">
        <v>3103</v>
      </c>
      <c r="G1357">
        <v>10</v>
      </c>
      <c r="H1357" t="s">
        <v>3104</v>
      </c>
    </row>
    <row r="1358" spans="1:11" x14ac:dyDescent="0.25">
      <c r="A1358" t="s">
        <v>67</v>
      </c>
      <c r="B1358" t="s">
        <v>24</v>
      </c>
      <c r="C1358" t="s">
        <v>25</v>
      </c>
      <c r="D1358">
        <v>7010</v>
      </c>
    </row>
    <row r="1359" spans="1:11" x14ac:dyDescent="0.25">
      <c r="A1359" t="s">
        <v>68</v>
      </c>
    </row>
    <row r="1360" spans="1:11" x14ac:dyDescent="0.25">
      <c r="A1360" t="s">
        <v>214</v>
      </c>
      <c r="B1360" t="s">
        <v>76</v>
      </c>
      <c r="C1360" t="s">
        <v>27</v>
      </c>
      <c r="D1360" t="s">
        <v>28</v>
      </c>
      <c r="E1360" t="s">
        <v>29</v>
      </c>
      <c r="F1360" t="s">
        <v>30</v>
      </c>
      <c r="G1360" t="s">
        <v>31</v>
      </c>
      <c r="H1360" t="s">
        <v>32</v>
      </c>
      <c r="I1360" t="s">
        <v>33</v>
      </c>
      <c r="J1360" t="s">
        <v>34</v>
      </c>
      <c r="K1360">
        <v>2500</v>
      </c>
    </row>
    <row r="1361" spans="1:11" x14ac:dyDescent="0.25">
      <c r="A1361" t="s">
        <v>2980</v>
      </c>
    </row>
    <row r="1362" spans="1:11" x14ac:dyDescent="0.25">
      <c r="A1362" t="s">
        <v>2981</v>
      </c>
    </row>
    <row r="1363" spans="1:11" x14ac:dyDescent="0.25">
      <c r="A1363" t="s">
        <v>37</v>
      </c>
      <c r="B1363" t="s">
        <v>38</v>
      </c>
    </row>
    <row r="1364" spans="1:11" x14ac:dyDescent="0.25">
      <c r="A1364" t="s">
        <v>39</v>
      </c>
      <c r="B1364" t="s">
        <v>40</v>
      </c>
      <c r="C1364" t="s">
        <v>41</v>
      </c>
      <c r="D1364" t="s">
        <v>1</v>
      </c>
      <c r="E1364">
        <v>13</v>
      </c>
      <c r="F1364" t="s">
        <v>42</v>
      </c>
      <c r="G1364" t="s">
        <v>43</v>
      </c>
      <c r="H1364">
        <v>0.2</v>
      </c>
    </row>
    <row r="1365" spans="1:11" x14ac:dyDescent="0.25">
      <c r="A1365" t="s">
        <v>79</v>
      </c>
      <c r="B1365" t="s">
        <v>24</v>
      </c>
      <c r="C1365" t="s">
        <v>25</v>
      </c>
      <c r="D1365">
        <v>6960</v>
      </c>
    </row>
    <row r="1366" spans="1:11" x14ac:dyDescent="0.25">
      <c r="A1366" t="s">
        <v>80</v>
      </c>
    </row>
    <row r="1367" spans="1:11" x14ac:dyDescent="0.25">
      <c r="A1367" t="s">
        <v>218</v>
      </c>
      <c r="B1367" t="s">
        <v>76</v>
      </c>
      <c r="C1367" t="s">
        <v>27</v>
      </c>
      <c r="D1367" t="s">
        <v>28</v>
      </c>
      <c r="E1367" t="s">
        <v>29</v>
      </c>
      <c r="F1367" t="s">
        <v>30</v>
      </c>
      <c r="G1367" t="s">
        <v>31</v>
      </c>
      <c r="H1367" t="s">
        <v>32</v>
      </c>
      <c r="I1367" t="s">
        <v>33</v>
      </c>
      <c r="J1367" t="s">
        <v>34</v>
      </c>
      <c r="K1367">
        <v>2500</v>
      </c>
    </row>
    <row r="1368" spans="1:11" x14ac:dyDescent="0.25">
      <c r="A1368" t="s">
        <v>2989</v>
      </c>
    </row>
    <row r="1369" spans="1:11" x14ac:dyDescent="0.25">
      <c r="A1369" t="s">
        <v>2990</v>
      </c>
    </row>
    <row r="1370" spans="1:11" x14ac:dyDescent="0.25">
      <c r="A1370" t="s">
        <v>37</v>
      </c>
      <c r="B1370" t="s">
        <v>38</v>
      </c>
    </row>
    <row r="1371" spans="1:11" x14ac:dyDescent="0.25">
      <c r="A1371" t="s">
        <v>39</v>
      </c>
      <c r="B1371" t="s">
        <v>40</v>
      </c>
      <c r="C1371" t="s">
        <v>41</v>
      </c>
      <c r="D1371" t="s">
        <v>1</v>
      </c>
      <c r="E1371">
        <v>13</v>
      </c>
      <c r="F1371" t="s">
        <v>42</v>
      </c>
      <c r="G1371" t="s">
        <v>43</v>
      </c>
      <c r="H1371">
        <v>0.2</v>
      </c>
    </row>
    <row r="1372" spans="1:11" x14ac:dyDescent="0.25">
      <c r="A1372" t="s">
        <v>214</v>
      </c>
      <c r="B1372" t="s">
        <v>76</v>
      </c>
      <c r="C1372" t="s">
        <v>44</v>
      </c>
      <c r="D1372" t="s">
        <v>45</v>
      </c>
      <c r="E1372" t="s">
        <v>46</v>
      </c>
      <c r="F1372" t="s">
        <v>3103</v>
      </c>
      <c r="G1372">
        <v>10</v>
      </c>
      <c r="H1372" t="s">
        <v>3104</v>
      </c>
    </row>
    <row r="1373" spans="1:11" x14ac:dyDescent="0.25">
      <c r="A1373" t="s">
        <v>3227</v>
      </c>
      <c r="B1373" t="s">
        <v>24</v>
      </c>
      <c r="C1373" t="s">
        <v>25</v>
      </c>
      <c r="D1373">
        <v>7002</v>
      </c>
    </row>
    <row r="1374" spans="1:11" x14ac:dyDescent="0.25">
      <c r="A1374" t="s">
        <v>26</v>
      </c>
    </row>
    <row r="1375" spans="1:11" x14ac:dyDescent="0.25">
      <c r="A1375" t="s">
        <v>220</v>
      </c>
      <c r="B1375" t="s">
        <v>70</v>
      </c>
      <c r="C1375" t="s">
        <v>27</v>
      </c>
      <c r="D1375" t="s">
        <v>28</v>
      </c>
      <c r="E1375" t="s">
        <v>29</v>
      </c>
      <c r="F1375" t="s">
        <v>30</v>
      </c>
      <c r="G1375" t="s">
        <v>31</v>
      </c>
      <c r="H1375" t="s">
        <v>32</v>
      </c>
      <c r="I1375" t="s">
        <v>33</v>
      </c>
      <c r="J1375" t="s">
        <v>34</v>
      </c>
      <c r="K1375">
        <v>2500</v>
      </c>
    </row>
    <row r="1376" spans="1:11" x14ac:dyDescent="0.25">
      <c r="A1376" t="s">
        <v>2978</v>
      </c>
    </row>
    <row r="1377" spans="1:11" x14ac:dyDescent="0.25">
      <c r="A1377" t="s">
        <v>2979</v>
      </c>
    </row>
    <row r="1378" spans="1:11" x14ac:dyDescent="0.25">
      <c r="A1378" t="s">
        <v>37</v>
      </c>
      <c r="B1378" t="s">
        <v>38</v>
      </c>
    </row>
    <row r="1379" spans="1:11" x14ac:dyDescent="0.25">
      <c r="A1379" t="s">
        <v>39</v>
      </c>
      <c r="B1379" t="s">
        <v>40</v>
      </c>
      <c r="C1379" t="s">
        <v>41</v>
      </c>
      <c r="D1379" t="s">
        <v>1</v>
      </c>
      <c r="E1379">
        <v>14</v>
      </c>
      <c r="F1379" t="s">
        <v>42</v>
      </c>
      <c r="G1379" t="s">
        <v>43</v>
      </c>
      <c r="H1379">
        <v>0.2</v>
      </c>
    </row>
    <row r="1380" spans="1:11" x14ac:dyDescent="0.25">
      <c r="A1380" t="s">
        <v>19</v>
      </c>
    </row>
    <row r="1381" spans="1:11" x14ac:dyDescent="0.25">
      <c r="A1381" t="s">
        <v>220</v>
      </c>
      <c r="B1381" t="s">
        <v>70</v>
      </c>
      <c r="C1381" t="s">
        <v>44</v>
      </c>
      <c r="D1381" t="s">
        <v>45</v>
      </c>
      <c r="E1381" t="s">
        <v>46</v>
      </c>
      <c r="F1381" t="s">
        <v>3103</v>
      </c>
      <c r="G1381">
        <v>10</v>
      </c>
      <c r="H1381" t="s">
        <v>3104</v>
      </c>
    </row>
    <row r="1382" spans="1:11" x14ac:dyDescent="0.25">
      <c r="A1382" t="s">
        <v>3228</v>
      </c>
      <c r="B1382" t="s">
        <v>24</v>
      </c>
      <c r="C1382" t="s">
        <v>25</v>
      </c>
      <c r="D1382">
        <v>2292</v>
      </c>
    </row>
    <row r="1383" spans="1:11" x14ac:dyDescent="0.25">
      <c r="A1383" t="s">
        <v>2986</v>
      </c>
    </row>
    <row r="1384" spans="1:11" x14ac:dyDescent="0.25">
      <c r="A1384" t="s">
        <v>3229</v>
      </c>
      <c r="B1384" t="s">
        <v>70</v>
      </c>
      <c r="C1384" t="s">
        <v>27</v>
      </c>
      <c r="D1384" t="s">
        <v>28</v>
      </c>
      <c r="E1384" t="s">
        <v>29</v>
      </c>
      <c r="F1384" t="s">
        <v>30</v>
      </c>
      <c r="G1384" t="s">
        <v>31</v>
      </c>
      <c r="H1384" t="s">
        <v>32</v>
      </c>
      <c r="I1384" t="s">
        <v>33</v>
      </c>
      <c r="J1384" t="s">
        <v>34</v>
      </c>
      <c r="K1384">
        <v>2500</v>
      </c>
    </row>
    <row r="1385" spans="1:11" x14ac:dyDescent="0.25">
      <c r="A1385" t="s">
        <v>2995</v>
      </c>
    </row>
    <row r="1386" spans="1:11" x14ac:dyDescent="0.25">
      <c r="A1386" t="s">
        <v>2996</v>
      </c>
    </row>
    <row r="1387" spans="1:11" x14ac:dyDescent="0.25">
      <c r="A1387" t="s">
        <v>37</v>
      </c>
      <c r="B1387" t="s">
        <v>38</v>
      </c>
    </row>
    <row r="1388" spans="1:11" x14ac:dyDescent="0.25">
      <c r="A1388" t="s">
        <v>39</v>
      </c>
      <c r="B1388" t="s">
        <v>40</v>
      </c>
      <c r="C1388" t="s">
        <v>41</v>
      </c>
      <c r="D1388" t="s">
        <v>1</v>
      </c>
      <c r="E1388">
        <v>14</v>
      </c>
      <c r="F1388" t="s">
        <v>42</v>
      </c>
      <c r="G1388" t="s">
        <v>43</v>
      </c>
      <c r="H1388">
        <v>0.2</v>
      </c>
    </row>
    <row r="1389" spans="1:11" x14ac:dyDescent="0.25">
      <c r="A1389" t="s">
        <v>3229</v>
      </c>
      <c r="B1389" t="s">
        <v>70</v>
      </c>
      <c r="C1389" t="s">
        <v>44</v>
      </c>
      <c r="D1389" t="s">
        <v>45</v>
      </c>
      <c r="E1389" t="s">
        <v>46</v>
      </c>
      <c r="F1389" t="s">
        <v>3103</v>
      </c>
      <c r="G1389">
        <v>10</v>
      </c>
      <c r="H1389" t="s">
        <v>3104</v>
      </c>
    </row>
    <row r="1390" spans="1:11" x14ac:dyDescent="0.25">
      <c r="A1390" t="s">
        <v>67</v>
      </c>
      <c r="B1390" t="s">
        <v>24</v>
      </c>
      <c r="C1390" t="s">
        <v>25</v>
      </c>
      <c r="D1390">
        <v>7010</v>
      </c>
    </row>
    <row r="1391" spans="1:11" x14ac:dyDescent="0.25">
      <c r="A1391" t="s">
        <v>68</v>
      </c>
    </row>
    <row r="1392" spans="1:11" x14ac:dyDescent="0.25">
      <c r="A1392" t="s">
        <v>214</v>
      </c>
      <c r="B1392" t="s">
        <v>70</v>
      </c>
      <c r="C1392" t="s">
        <v>27</v>
      </c>
      <c r="D1392" t="s">
        <v>28</v>
      </c>
      <c r="E1392" t="s">
        <v>29</v>
      </c>
      <c r="F1392" t="s">
        <v>30</v>
      </c>
      <c r="G1392" t="s">
        <v>31</v>
      </c>
      <c r="H1392" t="s">
        <v>32</v>
      </c>
      <c r="I1392" t="s">
        <v>33</v>
      </c>
      <c r="J1392" t="s">
        <v>34</v>
      </c>
      <c r="K1392">
        <v>2500</v>
      </c>
    </row>
    <row r="1393" spans="1:11" x14ac:dyDescent="0.25">
      <c r="A1393" t="s">
        <v>2984</v>
      </c>
    </row>
    <row r="1394" spans="1:11" x14ac:dyDescent="0.25">
      <c r="A1394" t="s">
        <v>2985</v>
      </c>
    </row>
    <row r="1395" spans="1:11" x14ac:dyDescent="0.25">
      <c r="A1395" t="s">
        <v>37</v>
      </c>
      <c r="B1395" t="s">
        <v>38</v>
      </c>
    </row>
    <row r="1396" spans="1:11" x14ac:dyDescent="0.25">
      <c r="A1396" t="s">
        <v>39</v>
      </c>
      <c r="B1396" t="s">
        <v>40</v>
      </c>
      <c r="C1396" t="s">
        <v>41</v>
      </c>
      <c r="D1396" t="s">
        <v>1</v>
      </c>
      <c r="E1396">
        <v>14</v>
      </c>
      <c r="F1396" t="s">
        <v>42</v>
      </c>
      <c r="G1396" t="s">
        <v>43</v>
      </c>
      <c r="H1396">
        <v>0.2</v>
      </c>
    </row>
    <row r="1397" spans="1:11" x14ac:dyDescent="0.25">
      <c r="A1397" t="s">
        <v>214</v>
      </c>
      <c r="B1397" t="s">
        <v>70</v>
      </c>
      <c r="C1397" t="s">
        <v>44</v>
      </c>
      <c r="D1397" t="s">
        <v>45</v>
      </c>
      <c r="E1397" t="s">
        <v>46</v>
      </c>
      <c r="F1397" t="s">
        <v>3103</v>
      </c>
      <c r="G1397">
        <v>10</v>
      </c>
      <c r="H1397" t="s">
        <v>3104</v>
      </c>
    </row>
    <row r="1398" spans="1:11" x14ac:dyDescent="0.25">
      <c r="A1398" t="s">
        <v>19</v>
      </c>
    </row>
    <row r="1399" spans="1:11" x14ac:dyDescent="0.25">
      <c r="A1399" t="s">
        <v>79</v>
      </c>
      <c r="B1399" t="s">
        <v>24</v>
      </c>
      <c r="C1399" t="s">
        <v>25</v>
      </c>
      <c r="D1399">
        <v>6960</v>
      </c>
    </row>
    <row r="1400" spans="1:11" x14ac:dyDescent="0.25">
      <c r="A1400" t="s">
        <v>80</v>
      </c>
    </row>
    <row r="1401" spans="1:11" x14ac:dyDescent="0.25">
      <c r="A1401" t="s">
        <v>218</v>
      </c>
      <c r="B1401" t="s">
        <v>70</v>
      </c>
      <c r="C1401" t="s">
        <v>27</v>
      </c>
      <c r="D1401" t="s">
        <v>28</v>
      </c>
      <c r="E1401" t="s">
        <v>29</v>
      </c>
      <c r="F1401" t="s">
        <v>30</v>
      </c>
      <c r="G1401" t="s">
        <v>31</v>
      </c>
      <c r="H1401" t="s">
        <v>32</v>
      </c>
      <c r="I1401" t="s">
        <v>33</v>
      </c>
      <c r="J1401" t="s">
        <v>34</v>
      </c>
      <c r="K1401">
        <v>2500</v>
      </c>
    </row>
    <row r="1402" spans="1:11" x14ac:dyDescent="0.25">
      <c r="A1402" t="s">
        <v>2991</v>
      </c>
    </row>
    <row r="1403" spans="1:11" x14ac:dyDescent="0.25">
      <c r="A1403" t="s">
        <v>2992</v>
      </c>
    </row>
    <row r="1404" spans="1:11" x14ac:dyDescent="0.25">
      <c r="A1404" t="s">
        <v>37</v>
      </c>
      <c r="B1404" t="s">
        <v>38</v>
      </c>
    </row>
    <row r="1405" spans="1:11" x14ac:dyDescent="0.25">
      <c r="A1405" t="s">
        <v>39</v>
      </c>
      <c r="B1405" t="s">
        <v>40</v>
      </c>
      <c r="C1405" t="s">
        <v>41</v>
      </c>
      <c r="D1405" t="s">
        <v>1</v>
      </c>
      <c r="E1405">
        <v>14</v>
      </c>
      <c r="F1405" t="s">
        <v>42</v>
      </c>
      <c r="G1405" t="s">
        <v>43</v>
      </c>
      <c r="H1405">
        <v>0.2</v>
      </c>
    </row>
    <row r="1406" spans="1:11" x14ac:dyDescent="0.25">
      <c r="A1406" t="s">
        <v>3228</v>
      </c>
      <c r="B1406" t="s">
        <v>24</v>
      </c>
      <c r="C1406" t="s">
        <v>25</v>
      </c>
      <c r="D1406">
        <v>2292</v>
      </c>
    </row>
    <row r="1407" spans="1:11" x14ac:dyDescent="0.25">
      <c r="A1407" t="s">
        <v>2986</v>
      </c>
    </row>
    <row r="1408" spans="1:11" x14ac:dyDescent="0.25">
      <c r="A1408" t="s">
        <v>3229</v>
      </c>
      <c r="B1408" t="s">
        <v>76</v>
      </c>
      <c r="C1408" t="s">
        <v>27</v>
      </c>
      <c r="D1408" t="s">
        <v>28</v>
      </c>
      <c r="E1408" t="s">
        <v>29</v>
      </c>
      <c r="F1408" t="s">
        <v>30</v>
      </c>
      <c r="G1408" t="s">
        <v>31</v>
      </c>
      <c r="H1408" t="s">
        <v>32</v>
      </c>
      <c r="I1408" t="s">
        <v>33</v>
      </c>
      <c r="J1408" t="s">
        <v>34</v>
      </c>
      <c r="K1408">
        <v>2500</v>
      </c>
    </row>
    <row r="1409" spans="1:17" x14ac:dyDescent="0.25">
      <c r="A1409" t="s">
        <v>2993</v>
      </c>
    </row>
    <row r="1410" spans="1:17" x14ac:dyDescent="0.25">
      <c r="A1410" t="s">
        <v>2994</v>
      </c>
    </row>
    <row r="1411" spans="1:17" x14ac:dyDescent="0.25">
      <c r="A1411" t="s">
        <v>37</v>
      </c>
      <c r="B1411" t="s">
        <v>38</v>
      </c>
    </row>
    <row r="1412" spans="1:17" x14ac:dyDescent="0.25">
      <c r="A1412" t="s">
        <v>39</v>
      </c>
      <c r="B1412" t="s">
        <v>40</v>
      </c>
      <c r="C1412" t="s">
        <v>41</v>
      </c>
      <c r="D1412" t="s">
        <v>1</v>
      </c>
      <c r="E1412">
        <v>13</v>
      </c>
      <c r="F1412" t="s">
        <v>42</v>
      </c>
      <c r="G1412" t="s">
        <v>43</v>
      </c>
      <c r="H1412">
        <v>0.2</v>
      </c>
    </row>
    <row r="1413" spans="1:17" x14ac:dyDescent="0.25">
      <c r="A1413" t="s">
        <v>218</v>
      </c>
      <c r="B1413" t="s">
        <v>73</v>
      </c>
      <c r="C1413" t="s">
        <v>44</v>
      </c>
      <c r="D1413" t="s">
        <v>33</v>
      </c>
      <c r="E1413" t="s">
        <v>40</v>
      </c>
      <c r="F1413" t="s">
        <v>0</v>
      </c>
      <c r="G1413" t="s">
        <v>212</v>
      </c>
      <c r="H1413" t="s">
        <v>1</v>
      </c>
      <c r="I1413" t="s">
        <v>0</v>
      </c>
      <c r="J1413">
        <v>12</v>
      </c>
      <c r="K1413" t="s">
        <v>90</v>
      </c>
      <c r="L1413" t="s">
        <v>0</v>
      </c>
      <c r="M1413">
        <v>0.2</v>
      </c>
      <c r="N1413" t="s">
        <v>92</v>
      </c>
      <c r="O1413" t="s">
        <v>93</v>
      </c>
      <c r="P1413" t="s">
        <v>0</v>
      </c>
      <c r="Q1413" t="s">
        <v>94</v>
      </c>
    </row>
    <row r="1414" spans="1:17" x14ac:dyDescent="0.25">
      <c r="A1414" t="s">
        <v>218</v>
      </c>
      <c r="B1414" t="s">
        <v>76</v>
      </c>
      <c r="C1414" t="s">
        <v>44</v>
      </c>
      <c r="D1414" t="s">
        <v>33</v>
      </c>
      <c r="E1414" t="s">
        <v>40</v>
      </c>
      <c r="F1414" t="s">
        <v>0</v>
      </c>
      <c r="G1414" t="s">
        <v>212</v>
      </c>
      <c r="H1414" t="s">
        <v>1</v>
      </c>
      <c r="I1414" t="s">
        <v>0</v>
      </c>
      <c r="J1414">
        <v>13</v>
      </c>
      <c r="K1414" t="s">
        <v>90</v>
      </c>
      <c r="L1414" t="s">
        <v>0</v>
      </c>
      <c r="M1414">
        <v>0.2</v>
      </c>
      <c r="N1414" t="s">
        <v>92</v>
      </c>
      <c r="O1414" t="s">
        <v>93</v>
      </c>
      <c r="P1414" t="s">
        <v>0</v>
      </c>
      <c r="Q1414" t="s">
        <v>94</v>
      </c>
    </row>
    <row r="1415" spans="1:17" x14ac:dyDescent="0.25">
      <c r="A1415" t="s">
        <v>218</v>
      </c>
      <c r="B1415" t="s">
        <v>70</v>
      </c>
      <c r="C1415" t="s">
        <v>44</v>
      </c>
      <c r="D1415" t="s">
        <v>33</v>
      </c>
      <c r="E1415" t="s">
        <v>40</v>
      </c>
      <c r="F1415" t="s">
        <v>0</v>
      </c>
      <c r="G1415" t="s">
        <v>212</v>
      </c>
      <c r="H1415" t="s">
        <v>1</v>
      </c>
      <c r="I1415" t="s">
        <v>0</v>
      </c>
      <c r="J1415">
        <v>14</v>
      </c>
      <c r="K1415" t="s">
        <v>90</v>
      </c>
      <c r="L1415" t="s">
        <v>0</v>
      </c>
      <c r="M1415">
        <v>0.2</v>
      </c>
      <c r="N1415" t="s">
        <v>92</v>
      </c>
      <c r="O1415" t="s">
        <v>93</v>
      </c>
      <c r="P1415" t="s">
        <v>0</v>
      </c>
      <c r="Q1415" t="s">
        <v>94</v>
      </c>
    </row>
    <row r="1416" spans="1:17" x14ac:dyDescent="0.25">
      <c r="A1416" t="s">
        <v>3229</v>
      </c>
      <c r="B1416" t="s">
        <v>76</v>
      </c>
      <c r="C1416" t="s">
        <v>44</v>
      </c>
      <c r="D1416" t="s">
        <v>45</v>
      </c>
      <c r="E1416" t="s">
        <v>46</v>
      </c>
      <c r="F1416" t="s">
        <v>3103</v>
      </c>
      <c r="G1416">
        <v>10</v>
      </c>
      <c r="H1416" t="s">
        <v>3104</v>
      </c>
    </row>
    <row r="1417" spans="1:17" x14ac:dyDescent="0.25">
      <c r="A1417" t="s">
        <v>220</v>
      </c>
      <c r="B1417" t="s">
        <v>76</v>
      </c>
      <c r="C1417" t="s">
        <v>47</v>
      </c>
      <c r="D1417" t="s">
        <v>3105</v>
      </c>
      <c r="E1417" t="s">
        <v>49</v>
      </c>
      <c r="F1417" t="s">
        <v>50</v>
      </c>
      <c r="G1417">
        <v>2.7777751286824499E-4</v>
      </c>
    </row>
    <row r="1418" spans="1:17" x14ac:dyDescent="0.25">
      <c r="A1418" t="s">
        <v>220</v>
      </c>
      <c r="B1418" t="s">
        <v>70</v>
      </c>
      <c r="C1418" t="s">
        <v>47</v>
      </c>
      <c r="D1418" t="s">
        <v>3105</v>
      </c>
      <c r="E1418" t="s">
        <v>49</v>
      </c>
      <c r="F1418" t="s">
        <v>50</v>
      </c>
      <c r="G1418">
        <v>2.7777751286824499E-4</v>
      </c>
    </row>
    <row r="1419" spans="1:17" x14ac:dyDescent="0.25">
      <c r="A1419" t="s">
        <v>220</v>
      </c>
      <c r="B1419" t="s">
        <v>73</v>
      </c>
      <c r="C1419" t="s">
        <v>47</v>
      </c>
      <c r="D1419" t="s">
        <v>3105</v>
      </c>
      <c r="E1419" t="s">
        <v>49</v>
      </c>
      <c r="F1419" t="s">
        <v>50</v>
      </c>
      <c r="G1419">
        <v>8.8888804117838503E-4</v>
      </c>
    </row>
    <row r="1420" spans="1:17" x14ac:dyDescent="0.25">
      <c r="A1420" t="s">
        <v>214</v>
      </c>
      <c r="B1420" t="s">
        <v>76</v>
      </c>
      <c r="C1420" t="s">
        <v>47</v>
      </c>
      <c r="D1420" t="s">
        <v>3105</v>
      </c>
      <c r="E1420" t="s">
        <v>49</v>
      </c>
      <c r="F1420" t="s">
        <v>50</v>
      </c>
      <c r="G1420">
        <v>7.2222153345743805E-4</v>
      </c>
    </row>
    <row r="1421" spans="1:17" x14ac:dyDescent="0.25">
      <c r="A1421" t="s">
        <v>214</v>
      </c>
      <c r="B1421" t="s">
        <v>73</v>
      </c>
      <c r="C1421" t="s">
        <v>47</v>
      </c>
      <c r="D1421" t="s">
        <v>3105</v>
      </c>
      <c r="E1421" t="s">
        <v>49</v>
      </c>
      <c r="F1421" t="s">
        <v>50</v>
      </c>
      <c r="G1421">
        <v>1.1388878027597999E-3</v>
      </c>
    </row>
    <row r="1422" spans="1:17" x14ac:dyDescent="0.25">
      <c r="A1422" t="s">
        <v>214</v>
      </c>
      <c r="B1422" t="s">
        <v>70</v>
      </c>
      <c r="C1422" t="s">
        <v>47</v>
      </c>
      <c r="D1422" t="s">
        <v>3105</v>
      </c>
      <c r="E1422" t="s">
        <v>49</v>
      </c>
      <c r="F1422" t="s">
        <v>50</v>
      </c>
      <c r="G1422">
        <v>3.88888518015543E-4</v>
      </c>
    </row>
    <row r="1423" spans="1:17" x14ac:dyDescent="0.25">
      <c r="A1423" t="s">
        <v>3229</v>
      </c>
      <c r="B1423" t="s">
        <v>73</v>
      </c>
      <c r="C1423" t="s">
        <v>47</v>
      </c>
      <c r="D1423" t="s">
        <v>3105</v>
      </c>
      <c r="E1423" t="s">
        <v>49</v>
      </c>
      <c r="F1423" t="s">
        <v>50</v>
      </c>
      <c r="G1423">
        <v>2.1388868490854899E-3</v>
      </c>
    </row>
    <row r="1424" spans="1:17" x14ac:dyDescent="0.25">
      <c r="A1424" t="s">
        <v>3229</v>
      </c>
      <c r="B1424" t="s">
        <v>70</v>
      </c>
      <c r="C1424" t="s">
        <v>47</v>
      </c>
      <c r="D1424" t="s">
        <v>3105</v>
      </c>
      <c r="E1424" t="s">
        <v>49</v>
      </c>
      <c r="F1424" t="s">
        <v>50</v>
      </c>
      <c r="G1424">
        <v>3.0555526415506999E-4</v>
      </c>
    </row>
    <row r="1425" spans="1:14" x14ac:dyDescent="0.25">
      <c r="A1425" t="s">
        <v>3229</v>
      </c>
      <c r="B1425" t="s">
        <v>76</v>
      </c>
      <c r="C1425" t="s">
        <v>47</v>
      </c>
      <c r="D1425" t="s">
        <v>3105</v>
      </c>
      <c r="E1425" t="s">
        <v>49</v>
      </c>
      <c r="F1425" t="s">
        <v>50</v>
      </c>
      <c r="G1425">
        <v>2.1388868490854899E-3</v>
      </c>
    </row>
    <row r="1426" spans="1:14" x14ac:dyDescent="0.25">
      <c r="A1426" t="s">
        <v>3004</v>
      </c>
      <c r="B1426" t="s">
        <v>3248</v>
      </c>
    </row>
    <row r="1427" spans="1:14" x14ac:dyDescent="0.25">
      <c r="A1427" t="s">
        <v>3005</v>
      </c>
      <c r="B1427" t="s">
        <v>3006</v>
      </c>
      <c r="C1427" t="s">
        <v>3007</v>
      </c>
      <c r="D1427" t="s">
        <v>3008</v>
      </c>
      <c r="E1427" t="s">
        <v>3232</v>
      </c>
    </row>
    <row r="1428" spans="1:14" x14ac:dyDescent="0.25">
      <c r="B1428" t="s">
        <v>3009</v>
      </c>
      <c r="C1428" t="s">
        <v>3010</v>
      </c>
      <c r="D1428" t="s">
        <v>3011</v>
      </c>
      <c r="E1428">
        <v>313</v>
      </c>
      <c r="F1428" t="s">
        <v>3012</v>
      </c>
      <c r="G1428" t="s">
        <v>3013</v>
      </c>
    </row>
    <row r="1429" spans="1:14" x14ac:dyDescent="0.25">
      <c r="B1429" t="s">
        <v>3014</v>
      </c>
    </row>
    <row r="1430" spans="1:14" x14ac:dyDescent="0.25">
      <c r="B1430" t="s">
        <v>3015</v>
      </c>
    </row>
    <row r="1431" spans="1:14" x14ac:dyDescent="0.25">
      <c r="B1431" t="s">
        <v>3009</v>
      </c>
      <c r="C1431" t="s">
        <v>3010</v>
      </c>
      <c r="D1431" t="s">
        <v>3011</v>
      </c>
      <c r="E1431">
        <v>108</v>
      </c>
      <c r="F1431" t="s">
        <v>3012</v>
      </c>
      <c r="G1431" t="s">
        <v>3016</v>
      </c>
    </row>
    <row r="1432" spans="1:14" x14ac:dyDescent="0.25">
      <c r="B1432" t="s">
        <v>3017</v>
      </c>
      <c r="C1432" t="s">
        <v>3018</v>
      </c>
    </row>
    <row r="1433" spans="1:14" x14ac:dyDescent="0.25">
      <c r="B1433" t="s">
        <v>3019</v>
      </c>
    </row>
    <row r="1434" spans="1:14" x14ac:dyDescent="0.25">
      <c r="B1434" t="s">
        <v>3009</v>
      </c>
      <c r="C1434" t="s">
        <v>18</v>
      </c>
      <c r="D1434" t="s">
        <v>3011</v>
      </c>
      <c r="E1434">
        <v>29</v>
      </c>
      <c r="F1434" t="s">
        <v>3012</v>
      </c>
      <c r="G1434" t="s">
        <v>3020</v>
      </c>
    </row>
    <row r="1435" spans="1:14" x14ac:dyDescent="0.25">
      <c r="B1435" t="s">
        <v>3021</v>
      </c>
      <c r="C1435" t="s">
        <v>3022</v>
      </c>
      <c r="D1435" t="s">
        <v>3023</v>
      </c>
      <c r="E1435" t="s">
        <v>3024</v>
      </c>
      <c r="F1435" t="s">
        <v>3025</v>
      </c>
      <c r="G1435" t="s">
        <v>3026</v>
      </c>
      <c r="H1435" t="s">
        <v>3027</v>
      </c>
      <c r="I1435" t="s">
        <v>3028</v>
      </c>
    </row>
    <row r="1436" spans="1:14" x14ac:dyDescent="0.25">
      <c r="B1436" t="s">
        <v>3029</v>
      </c>
    </row>
    <row r="1437" spans="1:14" x14ac:dyDescent="0.25">
      <c r="B1437" t="s">
        <v>3009</v>
      </c>
      <c r="C1437" t="s">
        <v>18</v>
      </c>
      <c r="D1437" t="s">
        <v>3011</v>
      </c>
      <c r="E1437">
        <v>40</v>
      </c>
      <c r="F1437" t="s">
        <v>3012</v>
      </c>
      <c r="G1437" t="s">
        <v>3030</v>
      </c>
    </row>
    <row r="1438" spans="1:14" x14ac:dyDescent="0.25">
      <c r="B1438" t="s">
        <v>833</v>
      </c>
      <c r="C1438" t="s">
        <v>3233</v>
      </c>
      <c r="D1438" t="s">
        <v>3234</v>
      </c>
      <c r="E1438" t="s">
        <v>3026</v>
      </c>
      <c r="F1438" t="s">
        <v>3026</v>
      </c>
      <c r="G1438" t="s">
        <v>3027</v>
      </c>
      <c r="H1438" t="s">
        <v>3235</v>
      </c>
      <c r="I1438" t="s">
        <v>3236</v>
      </c>
      <c r="J1438" t="s">
        <v>3236</v>
      </c>
      <c r="K1438" t="s">
        <v>3031</v>
      </c>
      <c r="L1438" t="s">
        <v>3032</v>
      </c>
      <c r="M1438" t="s">
        <v>3031</v>
      </c>
      <c r="N1438" t="s">
        <v>3033</v>
      </c>
    </row>
    <row r="1439" spans="1:14" x14ac:dyDescent="0.25">
      <c r="B1439" t="s">
        <v>3009</v>
      </c>
      <c r="C1439" t="s">
        <v>3034</v>
      </c>
      <c r="D1439" t="s">
        <v>3011</v>
      </c>
      <c r="E1439">
        <v>93</v>
      </c>
      <c r="F1439" t="s">
        <v>3012</v>
      </c>
      <c r="G1439" t="s">
        <v>3035</v>
      </c>
    </row>
    <row r="1440" spans="1:14" x14ac:dyDescent="0.25">
      <c r="B1440" t="s">
        <v>3036</v>
      </c>
      <c r="C1440" t="s">
        <v>3037</v>
      </c>
      <c r="D1440" t="s">
        <v>3027</v>
      </c>
      <c r="E1440" t="s">
        <v>3237</v>
      </c>
    </row>
    <row r="1441" spans="2:7" x14ac:dyDescent="0.25">
      <c r="B1441" t="s">
        <v>3009</v>
      </c>
      <c r="C1441" t="s">
        <v>3038</v>
      </c>
      <c r="D1441" t="s">
        <v>3011</v>
      </c>
      <c r="E1441">
        <v>227</v>
      </c>
      <c r="F1441" t="s">
        <v>3012</v>
      </c>
      <c r="G1441" t="s">
        <v>3016</v>
      </c>
    </row>
    <row r="1442" spans="2:7" x14ac:dyDescent="0.25">
      <c r="B1442" t="s">
        <v>3039</v>
      </c>
    </row>
    <row r="1443" spans="2:7" x14ac:dyDescent="0.25">
      <c r="B1443" t="s">
        <v>3040</v>
      </c>
    </row>
    <row r="1444" spans="2:7" x14ac:dyDescent="0.25">
      <c r="B1444" t="s">
        <v>3009</v>
      </c>
      <c r="C1444" t="s">
        <v>3038</v>
      </c>
      <c r="D1444" t="s">
        <v>3011</v>
      </c>
      <c r="E1444">
        <v>519</v>
      </c>
      <c r="F1444" t="s">
        <v>3012</v>
      </c>
      <c r="G1444" t="s">
        <v>3041</v>
      </c>
    </row>
    <row r="1445" spans="2:7" x14ac:dyDescent="0.25">
      <c r="B1445" t="s">
        <v>3042</v>
      </c>
    </row>
    <row r="1446" spans="2:7" x14ac:dyDescent="0.25">
      <c r="B1446" t="s">
        <v>3043</v>
      </c>
    </row>
    <row r="1447" spans="2:7" x14ac:dyDescent="0.25">
      <c r="B1447" t="s">
        <v>3009</v>
      </c>
      <c r="C1447" t="s">
        <v>3038</v>
      </c>
      <c r="D1447" t="s">
        <v>3011</v>
      </c>
      <c r="E1447">
        <v>258</v>
      </c>
      <c r="F1447" t="s">
        <v>3012</v>
      </c>
      <c r="G1447" t="s">
        <v>3044</v>
      </c>
    </row>
    <row r="1448" spans="2:7" x14ac:dyDescent="0.25">
      <c r="B1448" t="s">
        <v>833</v>
      </c>
      <c r="C1448" t="s">
        <v>3045</v>
      </c>
    </row>
    <row r="1449" spans="2:7" x14ac:dyDescent="0.25">
      <c r="B1449" t="s">
        <v>3009</v>
      </c>
      <c r="C1449" t="s">
        <v>3038</v>
      </c>
      <c r="D1449" t="s">
        <v>3011</v>
      </c>
      <c r="E1449">
        <v>327</v>
      </c>
      <c r="F1449" t="s">
        <v>3012</v>
      </c>
      <c r="G1449" t="s">
        <v>3046</v>
      </c>
    </row>
    <row r="1450" spans="2:7" x14ac:dyDescent="0.25">
      <c r="B1450" t="s">
        <v>3047</v>
      </c>
      <c r="C1450" t="s">
        <v>3048</v>
      </c>
      <c r="D1450" t="s">
        <v>3049</v>
      </c>
    </row>
    <row r="1451" spans="2:7" x14ac:dyDescent="0.25">
      <c r="B1451" t="s">
        <v>3009</v>
      </c>
      <c r="C1451" t="s">
        <v>3050</v>
      </c>
      <c r="D1451" t="s">
        <v>3011</v>
      </c>
      <c r="E1451">
        <v>1739</v>
      </c>
      <c r="F1451" t="s">
        <v>3012</v>
      </c>
      <c r="G1451" t="s">
        <v>3051</v>
      </c>
    </row>
    <row r="1452" spans="2:7" x14ac:dyDescent="0.25">
      <c r="B1452" t="s">
        <v>3052</v>
      </c>
      <c r="C1452" t="s">
        <v>3053</v>
      </c>
      <c r="D1452" t="s">
        <v>3054</v>
      </c>
    </row>
    <row r="1453" spans="2:7" x14ac:dyDescent="0.25">
      <c r="B1453" t="s">
        <v>3055</v>
      </c>
    </row>
    <row r="1454" spans="2:7" x14ac:dyDescent="0.25">
      <c r="B1454" t="s">
        <v>3009</v>
      </c>
      <c r="C1454" t="s">
        <v>3050</v>
      </c>
      <c r="D1454" t="s">
        <v>3011</v>
      </c>
      <c r="E1454">
        <v>1750</v>
      </c>
      <c r="F1454" t="s">
        <v>3012</v>
      </c>
      <c r="G1454" t="s">
        <v>3056</v>
      </c>
    </row>
    <row r="1455" spans="2:7" x14ac:dyDescent="0.25">
      <c r="B1455" t="s">
        <v>3052</v>
      </c>
      <c r="C1455" t="s">
        <v>3057</v>
      </c>
      <c r="D1455" t="s">
        <v>3054</v>
      </c>
    </row>
    <row r="1456" spans="2:7" x14ac:dyDescent="0.25">
      <c r="B1456" t="s">
        <v>3009</v>
      </c>
      <c r="C1456" t="s">
        <v>3058</v>
      </c>
      <c r="D1456" t="s">
        <v>3011</v>
      </c>
      <c r="E1456">
        <v>46</v>
      </c>
      <c r="F1456" t="s">
        <v>3012</v>
      </c>
      <c r="G1456" t="s">
        <v>3059</v>
      </c>
    </row>
    <row r="1457" spans="2:7" x14ac:dyDescent="0.25">
      <c r="B1457" t="s">
        <v>3060</v>
      </c>
      <c r="C1457" t="s">
        <v>3061</v>
      </c>
    </row>
    <row r="1458" spans="2:7" x14ac:dyDescent="0.25">
      <c r="B1458" t="s">
        <v>3009</v>
      </c>
      <c r="C1458" t="s">
        <v>3050</v>
      </c>
      <c r="D1458" t="s">
        <v>3011</v>
      </c>
      <c r="E1458">
        <v>1739</v>
      </c>
      <c r="F1458" t="s">
        <v>3012</v>
      </c>
      <c r="G1458" t="s">
        <v>3051</v>
      </c>
    </row>
    <row r="1459" spans="2:7" x14ac:dyDescent="0.25">
      <c r="B1459" t="s">
        <v>3052</v>
      </c>
      <c r="C1459" t="s">
        <v>3053</v>
      </c>
      <c r="D1459" t="s">
        <v>3054</v>
      </c>
    </row>
    <row r="1460" spans="2:7" x14ac:dyDescent="0.25">
      <c r="B1460" t="s">
        <v>3055</v>
      </c>
    </row>
    <row r="1461" spans="2:7" x14ac:dyDescent="0.25">
      <c r="B1461" t="s">
        <v>3009</v>
      </c>
      <c r="C1461" t="s">
        <v>3050</v>
      </c>
      <c r="D1461" t="s">
        <v>3011</v>
      </c>
      <c r="E1461">
        <v>1750</v>
      </c>
      <c r="F1461" t="s">
        <v>3012</v>
      </c>
      <c r="G1461" t="s">
        <v>3056</v>
      </c>
    </row>
    <row r="1462" spans="2:7" x14ac:dyDescent="0.25">
      <c r="B1462" t="s">
        <v>3052</v>
      </c>
      <c r="C1462" t="s">
        <v>3057</v>
      </c>
      <c r="D1462" t="s">
        <v>3054</v>
      </c>
    </row>
    <row r="1463" spans="2:7" x14ac:dyDescent="0.25">
      <c r="B1463" t="s">
        <v>3009</v>
      </c>
      <c r="C1463" t="s">
        <v>3062</v>
      </c>
      <c r="D1463" t="s">
        <v>3011</v>
      </c>
      <c r="E1463">
        <v>820</v>
      </c>
      <c r="F1463" t="s">
        <v>3012</v>
      </c>
      <c r="G1463" t="s">
        <v>3059</v>
      </c>
    </row>
    <row r="1464" spans="2:7" x14ac:dyDescent="0.25">
      <c r="B1464" t="s">
        <v>3063</v>
      </c>
      <c r="C1464" t="s">
        <v>3064</v>
      </c>
      <c r="D1464" t="s">
        <v>3065</v>
      </c>
      <c r="E1464" t="s">
        <v>3066</v>
      </c>
      <c r="F1464" t="s">
        <v>3067</v>
      </c>
      <c r="G1464" t="s">
        <v>3068</v>
      </c>
    </row>
    <row r="1465" spans="2:7" x14ac:dyDescent="0.25">
      <c r="B1465" t="s">
        <v>3009</v>
      </c>
      <c r="C1465" t="s">
        <v>3050</v>
      </c>
      <c r="D1465" t="s">
        <v>3011</v>
      </c>
      <c r="E1465">
        <v>1739</v>
      </c>
      <c r="F1465" t="s">
        <v>3012</v>
      </c>
      <c r="G1465" t="s">
        <v>3051</v>
      </c>
    </row>
    <row r="1466" spans="2:7" x14ac:dyDescent="0.25">
      <c r="B1466" t="s">
        <v>3052</v>
      </c>
      <c r="C1466" t="s">
        <v>3053</v>
      </c>
      <c r="D1466" t="s">
        <v>3054</v>
      </c>
    </row>
    <row r="1467" spans="2:7" x14ac:dyDescent="0.25">
      <c r="B1467" t="s">
        <v>3055</v>
      </c>
    </row>
    <row r="1468" spans="2:7" x14ac:dyDescent="0.25">
      <c r="B1468" t="s">
        <v>3009</v>
      </c>
      <c r="C1468" t="s">
        <v>3050</v>
      </c>
      <c r="D1468" t="s">
        <v>3011</v>
      </c>
      <c r="E1468">
        <v>1750</v>
      </c>
      <c r="F1468" t="s">
        <v>3012</v>
      </c>
      <c r="G1468" t="s">
        <v>3056</v>
      </c>
    </row>
    <row r="1469" spans="2:7" x14ac:dyDescent="0.25">
      <c r="B1469" t="s">
        <v>3052</v>
      </c>
      <c r="C1469" t="s">
        <v>3057</v>
      </c>
      <c r="D1469" t="s">
        <v>3054</v>
      </c>
    </row>
    <row r="1470" spans="2:7" x14ac:dyDescent="0.25">
      <c r="B1470" t="s">
        <v>3009</v>
      </c>
      <c r="C1470" t="s">
        <v>3062</v>
      </c>
      <c r="D1470" t="s">
        <v>3011</v>
      </c>
      <c r="E1470">
        <v>725</v>
      </c>
      <c r="F1470" t="s">
        <v>3012</v>
      </c>
      <c r="G1470" t="s">
        <v>3059</v>
      </c>
    </row>
    <row r="1471" spans="2:7" x14ac:dyDescent="0.25">
      <c r="B1471" t="s">
        <v>3069</v>
      </c>
      <c r="C1471" t="s">
        <v>3070</v>
      </c>
      <c r="D1471" t="s">
        <v>3071</v>
      </c>
    </row>
    <row r="1472" spans="2:7" x14ac:dyDescent="0.25">
      <c r="B1472" t="s">
        <v>3009</v>
      </c>
      <c r="C1472" t="s">
        <v>3050</v>
      </c>
      <c r="D1472" t="s">
        <v>3011</v>
      </c>
      <c r="E1472">
        <v>1739</v>
      </c>
      <c r="F1472" t="s">
        <v>3012</v>
      </c>
      <c r="G1472" t="s">
        <v>3051</v>
      </c>
    </row>
    <row r="1473" spans="2:9" x14ac:dyDescent="0.25">
      <c r="B1473" t="s">
        <v>3052</v>
      </c>
      <c r="C1473" t="s">
        <v>3053</v>
      </c>
      <c r="D1473" t="s">
        <v>3054</v>
      </c>
    </row>
    <row r="1474" spans="2:9" x14ac:dyDescent="0.25">
      <c r="B1474" t="s">
        <v>3055</v>
      </c>
    </row>
    <row r="1475" spans="2:9" x14ac:dyDescent="0.25">
      <c r="B1475" t="s">
        <v>3009</v>
      </c>
      <c r="C1475" t="s">
        <v>3050</v>
      </c>
      <c r="D1475" t="s">
        <v>3011</v>
      </c>
      <c r="E1475">
        <v>1750</v>
      </c>
      <c r="F1475" t="s">
        <v>3012</v>
      </c>
      <c r="G1475" t="s">
        <v>3056</v>
      </c>
    </row>
    <row r="1476" spans="2:9" x14ac:dyDescent="0.25">
      <c r="B1476" t="s">
        <v>3052</v>
      </c>
      <c r="C1476" t="s">
        <v>3057</v>
      </c>
      <c r="D1476" t="s">
        <v>3054</v>
      </c>
    </row>
    <row r="1477" spans="2:9" x14ac:dyDescent="0.25">
      <c r="B1477" t="s">
        <v>3009</v>
      </c>
      <c r="C1477" t="s">
        <v>3062</v>
      </c>
      <c r="D1477" t="s">
        <v>3011</v>
      </c>
      <c r="E1477">
        <v>750</v>
      </c>
      <c r="F1477" t="s">
        <v>3012</v>
      </c>
      <c r="G1477" t="s">
        <v>3059</v>
      </c>
    </row>
    <row r="1478" spans="2:9" x14ac:dyDescent="0.25">
      <c r="B1478" t="s">
        <v>3069</v>
      </c>
      <c r="C1478" t="s">
        <v>3072</v>
      </c>
      <c r="D1478" t="s">
        <v>3073</v>
      </c>
      <c r="E1478" t="s">
        <v>3238</v>
      </c>
      <c r="F1478" t="s">
        <v>3074</v>
      </c>
      <c r="G1478" t="s">
        <v>3069</v>
      </c>
      <c r="H1478" t="s">
        <v>3069</v>
      </c>
      <c r="I1478" t="s">
        <v>3075</v>
      </c>
    </row>
    <row r="1479" spans="2:9" x14ac:dyDescent="0.25">
      <c r="B1479" t="s">
        <v>3009</v>
      </c>
      <c r="C1479" t="s">
        <v>3050</v>
      </c>
      <c r="D1479" t="s">
        <v>3011</v>
      </c>
      <c r="E1479">
        <v>1739</v>
      </c>
      <c r="F1479" t="s">
        <v>3012</v>
      </c>
      <c r="G1479" t="s">
        <v>3051</v>
      </c>
    </row>
    <row r="1480" spans="2:9" x14ac:dyDescent="0.25">
      <c r="B1480" t="s">
        <v>3052</v>
      </c>
      <c r="C1480" t="s">
        <v>3053</v>
      </c>
      <c r="D1480" t="s">
        <v>3054</v>
      </c>
    </row>
    <row r="1481" spans="2:9" x14ac:dyDescent="0.25">
      <c r="B1481" t="s">
        <v>3055</v>
      </c>
    </row>
    <row r="1482" spans="2:9" x14ac:dyDescent="0.25">
      <c r="B1482" t="s">
        <v>3009</v>
      </c>
      <c r="C1482" t="s">
        <v>3050</v>
      </c>
      <c r="D1482" t="s">
        <v>3011</v>
      </c>
      <c r="E1482">
        <v>1750</v>
      </c>
      <c r="F1482" t="s">
        <v>3012</v>
      </c>
      <c r="G1482" t="s">
        <v>3056</v>
      </c>
    </row>
    <row r="1483" spans="2:9" x14ac:dyDescent="0.25">
      <c r="B1483" t="s">
        <v>3052</v>
      </c>
      <c r="C1483" t="s">
        <v>3057</v>
      </c>
      <c r="D1483" t="s">
        <v>3054</v>
      </c>
    </row>
    <row r="1484" spans="2:9" x14ac:dyDescent="0.25">
      <c r="B1484" t="s">
        <v>3009</v>
      </c>
      <c r="C1484" t="s">
        <v>3062</v>
      </c>
      <c r="D1484" t="s">
        <v>3011</v>
      </c>
      <c r="E1484">
        <v>738</v>
      </c>
      <c r="F1484" t="s">
        <v>3012</v>
      </c>
      <c r="G1484" t="s">
        <v>3059</v>
      </c>
    </row>
    <row r="1485" spans="2:9" x14ac:dyDescent="0.25">
      <c r="B1485" t="s">
        <v>3052</v>
      </c>
      <c r="C1485" t="s">
        <v>3069</v>
      </c>
      <c r="D1485" t="s">
        <v>3031</v>
      </c>
      <c r="E1485" t="s">
        <v>3076</v>
      </c>
    </row>
    <row r="1486" spans="2:9" x14ac:dyDescent="0.25">
      <c r="B1486" t="s">
        <v>3077</v>
      </c>
    </row>
    <row r="1487" spans="2:9" x14ac:dyDescent="0.25">
      <c r="B1487" t="s">
        <v>3009</v>
      </c>
      <c r="C1487" t="s">
        <v>3062</v>
      </c>
      <c r="D1487" t="s">
        <v>3011</v>
      </c>
      <c r="E1487">
        <v>750</v>
      </c>
      <c r="F1487" t="s">
        <v>3012</v>
      </c>
      <c r="G1487" t="s">
        <v>3078</v>
      </c>
    </row>
    <row r="1488" spans="2:9" x14ac:dyDescent="0.25">
      <c r="B1488" t="s">
        <v>3069</v>
      </c>
      <c r="C1488" t="s">
        <v>3072</v>
      </c>
      <c r="D1488" t="s">
        <v>3073</v>
      </c>
      <c r="E1488" t="s">
        <v>3238</v>
      </c>
      <c r="F1488" t="s">
        <v>3074</v>
      </c>
      <c r="G1488" t="s">
        <v>3069</v>
      </c>
      <c r="H1488" t="s">
        <v>3069</v>
      </c>
      <c r="I1488" t="s">
        <v>3075</v>
      </c>
    </row>
    <row r="1489" spans="1:16" x14ac:dyDescent="0.25">
      <c r="B1489" t="s">
        <v>3079</v>
      </c>
    </row>
    <row r="1490" spans="1:16" x14ac:dyDescent="0.25">
      <c r="B1490" t="s">
        <v>3009</v>
      </c>
      <c r="C1490" t="s">
        <v>3050</v>
      </c>
      <c r="D1490" t="s">
        <v>3011</v>
      </c>
      <c r="E1490">
        <v>1739</v>
      </c>
      <c r="F1490" t="s">
        <v>3012</v>
      </c>
      <c r="G1490" t="s">
        <v>3051</v>
      </c>
    </row>
    <row r="1491" spans="1:16" x14ac:dyDescent="0.25">
      <c r="B1491" t="s">
        <v>3052</v>
      </c>
      <c r="C1491" t="s">
        <v>3053</v>
      </c>
      <c r="D1491" t="s">
        <v>3054</v>
      </c>
    </row>
    <row r="1492" spans="1:16" x14ac:dyDescent="0.25">
      <c r="B1492" t="s">
        <v>3055</v>
      </c>
    </row>
    <row r="1493" spans="1:16" x14ac:dyDescent="0.25">
      <c r="B1493" t="s">
        <v>3009</v>
      </c>
      <c r="C1493" t="s">
        <v>3050</v>
      </c>
      <c r="D1493" t="s">
        <v>3011</v>
      </c>
      <c r="E1493">
        <v>1750</v>
      </c>
      <c r="F1493" t="s">
        <v>3012</v>
      </c>
      <c r="G1493" t="s">
        <v>3056</v>
      </c>
    </row>
    <row r="1494" spans="1:16" x14ac:dyDescent="0.25">
      <c r="B1494" t="s">
        <v>3052</v>
      </c>
      <c r="C1494" t="s">
        <v>3057</v>
      </c>
      <c r="D1494" t="s">
        <v>3054</v>
      </c>
    </row>
    <row r="1495" spans="1:16" x14ac:dyDescent="0.25">
      <c r="B1495" t="s">
        <v>3009</v>
      </c>
      <c r="C1495" t="s">
        <v>3062</v>
      </c>
      <c r="D1495" t="s">
        <v>3011</v>
      </c>
      <c r="E1495">
        <v>769</v>
      </c>
      <c r="F1495" t="s">
        <v>3012</v>
      </c>
      <c r="G1495" t="s">
        <v>3059</v>
      </c>
    </row>
    <row r="1496" spans="1:16" x14ac:dyDescent="0.25">
      <c r="B1496" t="s">
        <v>3069</v>
      </c>
      <c r="C1496" t="s">
        <v>3080</v>
      </c>
      <c r="D1496" t="s">
        <v>3081</v>
      </c>
      <c r="E1496" t="s">
        <v>3082</v>
      </c>
      <c r="F1496" t="s">
        <v>3083</v>
      </c>
      <c r="G1496" t="s">
        <v>3239</v>
      </c>
      <c r="H1496" t="s">
        <v>3071</v>
      </c>
    </row>
    <row r="1497" spans="1:16" x14ac:dyDescent="0.25">
      <c r="B1497" t="s">
        <v>3084</v>
      </c>
    </row>
    <row r="1498" spans="1:16" x14ac:dyDescent="0.25">
      <c r="B1498" t="s">
        <v>3009</v>
      </c>
      <c r="C1498" t="s">
        <v>3062</v>
      </c>
      <c r="D1498" t="s">
        <v>3011</v>
      </c>
      <c r="E1498">
        <v>776</v>
      </c>
      <c r="F1498" t="s">
        <v>3012</v>
      </c>
      <c r="G1498" t="s">
        <v>3085</v>
      </c>
    </row>
    <row r="1499" spans="1:16" x14ac:dyDescent="0.25">
      <c r="B1499" t="s">
        <v>3086</v>
      </c>
      <c r="C1499" t="s">
        <v>3087</v>
      </c>
      <c r="D1499" t="s">
        <v>3088</v>
      </c>
      <c r="E1499" t="s">
        <v>3089</v>
      </c>
      <c r="F1499" t="s">
        <v>3090</v>
      </c>
      <c r="G1499" t="s">
        <v>3091</v>
      </c>
    </row>
    <row r="1500" spans="1:16" x14ac:dyDescent="0.25">
      <c r="B1500" t="s">
        <v>3092</v>
      </c>
    </row>
    <row r="1501" spans="1:16" x14ac:dyDescent="0.25">
      <c r="A1501" t="s">
        <v>3240</v>
      </c>
      <c r="B1501" t="s">
        <v>3093</v>
      </c>
      <c r="C1501" t="s">
        <v>3094</v>
      </c>
      <c r="D1501" t="s">
        <v>3095</v>
      </c>
      <c r="E1501" t="s">
        <v>3241</v>
      </c>
      <c r="F1501" t="s">
        <v>3096</v>
      </c>
      <c r="G1501" t="s">
        <v>3242</v>
      </c>
      <c r="H1501" t="s">
        <v>3097</v>
      </c>
      <c r="I1501" t="s">
        <v>3098</v>
      </c>
      <c r="J1501" t="s">
        <v>3243</v>
      </c>
      <c r="K1501" t="s">
        <v>3099</v>
      </c>
      <c r="L1501" t="s">
        <v>3100</v>
      </c>
      <c r="M1501" t="s">
        <v>3002</v>
      </c>
      <c r="N1501" t="s">
        <v>3101</v>
      </c>
      <c r="O1501">
        <v>14195097600</v>
      </c>
      <c r="P1501" t="s">
        <v>3102</v>
      </c>
    </row>
    <row r="1502" spans="1:16" x14ac:dyDescent="0.25">
      <c r="A1502" t="s">
        <v>220</v>
      </c>
      <c r="B1502" t="s">
        <v>76</v>
      </c>
      <c r="C1502" t="s">
        <v>47</v>
      </c>
      <c r="D1502" t="s">
        <v>3106</v>
      </c>
      <c r="E1502" t="s">
        <v>49</v>
      </c>
      <c r="F1502" t="s">
        <v>50</v>
      </c>
      <c r="G1502">
        <v>2.7777751286824499E-4</v>
      </c>
    </row>
    <row r="1503" spans="1:16" x14ac:dyDescent="0.25">
      <c r="A1503" t="s">
        <v>220</v>
      </c>
      <c r="B1503" t="s">
        <v>73</v>
      </c>
      <c r="C1503" t="s">
        <v>47</v>
      </c>
      <c r="D1503" t="s">
        <v>3106</v>
      </c>
      <c r="E1503" t="s">
        <v>49</v>
      </c>
      <c r="F1503" t="s">
        <v>50</v>
      </c>
      <c r="G1503">
        <v>8.8888804117838503E-4</v>
      </c>
    </row>
    <row r="1504" spans="1:16" x14ac:dyDescent="0.25">
      <c r="A1504" t="s">
        <v>220</v>
      </c>
      <c r="B1504" t="s">
        <v>70</v>
      </c>
      <c r="C1504" t="s">
        <v>47</v>
      </c>
      <c r="D1504" t="s">
        <v>3106</v>
      </c>
      <c r="E1504" t="s">
        <v>49</v>
      </c>
      <c r="F1504" t="s">
        <v>50</v>
      </c>
      <c r="G1504">
        <v>2.36110885938008E-4</v>
      </c>
    </row>
    <row r="1505" spans="1:13" x14ac:dyDescent="0.25">
      <c r="A1505" t="s">
        <v>214</v>
      </c>
      <c r="B1505" t="s">
        <v>70</v>
      </c>
      <c r="C1505" t="s">
        <v>47</v>
      </c>
      <c r="D1505" t="s">
        <v>3106</v>
      </c>
      <c r="E1505" t="s">
        <v>49</v>
      </c>
      <c r="F1505" t="s">
        <v>50</v>
      </c>
      <c r="G1505">
        <v>2.2222201029459599E-4</v>
      </c>
    </row>
    <row r="1506" spans="1:13" x14ac:dyDescent="0.25">
      <c r="A1506" t="s">
        <v>214</v>
      </c>
      <c r="B1506" t="s">
        <v>73</v>
      </c>
      <c r="C1506" t="s">
        <v>47</v>
      </c>
      <c r="D1506" t="s">
        <v>3106</v>
      </c>
      <c r="E1506" t="s">
        <v>49</v>
      </c>
      <c r="F1506" t="s">
        <v>50</v>
      </c>
      <c r="G1506">
        <v>9.9999904632568299E-4</v>
      </c>
    </row>
    <row r="1507" spans="1:13" x14ac:dyDescent="0.25">
      <c r="A1507" t="s">
        <v>214</v>
      </c>
      <c r="B1507" t="s">
        <v>76</v>
      </c>
      <c r="C1507" t="s">
        <v>47</v>
      </c>
      <c r="D1507" t="s">
        <v>3106</v>
      </c>
      <c r="E1507" t="s">
        <v>49</v>
      </c>
      <c r="F1507" t="s">
        <v>50</v>
      </c>
      <c r="G1507">
        <v>4.4444402058919197E-4</v>
      </c>
    </row>
    <row r="1508" spans="1:13" x14ac:dyDescent="0.25">
      <c r="A1508" t="s">
        <v>3229</v>
      </c>
      <c r="B1508" t="s">
        <v>76</v>
      </c>
      <c r="C1508" t="s">
        <v>47</v>
      </c>
      <c r="D1508" t="s">
        <v>3106</v>
      </c>
      <c r="E1508" t="s">
        <v>49</v>
      </c>
      <c r="F1508" t="s">
        <v>50</v>
      </c>
      <c r="G1508" t="s">
        <v>3249</v>
      </c>
      <c r="H1508" t="s">
        <v>70</v>
      </c>
      <c r="I1508" t="s">
        <v>47</v>
      </c>
      <c r="J1508" t="s">
        <v>3106</v>
      </c>
      <c r="K1508" t="s">
        <v>49</v>
      </c>
      <c r="L1508" t="s">
        <v>50</v>
      </c>
      <c r="M1508">
        <v>2.9166638851165698E-4</v>
      </c>
    </row>
    <row r="1510" spans="1:13" x14ac:dyDescent="0.25">
      <c r="A1510" t="s">
        <v>3229</v>
      </c>
      <c r="B1510" t="s">
        <v>73</v>
      </c>
      <c r="C1510" t="s">
        <v>47</v>
      </c>
      <c r="D1510" t="s">
        <v>3106</v>
      </c>
      <c r="E1510" t="s">
        <v>49</v>
      </c>
      <c r="F1510" t="s">
        <v>50</v>
      </c>
      <c r="G1510">
        <v>2.4722198645273801E-3</v>
      </c>
    </row>
    <row r="1511" spans="1:13" x14ac:dyDescent="0.25">
      <c r="A1511" t="s">
        <v>220</v>
      </c>
      <c r="B1511" t="s">
        <v>76</v>
      </c>
      <c r="C1511" t="s">
        <v>47</v>
      </c>
      <c r="D1511" t="s">
        <v>3107</v>
      </c>
      <c r="E1511" t="s">
        <v>49</v>
      </c>
      <c r="F1511" t="s">
        <v>50</v>
      </c>
      <c r="G1511">
        <v>1.8518500857883001E-4</v>
      </c>
    </row>
    <row r="1512" spans="1:13" x14ac:dyDescent="0.25">
      <c r="A1512" t="s">
        <v>214</v>
      </c>
      <c r="B1512" t="s">
        <v>70</v>
      </c>
      <c r="C1512" t="s">
        <v>47</v>
      </c>
      <c r="D1512" t="s">
        <v>3107</v>
      </c>
      <c r="E1512" t="s">
        <v>49</v>
      </c>
      <c r="F1512" t="s">
        <v>50</v>
      </c>
      <c r="G1512">
        <v>3.51851516299777E-4</v>
      </c>
    </row>
    <row r="1513" spans="1:13" x14ac:dyDescent="0.25">
      <c r="A1513" t="s">
        <v>214</v>
      </c>
      <c r="B1513" t="s">
        <v>76</v>
      </c>
      <c r="C1513" t="s">
        <v>47</v>
      </c>
      <c r="D1513" t="s">
        <v>3107</v>
      </c>
      <c r="E1513" t="s">
        <v>49</v>
      </c>
      <c r="F1513" t="s">
        <v>50</v>
      </c>
      <c r="G1513">
        <v>4.3518477016025098E-4</v>
      </c>
    </row>
    <row r="1514" spans="1:13" x14ac:dyDescent="0.25">
      <c r="A1514" t="s">
        <v>220</v>
      </c>
      <c r="B1514" t="s">
        <v>73</v>
      </c>
      <c r="C1514" t="s">
        <v>47</v>
      </c>
      <c r="D1514" t="s">
        <v>3107</v>
      </c>
      <c r="E1514" t="s">
        <v>49</v>
      </c>
      <c r="F1514" t="s">
        <v>50</v>
      </c>
      <c r="G1514">
        <v>6.8518453174167199E-4</v>
      </c>
    </row>
    <row r="1515" spans="1:13" x14ac:dyDescent="0.25">
      <c r="A1515" t="s">
        <v>220</v>
      </c>
      <c r="B1515" t="s">
        <v>70</v>
      </c>
      <c r="C1515" t="s">
        <v>47</v>
      </c>
      <c r="D1515" t="s">
        <v>3107</v>
      </c>
      <c r="E1515" t="s">
        <v>49</v>
      </c>
      <c r="F1515" t="s">
        <v>50</v>
      </c>
      <c r="G1515">
        <v>1.7592575814988801E-4</v>
      </c>
    </row>
    <row r="1516" spans="1:13" x14ac:dyDescent="0.25">
      <c r="A1516" t="s">
        <v>3004</v>
      </c>
      <c r="B1516" t="s">
        <v>3250</v>
      </c>
    </row>
    <row r="1517" spans="1:13" x14ac:dyDescent="0.25">
      <c r="A1517" t="s">
        <v>3005</v>
      </c>
      <c r="B1517" t="s">
        <v>3006</v>
      </c>
      <c r="C1517" t="s">
        <v>3007</v>
      </c>
      <c r="D1517" t="s">
        <v>3008</v>
      </c>
      <c r="E1517" t="s">
        <v>3232</v>
      </c>
    </row>
    <row r="1518" spans="1:13" x14ac:dyDescent="0.25">
      <c r="B1518" t="s">
        <v>3009</v>
      </c>
      <c r="C1518" t="s">
        <v>3010</v>
      </c>
      <c r="D1518" t="s">
        <v>3011</v>
      </c>
      <c r="E1518">
        <v>313</v>
      </c>
      <c r="F1518" t="s">
        <v>3012</v>
      </c>
      <c r="G1518" t="s">
        <v>3013</v>
      </c>
    </row>
    <row r="1519" spans="1:13" x14ac:dyDescent="0.25">
      <c r="B1519" t="s">
        <v>3014</v>
      </c>
    </row>
    <row r="1520" spans="1:13" x14ac:dyDescent="0.25">
      <c r="B1520" t="s">
        <v>3015</v>
      </c>
    </row>
    <row r="1521" spans="2:14" x14ac:dyDescent="0.25">
      <c r="B1521" t="s">
        <v>3009</v>
      </c>
      <c r="C1521" t="s">
        <v>3010</v>
      </c>
      <c r="D1521" t="s">
        <v>3011</v>
      </c>
      <c r="E1521">
        <v>108</v>
      </c>
      <c r="F1521" t="s">
        <v>3012</v>
      </c>
      <c r="G1521" t="s">
        <v>3016</v>
      </c>
    </row>
    <row r="1522" spans="2:14" x14ac:dyDescent="0.25">
      <c r="B1522" t="s">
        <v>3017</v>
      </c>
      <c r="C1522" t="s">
        <v>3018</v>
      </c>
    </row>
    <row r="1523" spans="2:14" x14ac:dyDescent="0.25">
      <c r="B1523" t="s">
        <v>3019</v>
      </c>
    </row>
    <row r="1524" spans="2:14" x14ac:dyDescent="0.25">
      <c r="B1524" t="s">
        <v>3009</v>
      </c>
      <c r="C1524" t="s">
        <v>18</v>
      </c>
      <c r="D1524" t="s">
        <v>3011</v>
      </c>
      <c r="E1524">
        <v>29</v>
      </c>
      <c r="F1524" t="s">
        <v>3012</v>
      </c>
      <c r="G1524" t="s">
        <v>3020</v>
      </c>
    </row>
    <row r="1525" spans="2:14" x14ac:dyDescent="0.25">
      <c r="B1525" t="s">
        <v>3021</v>
      </c>
      <c r="C1525" t="s">
        <v>3022</v>
      </c>
      <c r="D1525" t="s">
        <v>3023</v>
      </c>
      <c r="E1525" t="s">
        <v>3024</v>
      </c>
      <c r="F1525" t="s">
        <v>3025</v>
      </c>
      <c r="G1525" t="s">
        <v>3026</v>
      </c>
      <c r="H1525" t="s">
        <v>3027</v>
      </c>
      <c r="I1525" t="s">
        <v>3028</v>
      </c>
    </row>
    <row r="1526" spans="2:14" x14ac:dyDescent="0.25">
      <c r="B1526" t="s">
        <v>3029</v>
      </c>
    </row>
    <row r="1527" spans="2:14" x14ac:dyDescent="0.25">
      <c r="B1527" t="s">
        <v>3009</v>
      </c>
      <c r="C1527" t="s">
        <v>18</v>
      </c>
      <c r="D1527" t="s">
        <v>3011</v>
      </c>
      <c r="E1527">
        <v>40</v>
      </c>
      <c r="F1527" t="s">
        <v>3012</v>
      </c>
      <c r="G1527" t="s">
        <v>3030</v>
      </c>
    </row>
    <row r="1528" spans="2:14" x14ac:dyDescent="0.25">
      <c r="B1528" t="s">
        <v>833</v>
      </c>
      <c r="C1528" t="s">
        <v>3233</v>
      </c>
      <c r="D1528" t="s">
        <v>3234</v>
      </c>
      <c r="E1528" t="s">
        <v>3026</v>
      </c>
      <c r="F1528" t="s">
        <v>3026</v>
      </c>
      <c r="G1528" t="s">
        <v>3027</v>
      </c>
      <c r="H1528" t="s">
        <v>3235</v>
      </c>
      <c r="I1528" t="s">
        <v>3236</v>
      </c>
      <c r="J1528" t="s">
        <v>3236</v>
      </c>
      <c r="K1528" t="s">
        <v>3031</v>
      </c>
      <c r="L1528" t="s">
        <v>3032</v>
      </c>
      <c r="M1528" t="s">
        <v>3031</v>
      </c>
      <c r="N1528" t="s">
        <v>3033</v>
      </c>
    </row>
    <row r="1529" spans="2:14" x14ac:dyDescent="0.25">
      <c r="B1529" t="s">
        <v>3009</v>
      </c>
      <c r="C1529" t="s">
        <v>3034</v>
      </c>
      <c r="D1529" t="s">
        <v>3011</v>
      </c>
      <c r="E1529">
        <v>93</v>
      </c>
      <c r="F1529" t="s">
        <v>3012</v>
      </c>
      <c r="G1529" t="s">
        <v>3035</v>
      </c>
    </row>
    <row r="1530" spans="2:14" x14ac:dyDescent="0.25">
      <c r="B1530" t="s">
        <v>3036</v>
      </c>
      <c r="C1530" t="s">
        <v>3037</v>
      </c>
      <c r="D1530" t="s">
        <v>3027</v>
      </c>
      <c r="E1530" t="s">
        <v>3237</v>
      </c>
    </row>
    <row r="1531" spans="2:14" x14ac:dyDescent="0.25">
      <c r="B1531" t="s">
        <v>3009</v>
      </c>
      <c r="C1531" t="s">
        <v>3038</v>
      </c>
      <c r="D1531" t="s">
        <v>3011</v>
      </c>
      <c r="E1531">
        <v>227</v>
      </c>
      <c r="F1531" t="s">
        <v>3012</v>
      </c>
      <c r="G1531" t="s">
        <v>3016</v>
      </c>
    </row>
    <row r="1532" spans="2:14" x14ac:dyDescent="0.25">
      <c r="B1532" t="s">
        <v>3039</v>
      </c>
    </row>
    <row r="1533" spans="2:14" x14ac:dyDescent="0.25">
      <c r="B1533" t="s">
        <v>3040</v>
      </c>
    </row>
    <row r="1534" spans="2:14" x14ac:dyDescent="0.25">
      <c r="B1534" t="s">
        <v>3009</v>
      </c>
      <c r="C1534" t="s">
        <v>3038</v>
      </c>
      <c r="D1534" t="s">
        <v>3011</v>
      </c>
      <c r="E1534">
        <v>519</v>
      </c>
      <c r="F1534" t="s">
        <v>3012</v>
      </c>
      <c r="G1534" t="s">
        <v>3041</v>
      </c>
    </row>
    <row r="1535" spans="2:14" x14ac:dyDescent="0.25">
      <c r="B1535" t="s">
        <v>3042</v>
      </c>
    </row>
    <row r="1536" spans="2:14" x14ac:dyDescent="0.25">
      <c r="B1536" t="s">
        <v>3043</v>
      </c>
    </row>
    <row r="1537" spans="2:7" x14ac:dyDescent="0.25">
      <c r="B1537" t="s">
        <v>3009</v>
      </c>
      <c r="C1537" t="s">
        <v>3038</v>
      </c>
      <c r="D1537" t="s">
        <v>3011</v>
      </c>
      <c r="E1537">
        <v>258</v>
      </c>
      <c r="F1537" t="s">
        <v>3012</v>
      </c>
      <c r="G1537" t="s">
        <v>3044</v>
      </c>
    </row>
    <row r="1538" spans="2:7" x14ac:dyDescent="0.25">
      <c r="B1538" t="s">
        <v>833</v>
      </c>
      <c r="C1538" t="s">
        <v>3045</v>
      </c>
    </row>
    <row r="1539" spans="2:7" x14ac:dyDescent="0.25">
      <c r="B1539" t="s">
        <v>3009</v>
      </c>
      <c r="C1539" t="s">
        <v>3038</v>
      </c>
      <c r="D1539" t="s">
        <v>3011</v>
      </c>
      <c r="E1539">
        <v>327</v>
      </c>
      <c r="F1539" t="s">
        <v>3012</v>
      </c>
      <c r="G1539" t="s">
        <v>3046</v>
      </c>
    </row>
    <row r="1540" spans="2:7" x14ac:dyDescent="0.25">
      <c r="B1540" t="s">
        <v>3047</v>
      </c>
      <c r="C1540" t="s">
        <v>3048</v>
      </c>
      <c r="D1540" t="s">
        <v>3049</v>
      </c>
    </row>
    <row r="1541" spans="2:7" x14ac:dyDescent="0.25">
      <c r="B1541" t="s">
        <v>3009</v>
      </c>
      <c r="C1541" t="s">
        <v>3050</v>
      </c>
      <c r="D1541" t="s">
        <v>3011</v>
      </c>
      <c r="E1541">
        <v>1739</v>
      </c>
      <c r="F1541" t="s">
        <v>3012</v>
      </c>
      <c r="G1541" t="s">
        <v>3051</v>
      </c>
    </row>
    <row r="1542" spans="2:7" x14ac:dyDescent="0.25">
      <c r="B1542" t="s">
        <v>3052</v>
      </c>
      <c r="C1542" t="s">
        <v>3053</v>
      </c>
      <c r="D1542" t="s">
        <v>3054</v>
      </c>
    </row>
    <row r="1543" spans="2:7" x14ac:dyDescent="0.25">
      <c r="B1543" t="s">
        <v>3055</v>
      </c>
    </row>
    <row r="1544" spans="2:7" x14ac:dyDescent="0.25">
      <c r="B1544" t="s">
        <v>3009</v>
      </c>
      <c r="C1544" t="s">
        <v>3050</v>
      </c>
      <c r="D1544" t="s">
        <v>3011</v>
      </c>
      <c r="E1544">
        <v>1750</v>
      </c>
      <c r="F1544" t="s">
        <v>3012</v>
      </c>
      <c r="G1544" t="s">
        <v>3056</v>
      </c>
    </row>
    <row r="1545" spans="2:7" x14ac:dyDescent="0.25">
      <c r="B1545" t="s">
        <v>3052</v>
      </c>
      <c r="C1545" t="s">
        <v>3057</v>
      </c>
      <c r="D1545" t="s">
        <v>3054</v>
      </c>
    </row>
    <row r="1546" spans="2:7" x14ac:dyDescent="0.25">
      <c r="B1546" t="s">
        <v>3009</v>
      </c>
      <c r="C1546" t="s">
        <v>3058</v>
      </c>
      <c r="D1546" t="s">
        <v>3011</v>
      </c>
      <c r="E1546">
        <v>46</v>
      </c>
      <c r="F1546" t="s">
        <v>3012</v>
      </c>
      <c r="G1546" t="s">
        <v>3059</v>
      </c>
    </row>
    <row r="1547" spans="2:7" x14ac:dyDescent="0.25">
      <c r="B1547" t="s">
        <v>3060</v>
      </c>
      <c r="C1547" t="s">
        <v>3061</v>
      </c>
    </row>
    <row r="1548" spans="2:7" x14ac:dyDescent="0.25">
      <c r="B1548" t="s">
        <v>3009</v>
      </c>
      <c r="C1548" t="s">
        <v>3050</v>
      </c>
      <c r="D1548" t="s">
        <v>3011</v>
      </c>
      <c r="E1548">
        <v>1739</v>
      </c>
      <c r="F1548" t="s">
        <v>3012</v>
      </c>
      <c r="G1548" t="s">
        <v>3051</v>
      </c>
    </row>
    <row r="1549" spans="2:7" x14ac:dyDescent="0.25">
      <c r="B1549" t="s">
        <v>3052</v>
      </c>
      <c r="C1549" t="s">
        <v>3053</v>
      </c>
      <c r="D1549" t="s">
        <v>3054</v>
      </c>
    </row>
    <row r="1550" spans="2:7" x14ac:dyDescent="0.25">
      <c r="B1550" t="s">
        <v>3055</v>
      </c>
    </row>
    <row r="1551" spans="2:7" x14ac:dyDescent="0.25">
      <c r="B1551" t="s">
        <v>3009</v>
      </c>
      <c r="C1551" t="s">
        <v>3050</v>
      </c>
      <c r="D1551" t="s">
        <v>3011</v>
      </c>
      <c r="E1551">
        <v>1750</v>
      </c>
      <c r="F1551" t="s">
        <v>3012</v>
      </c>
      <c r="G1551" t="s">
        <v>3056</v>
      </c>
    </row>
    <row r="1552" spans="2:7" x14ac:dyDescent="0.25">
      <c r="B1552" t="s">
        <v>3052</v>
      </c>
      <c r="C1552" t="s">
        <v>3057</v>
      </c>
      <c r="D1552" t="s">
        <v>3054</v>
      </c>
    </row>
    <row r="1553" spans="2:9" x14ac:dyDescent="0.25">
      <c r="B1553" t="s">
        <v>3009</v>
      </c>
      <c r="C1553" t="s">
        <v>3062</v>
      </c>
      <c r="D1553" t="s">
        <v>3011</v>
      </c>
      <c r="E1553">
        <v>820</v>
      </c>
      <c r="F1553" t="s">
        <v>3012</v>
      </c>
      <c r="G1553" t="s">
        <v>3059</v>
      </c>
    </row>
    <row r="1554" spans="2:9" x14ac:dyDescent="0.25">
      <c r="B1554" t="s">
        <v>3063</v>
      </c>
      <c r="C1554" t="s">
        <v>3064</v>
      </c>
      <c r="D1554" t="s">
        <v>3065</v>
      </c>
      <c r="E1554" t="s">
        <v>3066</v>
      </c>
      <c r="F1554" t="s">
        <v>3067</v>
      </c>
      <c r="G1554" t="s">
        <v>3068</v>
      </c>
    </row>
    <row r="1555" spans="2:9" x14ac:dyDescent="0.25">
      <c r="B1555" t="s">
        <v>3009</v>
      </c>
      <c r="C1555" t="s">
        <v>3050</v>
      </c>
      <c r="D1555" t="s">
        <v>3011</v>
      </c>
      <c r="E1555">
        <v>1739</v>
      </c>
      <c r="F1555" t="s">
        <v>3012</v>
      </c>
      <c r="G1555" t="s">
        <v>3051</v>
      </c>
    </row>
    <row r="1556" spans="2:9" x14ac:dyDescent="0.25">
      <c r="B1556" t="s">
        <v>3052</v>
      </c>
      <c r="C1556" t="s">
        <v>3053</v>
      </c>
      <c r="D1556" t="s">
        <v>3054</v>
      </c>
    </row>
    <row r="1557" spans="2:9" x14ac:dyDescent="0.25">
      <c r="B1557" t="s">
        <v>3055</v>
      </c>
    </row>
    <row r="1558" spans="2:9" x14ac:dyDescent="0.25">
      <c r="B1558" t="s">
        <v>3009</v>
      </c>
      <c r="C1558" t="s">
        <v>3050</v>
      </c>
      <c r="D1558" t="s">
        <v>3011</v>
      </c>
      <c r="E1558">
        <v>1750</v>
      </c>
      <c r="F1558" t="s">
        <v>3012</v>
      </c>
      <c r="G1558" t="s">
        <v>3056</v>
      </c>
    </row>
    <row r="1559" spans="2:9" x14ac:dyDescent="0.25">
      <c r="B1559" t="s">
        <v>3052</v>
      </c>
      <c r="C1559" t="s">
        <v>3057</v>
      </c>
      <c r="D1559" t="s">
        <v>3054</v>
      </c>
    </row>
    <row r="1560" spans="2:9" x14ac:dyDescent="0.25">
      <c r="B1560" t="s">
        <v>3009</v>
      </c>
      <c r="C1560" t="s">
        <v>3062</v>
      </c>
      <c r="D1560" t="s">
        <v>3011</v>
      </c>
      <c r="E1560">
        <v>725</v>
      </c>
      <c r="F1560" t="s">
        <v>3012</v>
      </c>
      <c r="G1560" t="s">
        <v>3059</v>
      </c>
    </row>
    <row r="1561" spans="2:9" x14ac:dyDescent="0.25">
      <c r="B1561" t="s">
        <v>3069</v>
      </c>
      <c r="C1561" t="s">
        <v>3070</v>
      </c>
      <c r="D1561" t="s">
        <v>3071</v>
      </c>
    </row>
    <row r="1562" spans="2:9" x14ac:dyDescent="0.25">
      <c r="B1562" t="s">
        <v>3009</v>
      </c>
      <c r="C1562" t="s">
        <v>3050</v>
      </c>
      <c r="D1562" t="s">
        <v>3011</v>
      </c>
      <c r="E1562">
        <v>1739</v>
      </c>
      <c r="F1562" t="s">
        <v>3012</v>
      </c>
      <c r="G1562" t="s">
        <v>3051</v>
      </c>
    </row>
    <row r="1563" spans="2:9" x14ac:dyDescent="0.25">
      <c r="B1563" t="s">
        <v>3052</v>
      </c>
      <c r="C1563" t="s">
        <v>3053</v>
      </c>
      <c r="D1563" t="s">
        <v>3054</v>
      </c>
    </row>
    <row r="1564" spans="2:9" x14ac:dyDescent="0.25">
      <c r="B1564" t="s">
        <v>3055</v>
      </c>
    </row>
    <row r="1565" spans="2:9" x14ac:dyDescent="0.25">
      <c r="B1565" t="s">
        <v>3009</v>
      </c>
      <c r="C1565" t="s">
        <v>3050</v>
      </c>
      <c r="D1565" t="s">
        <v>3011</v>
      </c>
      <c r="E1565">
        <v>1750</v>
      </c>
      <c r="F1565" t="s">
        <v>3012</v>
      </c>
      <c r="G1565" t="s">
        <v>3056</v>
      </c>
    </row>
    <row r="1566" spans="2:9" x14ac:dyDescent="0.25">
      <c r="B1566" t="s">
        <v>3052</v>
      </c>
      <c r="C1566" t="s">
        <v>3057</v>
      </c>
      <c r="D1566" t="s">
        <v>3054</v>
      </c>
    </row>
    <row r="1567" spans="2:9" x14ac:dyDescent="0.25">
      <c r="B1567" t="s">
        <v>3009</v>
      </c>
      <c r="C1567" t="s">
        <v>3062</v>
      </c>
      <c r="D1567" t="s">
        <v>3011</v>
      </c>
      <c r="E1567">
        <v>750</v>
      </c>
      <c r="F1567" t="s">
        <v>3012</v>
      </c>
      <c r="G1567" t="s">
        <v>3059</v>
      </c>
    </row>
    <row r="1568" spans="2:9" x14ac:dyDescent="0.25">
      <c r="B1568" t="s">
        <v>3069</v>
      </c>
      <c r="C1568" t="s">
        <v>3072</v>
      </c>
      <c r="D1568" t="s">
        <v>3073</v>
      </c>
      <c r="E1568" t="s">
        <v>3238</v>
      </c>
      <c r="F1568" t="s">
        <v>3074</v>
      </c>
      <c r="G1568" t="s">
        <v>3069</v>
      </c>
      <c r="H1568" t="s">
        <v>3069</v>
      </c>
      <c r="I1568" t="s">
        <v>3075</v>
      </c>
    </row>
    <row r="1569" spans="2:9" x14ac:dyDescent="0.25">
      <c r="B1569" t="s">
        <v>3009</v>
      </c>
      <c r="C1569" t="s">
        <v>3050</v>
      </c>
      <c r="D1569" t="s">
        <v>3011</v>
      </c>
      <c r="E1569">
        <v>1739</v>
      </c>
      <c r="F1569" t="s">
        <v>3012</v>
      </c>
      <c r="G1569" t="s">
        <v>3051</v>
      </c>
    </row>
    <row r="1570" spans="2:9" x14ac:dyDescent="0.25">
      <c r="B1570" t="s">
        <v>3052</v>
      </c>
      <c r="C1570" t="s">
        <v>3053</v>
      </c>
      <c r="D1570" t="s">
        <v>3054</v>
      </c>
    </row>
    <row r="1571" spans="2:9" x14ac:dyDescent="0.25">
      <c r="B1571" t="s">
        <v>3055</v>
      </c>
    </row>
    <row r="1572" spans="2:9" x14ac:dyDescent="0.25">
      <c r="B1572" t="s">
        <v>3009</v>
      </c>
      <c r="C1572" t="s">
        <v>3050</v>
      </c>
      <c r="D1572" t="s">
        <v>3011</v>
      </c>
      <c r="E1572">
        <v>1750</v>
      </c>
      <c r="F1572" t="s">
        <v>3012</v>
      </c>
      <c r="G1572" t="s">
        <v>3056</v>
      </c>
    </row>
    <row r="1573" spans="2:9" x14ac:dyDescent="0.25">
      <c r="B1573" t="s">
        <v>3052</v>
      </c>
      <c r="C1573" t="s">
        <v>3057</v>
      </c>
      <c r="D1573" t="s">
        <v>3054</v>
      </c>
    </row>
    <row r="1574" spans="2:9" x14ac:dyDescent="0.25">
      <c r="B1574" t="s">
        <v>3009</v>
      </c>
      <c r="C1574" t="s">
        <v>3062</v>
      </c>
      <c r="D1574" t="s">
        <v>3011</v>
      </c>
      <c r="E1574">
        <v>738</v>
      </c>
      <c r="F1574" t="s">
        <v>3012</v>
      </c>
      <c r="G1574" t="s">
        <v>3059</v>
      </c>
    </row>
    <row r="1575" spans="2:9" x14ac:dyDescent="0.25">
      <c r="B1575" t="s">
        <v>3052</v>
      </c>
      <c r="C1575" t="s">
        <v>3069</v>
      </c>
      <c r="D1575" t="s">
        <v>3031</v>
      </c>
      <c r="E1575" t="s">
        <v>3076</v>
      </c>
    </row>
    <row r="1576" spans="2:9" x14ac:dyDescent="0.25">
      <c r="B1576" t="s">
        <v>3077</v>
      </c>
    </row>
    <row r="1577" spans="2:9" x14ac:dyDescent="0.25">
      <c r="B1577" t="s">
        <v>3009</v>
      </c>
      <c r="C1577" t="s">
        <v>3062</v>
      </c>
      <c r="D1577" t="s">
        <v>3011</v>
      </c>
      <c r="E1577">
        <v>750</v>
      </c>
      <c r="F1577" t="s">
        <v>3012</v>
      </c>
      <c r="G1577" t="s">
        <v>3078</v>
      </c>
    </row>
    <row r="1578" spans="2:9" x14ac:dyDescent="0.25">
      <c r="B1578" t="s">
        <v>3069</v>
      </c>
      <c r="C1578" t="s">
        <v>3072</v>
      </c>
      <c r="D1578" t="s">
        <v>3073</v>
      </c>
      <c r="E1578" t="s">
        <v>3238</v>
      </c>
      <c r="F1578" t="s">
        <v>3074</v>
      </c>
      <c r="G1578" t="s">
        <v>3069</v>
      </c>
      <c r="H1578" t="s">
        <v>3069</v>
      </c>
      <c r="I1578" t="s">
        <v>3075</v>
      </c>
    </row>
    <row r="1579" spans="2:9" x14ac:dyDescent="0.25">
      <c r="B1579" t="s">
        <v>3079</v>
      </c>
    </row>
    <row r="1580" spans="2:9" x14ac:dyDescent="0.25">
      <c r="B1580" t="s">
        <v>3009</v>
      </c>
      <c r="C1580" t="s">
        <v>3050</v>
      </c>
      <c r="D1580" t="s">
        <v>3011</v>
      </c>
      <c r="E1580">
        <v>1739</v>
      </c>
      <c r="F1580" t="s">
        <v>3012</v>
      </c>
      <c r="G1580" t="s">
        <v>3051</v>
      </c>
    </row>
    <row r="1581" spans="2:9" x14ac:dyDescent="0.25">
      <c r="B1581" t="s">
        <v>3052</v>
      </c>
      <c r="C1581" t="s">
        <v>3053</v>
      </c>
      <c r="D1581" t="s">
        <v>3054</v>
      </c>
    </row>
    <row r="1582" spans="2:9" x14ac:dyDescent="0.25">
      <c r="B1582" t="s">
        <v>3055</v>
      </c>
    </row>
    <row r="1583" spans="2:9" x14ac:dyDescent="0.25">
      <c r="B1583" t="s">
        <v>3009</v>
      </c>
      <c r="C1583" t="s">
        <v>3050</v>
      </c>
      <c r="D1583" t="s">
        <v>3011</v>
      </c>
      <c r="E1583">
        <v>1750</v>
      </c>
      <c r="F1583" t="s">
        <v>3012</v>
      </c>
      <c r="G1583" t="s">
        <v>3056</v>
      </c>
    </row>
    <row r="1584" spans="2:9" x14ac:dyDescent="0.25">
      <c r="B1584" t="s">
        <v>3052</v>
      </c>
      <c r="C1584" t="s">
        <v>3057</v>
      </c>
      <c r="D1584" t="s">
        <v>3054</v>
      </c>
    </row>
    <row r="1585" spans="2:10" x14ac:dyDescent="0.25">
      <c r="B1585" t="s">
        <v>3009</v>
      </c>
      <c r="C1585" t="s">
        <v>3062</v>
      </c>
      <c r="D1585" t="s">
        <v>3011</v>
      </c>
      <c r="E1585">
        <v>769</v>
      </c>
      <c r="F1585" t="s">
        <v>3012</v>
      </c>
      <c r="G1585" t="s">
        <v>3059</v>
      </c>
    </row>
    <row r="1586" spans="2:10" x14ac:dyDescent="0.25">
      <c r="B1586" t="s">
        <v>3069</v>
      </c>
      <c r="C1586" t="s">
        <v>3080</v>
      </c>
      <c r="D1586" t="s">
        <v>3081</v>
      </c>
      <c r="E1586" t="s">
        <v>3082</v>
      </c>
      <c r="F1586" t="s">
        <v>3083</v>
      </c>
      <c r="G1586" t="s">
        <v>3239</v>
      </c>
      <c r="H1586" t="s">
        <v>3071</v>
      </c>
    </row>
    <row r="1587" spans="2:10" x14ac:dyDescent="0.25">
      <c r="B1587" t="s">
        <v>3084</v>
      </c>
    </row>
    <row r="1588" spans="2:10" x14ac:dyDescent="0.25">
      <c r="B1588" t="s">
        <v>3009</v>
      </c>
      <c r="C1588" t="s">
        <v>3062</v>
      </c>
      <c r="D1588" t="s">
        <v>3011</v>
      </c>
      <c r="E1588">
        <v>781</v>
      </c>
      <c r="F1588" t="s">
        <v>3012</v>
      </c>
      <c r="G1588" t="s">
        <v>3085</v>
      </c>
    </row>
    <row r="1589" spans="2:10" x14ac:dyDescent="0.25">
      <c r="B1589" t="s">
        <v>3205</v>
      </c>
      <c r="C1589" t="s">
        <v>3206</v>
      </c>
    </row>
    <row r="1590" spans="2:10" x14ac:dyDescent="0.25">
      <c r="B1590" t="s">
        <v>3009</v>
      </c>
      <c r="C1590" t="s">
        <v>3050</v>
      </c>
      <c r="D1590" t="s">
        <v>3011</v>
      </c>
      <c r="E1590">
        <v>1739</v>
      </c>
      <c r="F1590" t="s">
        <v>3012</v>
      </c>
      <c r="G1590" t="s">
        <v>3051</v>
      </c>
    </row>
    <row r="1591" spans="2:10" x14ac:dyDescent="0.25">
      <c r="B1591" t="s">
        <v>3052</v>
      </c>
      <c r="C1591" t="s">
        <v>3053</v>
      </c>
      <c r="D1591" t="s">
        <v>3054</v>
      </c>
    </row>
    <row r="1592" spans="2:10" x14ac:dyDescent="0.25">
      <c r="B1592" t="s">
        <v>3055</v>
      </c>
    </row>
    <row r="1593" spans="2:10" x14ac:dyDescent="0.25">
      <c r="B1593" t="s">
        <v>3009</v>
      </c>
      <c r="C1593" t="s">
        <v>3050</v>
      </c>
      <c r="D1593" t="s">
        <v>3011</v>
      </c>
      <c r="E1593">
        <v>1750</v>
      </c>
      <c r="F1593" t="s">
        <v>3012</v>
      </c>
      <c r="G1593" t="s">
        <v>3056</v>
      </c>
    </row>
    <row r="1594" spans="2:10" x14ac:dyDescent="0.25">
      <c r="B1594" t="s">
        <v>3052</v>
      </c>
      <c r="C1594" t="s">
        <v>3057</v>
      </c>
      <c r="D1594" t="s">
        <v>3054</v>
      </c>
    </row>
    <row r="1595" spans="2:10" x14ac:dyDescent="0.25">
      <c r="B1595" t="s">
        <v>3009</v>
      </c>
      <c r="C1595" t="s">
        <v>3207</v>
      </c>
      <c r="D1595" t="s">
        <v>3011</v>
      </c>
      <c r="E1595">
        <v>70</v>
      </c>
      <c r="F1595" t="s">
        <v>3012</v>
      </c>
      <c r="G1595" t="s">
        <v>3059</v>
      </c>
    </row>
    <row r="1596" spans="2:10" x14ac:dyDescent="0.25">
      <c r="B1596" t="s">
        <v>3052</v>
      </c>
      <c r="C1596" t="s">
        <v>3208</v>
      </c>
      <c r="D1596" t="s">
        <v>3209</v>
      </c>
      <c r="E1596" t="s">
        <v>3210</v>
      </c>
      <c r="F1596" t="s">
        <v>3211</v>
      </c>
    </row>
    <row r="1597" spans="2:10" x14ac:dyDescent="0.25">
      <c r="B1597" t="s">
        <v>3212</v>
      </c>
    </row>
    <row r="1598" spans="2:10" x14ac:dyDescent="0.25">
      <c r="B1598" t="s">
        <v>3009</v>
      </c>
      <c r="C1598" t="s">
        <v>3213</v>
      </c>
      <c r="D1598" t="s">
        <v>3011</v>
      </c>
      <c r="E1598">
        <v>1425</v>
      </c>
      <c r="F1598" t="s">
        <v>3012</v>
      </c>
      <c r="G1598" t="s">
        <v>3214</v>
      </c>
    </row>
    <row r="1599" spans="2:10" x14ac:dyDescent="0.25">
      <c r="B1599" t="s">
        <v>3215</v>
      </c>
      <c r="C1599" t="s">
        <v>3216</v>
      </c>
      <c r="D1599" t="s">
        <v>3217</v>
      </c>
      <c r="E1599" t="s">
        <v>3218</v>
      </c>
      <c r="F1599" t="s">
        <v>3219</v>
      </c>
      <c r="G1599" t="s">
        <v>3220</v>
      </c>
      <c r="H1599" t="s">
        <v>3221</v>
      </c>
      <c r="I1599" t="s">
        <v>3216</v>
      </c>
      <c r="J1599" t="s">
        <v>3217</v>
      </c>
    </row>
    <row r="1600" spans="2:10" x14ac:dyDescent="0.25">
      <c r="B1600" t="s">
        <v>3222</v>
      </c>
    </row>
    <row r="1601" spans="1:16" x14ac:dyDescent="0.25">
      <c r="A1601" t="s">
        <v>3240</v>
      </c>
      <c r="B1601" t="s">
        <v>3093</v>
      </c>
      <c r="C1601" t="s">
        <v>3094</v>
      </c>
      <c r="D1601" t="s">
        <v>3095</v>
      </c>
      <c r="E1601" t="s">
        <v>3241</v>
      </c>
      <c r="F1601" t="s">
        <v>3096</v>
      </c>
      <c r="G1601" t="s">
        <v>3242</v>
      </c>
      <c r="H1601" t="s">
        <v>3097</v>
      </c>
      <c r="I1601" t="s">
        <v>3098</v>
      </c>
      <c r="J1601" t="s">
        <v>3243</v>
      </c>
      <c r="K1601" t="s">
        <v>3099</v>
      </c>
      <c r="L1601" t="s">
        <v>3100</v>
      </c>
      <c r="M1601" t="s">
        <v>3002</v>
      </c>
      <c r="N1601" t="s">
        <v>3101</v>
      </c>
      <c r="O1601">
        <v>14195097600</v>
      </c>
      <c r="P1601" t="s">
        <v>3102</v>
      </c>
    </row>
    <row r="1602" spans="1:16" x14ac:dyDescent="0.25">
      <c r="A1602" t="s">
        <v>3004</v>
      </c>
      <c r="B1602" t="s">
        <v>3251</v>
      </c>
    </row>
    <row r="1603" spans="1:16" x14ac:dyDescent="0.25">
      <c r="A1603" t="s">
        <v>3005</v>
      </c>
      <c r="B1603" t="s">
        <v>3006</v>
      </c>
      <c r="C1603" t="s">
        <v>3007</v>
      </c>
      <c r="D1603" t="s">
        <v>3008</v>
      </c>
      <c r="E1603" t="s">
        <v>3232</v>
      </c>
    </row>
    <row r="1604" spans="1:16" x14ac:dyDescent="0.25">
      <c r="B1604" t="s">
        <v>3009</v>
      </c>
      <c r="C1604" t="s">
        <v>3010</v>
      </c>
      <c r="D1604" t="s">
        <v>3011</v>
      </c>
      <c r="E1604">
        <v>313</v>
      </c>
      <c r="F1604" t="s">
        <v>3012</v>
      </c>
      <c r="G1604" t="s">
        <v>3013</v>
      </c>
    </row>
    <row r="1605" spans="1:16" x14ac:dyDescent="0.25">
      <c r="B1605" t="s">
        <v>3014</v>
      </c>
    </row>
    <row r="1606" spans="1:16" x14ac:dyDescent="0.25">
      <c r="B1606" t="s">
        <v>3015</v>
      </c>
    </row>
    <row r="1607" spans="1:16" x14ac:dyDescent="0.25">
      <c r="B1607" t="s">
        <v>3009</v>
      </c>
      <c r="C1607" t="s">
        <v>3010</v>
      </c>
      <c r="D1607" t="s">
        <v>3011</v>
      </c>
      <c r="E1607">
        <v>108</v>
      </c>
      <c r="F1607" t="s">
        <v>3012</v>
      </c>
      <c r="G1607" t="s">
        <v>3016</v>
      </c>
    </row>
    <row r="1608" spans="1:16" x14ac:dyDescent="0.25">
      <c r="B1608" t="s">
        <v>3017</v>
      </c>
      <c r="C1608" t="s">
        <v>3018</v>
      </c>
    </row>
    <row r="1609" spans="1:16" x14ac:dyDescent="0.25">
      <c r="B1609" t="s">
        <v>3019</v>
      </c>
    </row>
    <row r="1610" spans="1:16" x14ac:dyDescent="0.25">
      <c r="B1610" t="s">
        <v>3009</v>
      </c>
      <c r="C1610" t="s">
        <v>18</v>
      </c>
      <c r="D1610" t="s">
        <v>3011</v>
      </c>
      <c r="E1610">
        <v>29</v>
      </c>
      <c r="F1610" t="s">
        <v>3012</v>
      </c>
      <c r="G1610" t="s">
        <v>3020</v>
      </c>
    </row>
    <row r="1611" spans="1:16" x14ac:dyDescent="0.25">
      <c r="B1611" t="s">
        <v>3021</v>
      </c>
      <c r="C1611" t="s">
        <v>3022</v>
      </c>
      <c r="D1611" t="s">
        <v>3023</v>
      </c>
      <c r="E1611" t="s">
        <v>3024</v>
      </c>
      <c r="F1611" t="s">
        <v>3025</v>
      </c>
      <c r="G1611" t="s">
        <v>3026</v>
      </c>
      <c r="H1611" t="s">
        <v>3027</v>
      </c>
      <c r="I1611" t="s">
        <v>3028</v>
      </c>
    </row>
    <row r="1612" spans="1:16" x14ac:dyDescent="0.25">
      <c r="B1612" t="s">
        <v>3029</v>
      </c>
    </row>
    <row r="1613" spans="1:16" x14ac:dyDescent="0.25">
      <c r="B1613" t="s">
        <v>3009</v>
      </c>
      <c r="C1613" t="s">
        <v>18</v>
      </c>
      <c r="D1613" t="s">
        <v>3011</v>
      </c>
      <c r="E1613">
        <v>40</v>
      </c>
      <c r="F1613" t="s">
        <v>3012</v>
      </c>
      <c r="G1613" t="s">
        <v>3030</v>
      </c>
    </row>
    <row r="1614" spans="1:16" x14ac:dyDescent="0.25">
      <c r="B1614" t="s">
        <v>833</v>
      </c>
      <c r="C1614" t="s">
        <v>3233</v>
      </c>
      <c r="D1614" t="s">
        <v>3234</v>
      </c>
      <c r="E1614" t="s">
        <v>3026</v>
      </c>
      <c r="F1614" t="s">
        <v>3026</v>
      </c>
      <c r="G1614" t="s">
        <v>3027</v>
      </c>
      <c r="H1614" t="s">
        <v>3235</v>
      </c>
      <c r="I1614" t="s">
        <v>3236</v>
      </c>
      <c r="J1614" t="s">
        <v>3236</v>
      </c>
      <c r="K1614" t="s">
        <v>3031</v>
      </c>
      <c r="L1614" t="s">
        <v>3032</v>
      </c>
      <c r="M1614" t="s">
        <v>3031</v>
      </c>
      <c r="N1614" t="s">
        <v>3033</v>
      </c>
    </row>
    <row r="1615" spans="1:16" x14ac:dyDescent="0.25">
      <c r="B1615" t="s">
        <v>3009</v>
      </c>
      <c r="C1615" t="s">
        <v>3034</v>
      </c>
      <c r="D1615" t="s">
        <v>3011</v>
      </c>
      <c r="E1615">
        <v>93</v>
      </c>
      <c r="F1615" t="s">
        <v>3012</v>
      </c>
      <c r="G1615" t="s">
        <v>3035</v>
      </c>
    </row>
    <row r="1616" spans="1:16" x14ac:dyDescent="0.25">
      <c r="B1616" t="s">
        <v>3036</v>
      </c>
      <c r="C1616" t="s">
        <v>3037</v>
      </c>
      <c r="D1616" t="s">
        <v>3027</v>
      </c>
      <c r="E1616" t="s">
        <v>3237</v>
      </c>
    </row>
    <row r="1617" spans="2:7" x14ac:dyDescent="0.25">
      <c r="B1617" t="s">
        <v>3009</v>
      </c>
      <c r="C1617" t="s">
        <v>3038</v>
      </c>
      <c r="D1617" t="s">
        <v>3011</v>
      </c>
      <c r="E1617">
        <v>227</v>
      </c>
      <c r="F1617" t="s">
        <v>3012</v>
      </c>
      <c r="G1617" t="s">
        <v>3016</v>
      </c>
    </row>
    <row r="1618" spans="2:7" x14ac:dyDescent="0.25">
      <c r="B1618" t="s">
        <v>3039</v>
      </c>
    </row>
    <row r="1619" spans="2:7" x14ac:dyDescent="0.25">
      <c r="B1619" t="s">
        <v>3040</v>
      </c>
    </row>
    <row r="1620" spans="2:7" x14ac:dyDescent="0.25">
      <c r="B1620" t="s">
        <v>3009</v>
      </c>
      <c r="C1620" t="s">
        <v>3038</v>
      </c>
      <c r="D1620" t="s">
        <v>3011</v>
      </c>
      <c r="E1620">
        <v>519</v>
      </c>
      <c r="F1620" t="s">
        <v>3012</v>
      </c>
      <c r="G1620" t="s">
        <v>3041</v>
      </c>
    </row>
    <row r="1621" spans="2:7" x14ac:dyDescent="0.25">
      <c r="B1621" t="s">
        <v>3042</v>
      </c>
    </row>
    <row r="1622" spans="2:7" x14ac:dyDescent="0.25">
      <c r="B1622" t="s">
        <v>3043</v>
      </c>
    </row>
    <row r="1623" spans="2:7" x14ac:dyDescent="0.25">
      <c r="B1623" t="s">
        <v>3009</v>
      </c>
      <c r="C1623" t="s">
        <v>3038</v>
      </c>
      <c r="D1623" t="s">
        <v>3011</v>
      </c>
      <c r="E1623">
        <v>258</v>
      </c>
      <c r="F1623" t="s">
        <v>3012</v>
      </c>
      <c r="G1623" t="s">
        <v>3044</v>
      </c>
    </row>
    <row r="1624" spans="2:7" x14ac:dyDescent="0.25">
      <c r="B1624" t="s">
        <v>833</v>
      </c>
      <c r="C1624" t="s">
        <v>3045</v>
      </c>
    </row>
    <row r="1625" spans="2:7" x14ac:dyDescent="0.25">
      <c r="B1625" t="s">
        <v>3009</v>
      </c>
      <c r="C1625" t="s">
        <v>3038</v>
      </c>
      <c r="D1625" t="s">
        <v>3011</v>
      </c>
      <c r="E1625">
        <v>327</v>
      </c>
      <c r="F1625" t="s">
        <v>3012</v>
      </c>
      <c r="G1625" t="s">
        <v>3046</v>
      </c>
    </row>
    <row r="1626" spans="2:7" x14ac:dyDescent="0.25">
      <c r="B1626" t="s">
        <v>3047</v>
      </c>
      <c r="C1626" t="s">
        <v>3048</v>
      </c>
      <c r="D1626" t="s">
        <v>3049</v>
      </c>
    </row>
    <row r="1627" spans="2:7" x14ac:dyDescent="0.25">
      <c r="B1627" t="s">
        <v>3009</v>
      </c>
      <c r="C1627" t="s">
        <v>3050</v>
      </c>
      <c r="D1627" t="s">
        <v>3011</v>
      </c>
      <c r="E1627">
        <v>1739</v>
      </c>
      <c r="F1627" t="s">
        <v>3012</v>
      </c>
      <c r="G1627" t="s">
        <v>3051</v>
      </c>
    </row>
    <row r="1628" spans="2:7" x14ac:dyDescent="0.25">
      <c r="B1628" t="s">
        <v>3052</v>
      </c>
      <c r="C1628" t="s">
        <v>3053</v>
      </c>
      <c r="D1628" t="s">
        <v>3054</v>
      </c>
    </row>
    <row r="1629" spans="2:7" x14ac:dyDescent="0.25">
      <c r="B1629" t="s">
        <v>3055</v>
      </c>
    </row>
    <row r="1630" spans="2:7" x14ac:dyDescent="0.25">
      <c r="B1630" t="s">
        <v>3009</v>
      </c>
      <c r="C1630" t="s">
        <v>3050</v>
      </c>
      <c r="D1630" t="s">
        <v>3011</v>
      </c>
      <c r="E1630">
        <v>1750</v>
      </c>
      <c r="F1630" t="s">
        <v>3012</v>
      </c>
      <c r="G1630" t="s">
        <v>3056</v>
      </c>
    </row>
    <row r="1631" spans="2:7" x14ac:dyDescent="0.25">
      <c r="B1631" t="s">
        <v>3052</v>
      </c>
      <c r="C1631" t="s">
        <v>3057</v>
      </c>
      <c r="D1631" t="s">
        <v>3054</v>
      </c>
    </row>
    <row r="1632" spans="2:7" x14ac:dyDescent="0.25">
      <c r="B1632" t="s">
        <v>3009</v>
      </c>
      <c r="C1632" t="s">
        <v>3058</v>
      </c>
      <c r="D1632" t="s">
        <v>3011</v>
      </c>
      <c r="E1632">
        <v>46</v>
      </c>
      <c r="F1632" t="s">
        <v>3012</v>
      </c>
      <c r="G1632" t="s">
        <v>3059</v>
      </c>
    </row>
    <row r="1633" spans="2:7" x14ac:dyDescent="0.25">
      <c r="B1633" t="s">
        <v>3060</v>
      </c>
      <c r="C1633" t="s">
        <v>3061</v>
      </c>
    </row>
    <row r="1634" spans="2:7" x14ac:dyDescent="0.25">
      <c r="B1634" t="s">
        <v>3009</v>
      </c>
      <c r="C1634" t="s">
        <v>3050</v>
      </c>
      <c r="D1634" t="s">
        <v>3011</v>
      </c>
      <c r="E1634">
        <v>1739</v>
      </c>
      <c r="F1634" t="s">
        <v>3012</v>
      </c>
      <c r="G1634" t="s">
        <v>3051</v>
      </c>
    </row>
    <row r="1635" spans="2:7" x14ac:dyDescent="0.25">
      <c r="B1635" t="s">
        <v>3052</v>
      </c>
      <c r="C1635" t="s">
        <v>3053</v>
      </c>
      <c r="D1635" t="s">
        <v>3054</v>
      </c>
    </row>
    <row r="1636" spans="2:7" x14ac:dyDescent="0.25">
      <c r="B1636" t="s">
        <v>3055</v>
      </c>
    </row>
    <row r="1637" spans="2:7" x14ac:dyDescent="0.25">
      <c r="B1637" t="s">
        <v>3009</v>
      </c>
      <c r="C1637" t="s">
        <v>3050</v>
      </c>
      <c r="D1637" t="s">
        <v>3011</v>
      </c>
      <c r="E1637">
        <v>1750</v>
      </c>
      <c r="F1637" t="s">
        <v>3012</v>
      </c>
      <c r="G1637" t="s">
        <v>3056</v>
      </c>
    </row>
    <row r="1638" spans="2:7" x14ac:dyDescent="0.25">
      <c r="B1638" t="s">
        <v>3052</v>
      </c>
      <c r="C1638" t="s">
        <v>3057</v>
      </c>
      <c r="D1638" t="s">
        <v>3054</v>
      </c>
    </row>
    <row r="1639" spans="2:7" x14ac:dyDescent="0.25">
      <c r="B1639" t="s">
        <v>3009</v>
      </c>
      <c r="C1639" t="s">
        <v>3062</v>
      </c>
      <c r="D1639" t="s">
        <v>3011</v>
      </c>
      <c r="E1639">
        <v>820</v>
      </c>
      <c r="F1639" t="s">
        <v>3012</v>
      </c>
      <c r="G1639" t="s">
        <v>3059</v>
      </c>
    </row>
    <row r="1640" spans="2:7" x14ac:dyDescent="0.25">
      <c r="B1640" t="s">
        <v>3063</v>
      </c>
      <c r="C1640" t="s">
        <v>3064</v>
      </c>
      <c r="D1640" t="s">
        <v>3065</v>
      </c>
      <c r="E1640" t="s">
        <v>3066</v>
      </c>
      <c r="F1640" t="s">
        <v>3067</v>
      </c>
      <c r="G1640" t="s">
        <v>3068</v>
      </c>
    </row>
    <row r="1641" spans="2:7" x14ac:dyDescent="0.25">
      <c r="B1641" t="s">
        <v>3009</v>
      </c>
      <c r="C1641" t="s">
        <v>3050</v>
      </c>
      <c r="D1641" t="s">
        <v>3011</v>
      </c>
      <c r="E1641">
        <v>1739</v>
      </c>
      <c r="F1641" t="s">
        <v>3012</v>
      </c>
      <c r="G1641" t="s">
        <v>3051</v>
      </c>
    </row>
    <row r="1642" spans="2:7" x14ac:dyDescent="0.25">
      <c r="B1642" t="s">
        <v>3052</v>
      </c>
      <c r="C1642" t="s">
        <v>3053</v>
      </c>
      <c r="D1642" t="s">
        <v>3054</v>
      </c>
    </row>
    <row r="1643" spans="2:7" x14ac:dyDescent="0.25">
      <c r="B1643" t="s">
        <v>3055</v>
      </c>
    </row>
    <row r="1644" spans="2:7" x14ac:dyDescent="0.25">
      <c r="B1644" t="s">
        <v>3009</v>
      </c>
      <c r="C1644" t="s">
        <v>3050</v>
      </c>
      <c r="D1644" t="s">
        <v>3011</v>
      </c>
      <c r="E1644">
        <v>1750</v>
      </c>
      <c r="F1644" t="s">
        <v>3012</v>
      </c>
      <c r="G1644" t="s">
        <v>3056</v>
      </c>
    </row>
    <row r="1645" spans="2:7" x14ac:dyDescent="0.25">
      <c r="B1645" t="s">
        <v>3052</v>
      </c>
      <c r="C1645" t="s">
        <v>3057</v>
      </c>
      <c r="D1645" t="s">
        <v>3054</v>
      </c>
    </row>
    <row r="1646" spans="2:7" x14ac:dyDescent="0.25">
      <c r="B1646" t="s">
        <v>3009</v>
      </c>
      <c r="C1646" t="s">
        <v>3062</v>
      </c>
      <c r="D1646" t="s">
        <v>3011</v>
      </c>
      <c r="E1646">
        <v>725</v>
      </c>
      <c r="F1646" t="s">
        <v>3012</v>
      </c>
      <c r="G1646" t="s">
        <v>3059</v>
      </c>
    </row>
    <row r="1647" spans="2:7" x14ac:dyDescent="0.25">
      <c r="B1647" t="s">
        <v>3069</v>
      </c>
      <c r="C1647" t="s">
        <v>3070</v>
      </c>
      <c r="D1647" t="s">
        <v>3071</v>
      </c>
    </row>
    <row r="1648" spans="2:7" x14ac:dyDescent="0.25">
      <c r="B1648" t="s">
        <v>3009</v>
      </c>
      <c r="C1648" t="s">
        <v>3050</v>
      </c>
      <c r="D1648" t="s">
        <v>3011</v>
      </c>
      <c r="E1648">
        <v>1739</v>
      </c>
      <c r="F1648" t="s">
        <v>3012</v>
      </c>
      <c r="G1648" t="s">
        <v>3051</v>
      </c>
    </row>
    <row r="1649" spans="2:9" x14ac:dyDescent="0.25">
      <c r="B1649" t="s">
        <v>3052</v>
      </c>
      <c r="C1649" t="s">
        <v>3053</v>
      </c>
      <c r="D1649" t="s">
        <v>3054</v>
      </c>
    </row>
    <row r="1650" spans="2:9" x14ac:dyDescent="0.25">
      <c r="B1650" t="s">
        <v>3055</v>
      </c>
    </row>
    <row r="1651" spans="2:9" x14ac:dyDescent="0.25">
      <c r="B1651" t="s">
        <v>3009</v>
      </c>
      <c r="C1651" t="s">
        <v>3050</v>
      </c>
      <c r="D1651" t="s">
        <v>3011</v>
      </c>
      <c r="E1651">
        <v>1750</v>
      </c>
      <c r="F1651" t="s">
        <v>3012</v>
      </c>
      <c r="G1651" t="s">
        <v>3056</v>
      </c>
    </row>
    <row r="1652" spans="2:9" x14ac:dyDescent="0.25">
      <c r="B1652" t="s">
        <v>3052</v>
      </c>
      <c r="C1652" t="s">
        <v>3057</v>
      </c>
      <c r="D1652" t="s">
        <v>3054</v>
      </c>
    </row>
    <row r="1653" spans="2:9" x14ac:dyDescent="0.25">
      <c r="B1653" t="s">
        <v>3009</v>
      </c>
      <c r="C1653" t="s">
        <v>3062</v>
      </c>
      <c r="D1653" t="s">
        <v>3011</v>
      </c>
      <c r="E1653">
        <v>750</v>
      </c>
      <c r="F1653" t="s">
        <v>3012</v>
      </c>
      <c r="G1653" t="s">
        <v>3059</v>
      </c>
    </row>
    <row r="1654" spans="2:9" x14ac:dyDescent="0.25">
      <c r="B1654" t="s">
        <v>3069</v>
      </c>
      <c r="C1654" t="s">
        <v>3072</v>
      </c>
      <c r="D1654" t="s">
        <v>3073</v>
      </c>
      <c r="E1654" t="s">
        <v>3238</v>
      </c>
      <c r="F1654" t="s">
        <v>3074</v>
      </c>
      <c r="G1654" t="s">
        <v>3069</v>
      </c>
      <c r="H1654" t="s">
        <v>3069</v>
      </c>
      <c r="I1654" t="s">
        <v>3075</v>
      </c>
    </row>
    <row r="1655" spans="2:9" x14ac:dyDescent="0.25">
      <c r="B1655" t="s">
        <v>3009</v>
      </c>
      <c r="C1655" t="s">
        <v>3050</v>
      </c>
      <c r="D1655" t="s">
        <v>3011</v>
      </c>
      <c r="E1655">
        <v>1739</v>
      </c>
      <c r="F1655" t="s">
        <v>3012</v>
      </c>
      <c r="G1655" t="s">
        <v>3051</v>
      </c>
    </row>
    <row r="1656" spans="2:9" x14ac:dyDescent="0.25">
      <c r="B1656" t="s">
        <v>3052</v>
      </c>
      <c r="C1656" t="s">
        <v>3053</v>
      </c>
      <c r="D1656" t="s">
        <v>3054</v>
      </c>
    </row>
    <row r="1657" spans="2:9" x14ac:dyDescent="0.25">
      <c r="B1657" t="s">
        <v>3055</v>
      </c>
    </row>
    <row r="1658" spans="2:9" x14ac:dyDescent="0.25">
      <c r="B1658" t="s">
        <v>3009</v>
      </c>
      <c r="C1658" t="s">
        <v>3050</v>
      </c>
      <c r="D1658" t="s">
        <v>3011</v>
      </c>
      <c r="E1658">
        <v>1750</v>
      </c>
      <c r="F1658" t="s">
        <v>3012</v>
      </c>
      <c r="G1658" t="s">
        <v>3056</v>
      </c>
    </row>
    <row r="1659" spans="2:9" x14ac:dyDescent="0.25">
      <c r="B1659" t="s">
        <v>3052</v>
      </c>
      <c r="C1659" t="s">
        <v>3057</v>
      </c>
      <c r="D1659" t="s">
        <v>3054</v>
      </c>
    </row>
    <row r="1660" spans="2:9" x14ac:dyDescent="0.25">
      <c r="B1660" t="s">
        <v>3009</v>
      </c>
      <c r="C1660" t="s">
        <v>3062</v>
      </c>
      <c r="D1660" t="s">
        <v>3011</v>
      </c>
      <c r="E1660">
        <v>738</v>
      </c>
      <c r="F1660" t="s">
        <v>3012</v>
      </c>
      <c r="G1660" t="s">
        <v>3059</v>
      </c>
    </row>
    <row r="1661" spans="2:9" x14ac:dyDescent="0.25">
      <c r="B1661" t="s">
        <v>3052</v>
      </c>
      <c r="C1661" t="s">
        <v>3069</v>
      </c>
      <c r="D1661" t="s">
        <v>3031</v>
      </c>
      <c r="E1661" t="s">
        <v>3076</v>
      </c>
    </row>
    <row r="1662" spans="2:9" x14ac:dyDescent="0.25">
      <c r="B1662" t="s">
        <v>3077</v>
      </c>
    </row>
    <row r="1663" spans="2:9" x14ac:dyDescent="0.25">
      <c r="B1663" t="s">
        <v>3009</v>
      </c>
      <c r="C1663" t="s">
        <v>3062</v>
      </c>
      <c r="D1663" t="s">
        <v>3011</v>
      </c>
      <c r="E1663">
        <v>750</v>
      </c>
      <c r="F1663" t="s">
        <v>3012</v>
      </c>
      <c r="G1663" t="s">
        <v>3078</v>
      </c>
    </row>
    <row r="1664" spans="2:9" x14ac:dyDescent="0.25">
      <c r="B1664" t="s">
        <v>3069</v>
      </c>
      <c r="C1664" t="s">
        <v>3072</v>
      </c>
      <c r="D1664" t="s">
        <v>3073</v>
      </c>
      <c r="E1664" t="s">
        <v>3238</v>
      </c>
      <c r="F1664" t="s">
        <v>3074</v>
      </c>
      <c r="G1664" t="s">
        <v>3069</v>
      </c>
      <c r="H1664" t="s">
        <v>3069</v>
      </c>
      <c r="I1664" t="s">
        <v>3075</v>
      </c>
    </row>
    <row r="1665" spans="2:8" x14ac:dyDescent="0.25">
      <c r="B1665" t="s">
        <v>3079</v>
      </c>
    </row>
    <row r="1666" spans="2:8" x14ac:dyDescent="0.25">
      <c r="B1666" t="s">
        <v>3009</v>
      </c>
      <c r="C1666" t="s">
        <v>3050</v>
      </c>
      <c r="D1666" t="s">
        <v>3011</v>
      </c>
      <c r="E1666">
        <v>1739</v>
      </c>
      <c r="F1666" t="s">
        <v>3012</v>
      </c>
      <c r="G1666" t="s">
        <v>3051</v>
      </c>
    </row>
    <row r="1667" spans="2:8" x14ac:dyDescent="0.25">
      <c r="B1667" t="s">
        <v>3052</v>
      </c>
      <c r="C1667" t="s">
        <v>3053</v>
      </c>
      <c r="D1667" t="s">
        <v>3054</v>
      </c>
    </row>
    <row r="1668" spans="2:8" x14ac:dyDescent="0.25">
      <c r="B1668" t="s">
        <v>3055</v>
      </c>
    </row>
    <row r="1669" spans="2:8" x14ac:dyDescent="0.25">
      <c r="B1669" t="s">
        <v>3009</v>
      </c>
      <c r="C1669" t="s">
        <v>3050</v>
      </c>
      <c r="D1669" t="s">
        <v>3011</v>
      </c>
      <c r="E1669">
        <v>1750</v>
      </c>
      <c r="F1669" t="s">
        <v>3012</v>
      </c>
      <c r="G1669" t="s">
        <v>3056</v>
      </c>
    </row>
    <row r="1670" spans="2:8" x14ac:dyDescent="0.25">
      <c r="B1670" t="s">
        <v>3052</v>
      </c>
      <c r="C1670" t="s">
        <v>3057</v>
      </c>
      <c r="D1670" t="s">
        <v>3054</v>
      </c>
    </row>
    <row r="1671" spans="2:8" x14ac:dyDescent="0.25">
      <c r="B1671" t="s">
        <v>3009</v>
      </c>
      <c r="C1671" t="s">
        <v>3062</v>
      </c>
      <c r="D1671" t="s">
        <v>3011</v>
      </c>
      <c r="E1671">
        <v>769</v>
      </c>
      <c r="F1671" t="s">
        <v>3012</v>
      </c>
      <c r="G1671" t="s">
        <v>3059</v>
      </c>
    </row>
    <row r="1672" spans="2:8" x14ac:dyDescent="0.25">
      <c r="B1672" t="s">
        <v>3069</v>
      </c>
      <c r="C1672" t="s">
        <v>3080</v>
      </c>
      <c r="D1672" t="s">
        <v>3081</v>
      </c>
      <c r="E1672" t="s">
        <v>3082</v>
      </c>
      <c r="F1672" t="s">
        <v>3083</v>
      </c>
      <c r="G1672" t="s">
        <v>3239</v>
      </c>
      <c r="H1672" t="s">
        <v>3071</v>
      </c>
    </row>
    <row r="1673" spans="2:8" x14ac:dyDescent="0.25">
      <c r="B1673" t="s">
        <v>3084</v>
      </c>
    </row>
    <row r="1674" spans="2:8" x14ac:dyDescent="0.25">
      <c r="B1674" t="s">
        <v>3009</v>
      </c>
      <c r="C1674" t="s">
        <v>3062</v>
      </c>
      <c r="D1674" t="s">
        <v>3011</v>
      </c>
      <c r="E1674">
        <v>781</v>
      </c>
      <c r="F1674" t="s">
        <v>3012</v>
      </c>
      <c r="G1674" t="s">
        <v>3085</v>
      </c>
    </row>
    <row r="1675" spans="2:8" x14ac:dyDescent="0.25">
      <c r="B1675" t="s">
        <v>3205</v>
      </c>
      <c r="C1675" t="s">
        <v>3206</v>
      </c>
    </row>
    <row r="1676" spans="2:8" x14ac:dyDescent="0.25">
      <c r="B1676" t="s">
        <v>3009</v>
      </c>
      <c r="C1676" t="s">
        <v>3050</v>
      </c>
      <c r="D1676" t="s">
        <v>3011</v>
      </c>
      <c r="E1676">
        <v>1739</v>
      </c>
      <c r="F1676" t="s">
        <v>3012</v>
      </c>
      <c r="G1676" t="s">
        <v>3051</v>
      </c>
    </row>
    <row r="1677" spans="2:8" x14ac:dyDescent="0.25">
      <c r="B1677" t="s">
        <v>3052</v>
      </c>
      <c r="C1677" t="s">
        <v>3053</v>
      </c>
      <c r="D1677" t="s">
        <v>3054</v>
      </c>
    </row>
    <row r="1678" spans="2:8" x14ac:dyDescent="0.25">
      <c r="B1678" t="s">
        <v>3055</v>
      </c>
    </row>
    <row r="1679" spans="2:8" x14ac:dyDescent="0.25">
      <c r="B1679" t="s">
        <v>3009</v>
      </c>
      <c r="C1679" t="s">
        <v>3050</v>
      </c>
      <c r="D1679" t="s">
        <v>3011</v>
      </c>
      <c r="E1679">
        <v>1750</v>
      </c>
      <c r="F1679" t="s">
        <v>3012</v>
      </c>
      <c r="G1679" t="s">
        <v>3056</v>
      </c>
    </row>
    <row r="1680" spans="2:8" x14ac:dyDescent="0.25">
      <c r="B1680" t="s">
        <v>3052</v>
      </c>
      <c r="C1680" t="s">
        <v>3057</v>
      </c>
      <c r="D1680" t="s">
        <v>3054</v>
      </c>
    </row>
    <row r="1681" spans="1:16" x14ac:dyDescent="0.25">
      <c r="B1681" t="s">
        <v>3009</v>
      </c>
      <c r="C1681" t="s">
        <v>3207</v>
      </c>
      <c r="D1681" t="s">
        <v>3011</v>
      </c>
      <c r="E1681">
        <v>70</v>
      </c>
      <c r="F1681" t="s">
        <v>3012</v>
      </c>
      <c r="G1681" t="s">
        <v>3059</v>
      </c>
    </row>
    <row r="1682" spans="1:16" x14ac:dyDescent="0.25">
      <c r="B1682" t="s">
        <v>3052</v>
      </c>
      <c r="C1682" t="s">
        <v>3208</v>
      </c>
      <c r="D1682" t="s">
        <v>3209</v>
      </c>
      <c r="E1682" t="s">
        <v>3210</v>
      </c>
      <c r="F1682" t="s">
        <v>3211</v>
      </c>
    </row>
    <row r="1683" spans="1:16" x14ac:dyDescent="0.25">
      <c r="B1683" t="s">
        <v>3212</v>
      </c>
    </row>
    <row r="1684" spans="1:16" x14ac:dyDescent="0.25">
      <c r="B1684" t="s">
        <v>3009</v>
      </c>
      <c r="C1684" t="s">
        <v>3213</v>
      </c>
      <c r="D1684" t="s">
        <v>3011</v>
      </c>
      <c r="E1684">
        <v>1425</v>
      </c>
      <c r="F1684" t="s">
        <v>3012</v>
      </c>
      <c r="G1684" t="s">
        <v>3214</v>
      </c>
    </row>
    <row r="1685" spans="1:16" x14ac:dyDescent="0.25">
      <c r="B1685" t="s">
        <v>3215</v>
      </c>
      <c r="C1685" t="s">
        <v>3216</v>
      </c>
      <c r="D1685" t="s">
        <v>3217</v>
      </c>
      <c r="E1685" t="s">
        <v>3218</v>
      </c>
      <c r="F1685" t="s">
        <v>3219</v>
      </c>
      <c r="G1685" t="s">
        <v>3220</v>
      </c>
      <c r="H1685" t="s">
        <v>3221</v>
      </c>
      <c r="I1685" t="s">
        <v>3216</v>
      </c>
      <c r="J1685" t="s">
        <v>3217</v>
      </c>
    </row>
    <row r="1686" spans="1:16" x14ac:dyDescent="0.25">
      <c r="B1686" t="s">
        <v>3222</v>
      </c>
    </row>
    <row r="1687" spans="1:16" x14ac:dyDescent="0.25">
      <c r="A1687" t="s">
        <v>3240</v>
      </c>
      <c r="B1687" t="s">
        <v>3093</v>
      </c>
      <c r="C1687" t="s">
        <v>3094</v>
      </c>
      <c r="D1687" t="s">
        <v>3095</v>
      </c>
      <c r="E1687" t="s">
        <v>3241</v>
      </c>
      <c r="F1687" t="s">
        <v>3096</v>
      </c>
      <c r="G1687" t="s">
        <v>3242</v>
      </c>
      <c r="H1687" t="s">
        <v>3097</v>
      </c>
      <c r="I1687" t="s">
        <v>3098</v>
      </c>
      <c r="J1687" t="s">
        <v>3243</v>
      </c>
      <c r="K1687" t="s">
        <v>3099</v>
      </c>
      <c r="L1687" t="s">
        <v>3100</v>
      </c>
      <c r="M1687" t="s">
        <v>3002</v>
      </c>
      <c r="N1687" t="s">
        <v>3101</v>
      </c>
      <c r="O1687">
        <v>14195097600</v>
      </c>
      <c r="P1687" t="s">
        <v>3102</v>
      </c>
    </row>
    <row r="1688" spans="1:16" x14ac:dyDescent="0.25">
      <c r="A1688" t="s">
        <v>214</v>
      </c>
      <c r="B1688" t="s">
        <v>73</v>
      </c>
      <c r="C1688" t="s">
        <v>47</v>
      </c>
      <c r="D1688" t="s">
        <v>3107</v>
      </c>
      <c r="E1688" t="s">
        <v>49</v>
      </c>
      <c r="F1688" t="s">
        <v>50</v>
      </c>
      <c r="G1688">
        <v>8.2407328817579403E-4</v>
      </c>
    </row>
    <row r="1689" spans="1:16" x14ac:dyDescent="0.25">
      <c r="A1689" t="s">
        <v>3229</v>
      </c>
      <c r="B1689" t="s">
        <v>70</v>
      </c>
      <c r="C1689" t="s">
        <v>47</v>
      </c>
      <c r="D1689" t="s">
        <v>3107</v>
      </c>
      <c r="E1689" t="s">
        <v>49</v>
      </c>
      <c r="F1689" t="s">
        <v>50</v>
      </c>
      <c r="G1689">
        <v>2.6851826243930302E-4</v>
      </c>
    </row>
    <row r="1690" spans="1:16" x14ac:dyDescent="0.25">
      <c r="A1690" t="s">
        <v>3229</v>
      </c>
      <c r="B1690" t="s">
        <v>76</v>
      </c>
      <c r="C1690" t="s">
        <v>47</v>
      </c>
      <c r="D1690" t="s">
        <v>3107</v>
      </c>
      <c r="E1690" t="s">
        <v>49</v>
      </c>
      <c r="F1690" t="s">
        <v>50</v>
      </c>
      <c r="G1690">
        <v>2.4629606140984398E-3</v>
      </c>
    </row>
    <row r="1691" spans="1:16" x14ac:dyDescent="0.25">
      <c r="A1691" t="s">
        <v>3229</v>
      </c>
      <c r="B1691" t="s">
        <v>73</v>
      </c>
      <c r="C1691" t="s">
        <v>47</v>
      </c>
      <c r="D1691" t="s">
        <v>3107</v>
      </c>
      <c r="E1691" t="s">
        <v>49</v>
      </c>
      <c r="F1691" t="s">
        <v>50</v>
      </c>
      <c r="G1691">
        <v>2.0740720960828901E-3</v>
      </c>
    </row>
    <row r="1692" spans="1:16" x14ac:dyDescent="0.25">
      <c r="A1692" t="s">
        <v>220</v>
      </c>
      <c r="B1692" t="s">
        <v>76</v>
      </c>
      <c r="C1692" t="s">
        <v>47</v>
      </c>
      <c r="D1692" t="s">
        <v>3108</v>
      </c>
      <c r="E1692" t="s">
        <v>49</v>
      </c>
      <c r="F1692" t="s">
        <v>50</v>
      </c>
      <c r="G1692">
        <v>1.8749982118606499E-4</v>
      </c>
    </row>
    <row r="1693" spans="1:16" x14ac:dyDescent="0.25">
      <c r="A1693" t="s">
        <v>214</v>
      </c>
      <c r="B1693" t="s">
        <v>70</v>
      </c>
      <c r="C1693" t="s">
        <v>47</v>
      </c>
      <c r="D1693" t="s">
        <v>3108</v>
      </c>
      <c r="E1693" t="s">
        <v>49</v>
      </c>
      <c r="F1693" t="s">
        <v>50</v>
      </c>
      <c r="G1693">
        <v>3.4027745326359999E-4</v>
      </c>
    </row>
    <row r="1694" spans="1:16" x14ac:dyDescent="0.25">
      <c r="A1694" t="s">
        <v>220</v>
      </c>
      <c r="B1694" t="s">
        <v>73</v>
      </c>
      <c r="C1694" t="s">
        <v>47</v>
      </c>
      <c r="D1694" t="s">
        <v>3108</v>
      </c>
      <c r="E1694" t="s">
        <v>49</v>
      </c>
      <c r="F1694" t="s">
        <v>50</v>
      </c>
      <c r="G1694">
        <v>7.0833265781402503E-4</v>
      </c>
    </row>
    <row r="1695" spans="1:16" x14ac:dyDescent="0.25">
      <c r="A1695" t="s">
        <v>214</v>
      </c>
      <c r="B1695" t="s">
        <v>76</v>
      </c>
      <c r="C1695" t="s">
        <v>47</v>
      </c>
      <c r="D1695" t="s">
        <v>3108</v>
      </c>
      <c r="E1695" t="s">
        <v>49</v>
      </c>
      <c r="F1695" t="s">
        <v>50</v>
      </c>
      <c r="G1695">
        <v>4.5833289623260499E-4</v>
      </c>
    </row>
    <row r="1696" spans="1:16" x14ac:dyDescent="0.25">
      <c r="A1696" t="s">
        <v>220</v>
      </c>
      <c r="B1696" t="s">
        <v>70</v>
      </c>
      <c r="C1696" t="s">
        <v>47</v>
      </c>
      <c r="D1696" t="s">
        <v>3108</v>
      </c>
      <c r="E1696" t="s">
        <v>49</v>
      </c>
      <c r="F1696" t="s">
        <v>50</v>
      </c>
      <c r="G1696">
        <v>1.9444425900777101E-4</v>
      </c>
    </row>
    <row r="1697" spans="1:7" x14ac:dyDescent="0.25">
      <c r="A1697" t="s">
        <v>214</v>
      </c>
      <c r="B1697" t="s">
        <v>73</v>
      </c>
      <c r="C1697" t="s">
        <v>47</v>
      </c>
      <c r="D1697" t="s">
        <v>3108</v>
      </c>
      <c r="E1697" t="s">
        <v>49</v>
      </c>
      <c r="F1697" t="s">
        <v>50</v>
      </c>
      <c r="G1697">
        <v>7.9861034949620503E-4</v>
      </c>
    </row>
    <row r="1698" spans="1:7" x14ac:dyDescent="0.25">
      <c r="A1698" t="s">
        <v>3229</v>
      </c>
      <c r="B1698" t="s">
        <v>70</v>
      </c>
      <c r="C1698" t="s">
        <v>47</v>
      </c>
      <c r="D1698" t="s">
        <v>3108</v>
      </c>
      <c r="E1698" t="s">
        <v>49</v>
      </c>
      <c r="F1698" t="s">
        <v>50</v>
      </c>
      <c r="G1698">
        <v>3.3333301544189402E-4</v>
      </c>
    </row>
    <row r="1699" spans="1:7" x14ac:dyDescent="0.25">
      <c r="A1699" t="s">
        <v>3229</v>
      </c>
      <c r="B1699" t="s">
        <v>76</v>
      </c>
      <c r="C1699" t="s">
        <v>47</v>
      </c>
      <c r="D1699" t="s">
        <v>3108</v>
      </c>
      <c r="E1699" t="s">
        <v>49</v>
      </c>
      <c r="F1699" t="s">
        <v>50</v>
      </c>
      <c r="G1699">
        <v>2.75694181521733E-3</v>
      </c>
    </row>
    <row r="1700" spans="1:7" x14ac:dyDescent="0.25">
      <c r="A1700" t="s">
        <v>3229</v>
      </c>
      <c r="B1700" t="s">
        <v>73</v>
      </c>
      <c r="C1700" t="s">
        <v>47</v>
      </c>
      <c r="D1700" t="s">
        <v>3108</v>
      </c>
      <c r="E1700" t="s">
        <v>49</v>
      </c>
      <c r="F1700" t="s">
        <v>50</v>
      </c>
      <c r="G1700">
        <v>2.2638867298762E-3</v>
      </c>
    </row>
    <row r="1701" spans="1:7" x14ac:dyDescent="0.25">
      <c r="A1701" t="s">
        <v>220</v>
      </c>
      <c r="B1701" t="s">
        <v>76</v>
      </c>
      <c r="C1701" t="s">
        <v>47</v>
      </c>
      <c r="D1701" t="s">
        <v>3109</v>
      </c>
      <c r="E1701" t="s">
        <v>49</v>
      </c>
      <c r="F1701" t="s">
        <v>50</v>
      </c>
      <c r="G1701">
        <v>1.9444425900777101E-4</v>
      </c>
    </row>
    <row r="1702" spans="1:7" x14ac:dyDescent="0.25">
      <c r="A1702" t="s">
        <v>214</v>
      </c>
      <c r="B1702" t="s">
        <v>70</v>
      </c>
      <c r="C1702" t="s">
        <v>47</v>
      </c>
      <c r="D1702" t="s">
        <v>3109</v>
      </c>
      <c r="E1702" t="s">
        <v>49</v>
      </c>
      <c r="F1702" t="s">
        <v>50</v>
      </c>
      <c r="G1702">
        <v>4.4999957084655701E-4</v>
      </c>
    </row>
    <row r="1703" spans="1:7" x14ac:dyDescent="0.25">
      <c r="A1703" t="s">
        <v>220</v>
      </c>
      <c r="B1703" t="s">
        <v>73</v>
      </c>
      <c r="C1703" t="s">
        <v>47</v>
      </c>
      <c r="D1703" t="s">
        <v>3109</v>
      </c>
      <c r="E1703" t="s">
        <v>49</v>
      </c>
      <c r="F1703" t="s">
        <v>50</v>
      </c>
      <c r="G1703">
        <v>8.6666584014892501E-4</v>
      </c>
    </row>
    <row r="1704" spans="1:7" x14ac:dyDescent="0.25">
      <c r="A1704" t="s">
        <v>220</v>
      </c>
      <c r="B1704" t="s">
        <v>70</v>
      </c>
      <c r="C1704" t="s">
        <v>47</v>
      </c>
      <c r="D1704" t="s">
        <v>3109</v>
      </c>
      <c r="E1704" t="s">
        <v>49</v>
      </c>
      <c r="F1704" t="s">
        <v>50</v>
      </c>
      <c r="G1704">
        <v>2.4444421132405598E-4</v>
      </c>
    </row>
    <row r="1705" spans="1:7" x14ac:dyDescent="0.25">
      <c r="A1705" t="s">
        <v>214</v>
      </c>
      <c r="B1705" t="s">
        <v>76</v>
      </c>
      <c r="C1705" t="s">
        <v>47</v>
      </c>
      <c r="D1705" t="s">
        <v>3109</v>
      </c>
      <c r="E1705" t="s">
        <v>49</v>
      </c>
      <c r="F1705" t="s">
        <v>50</v>
      </c>
      <c r="G1705">
        <v>5.9999942779541003E-4</v>
      </c>
    </row>
    <row r="1706" spans="1:7" x14ac:dyDescent="0.25">
      <c r="A1706" t="s">
        <v>214</v>
      </c>
      <c r="B1706" t="s">
        <v>73</v>
      </c>
      <c r="C1706" t="s">
        <v>47</v>
      </c>
      <c r="D1706" t="s">
        <v>3109</v>
      </c>
      <c r="E1706" t="s">
        <v>49</v>
      </c>
      <c r="F1706" t="s">
        <v>50</v>
      </c>
      <c r="G1706">
        <v>8.3888808886210104E-4</v>
      </c>
    </row>
    <row r="1707" spans="1:7" x14ac:dyDescent="0.25">
      <c r="A1707" t="s">
        <v>220</v>
      </c>
      <c r="B1707" t="s">
        <v>76</v>
      </c>
      <c r="C1707" t="s">
        <v>47</v>
      </c>
      <c r="D1707" t="s">
        <v>3110</v>
      </c>
      <c r="E1707" t="s">
        <v>49</v>
      </c>
      <c r="F1707" t="s">
        <v>50</v>
      </c>
      <c r="G1707">
        <v>2.0370350943671301E-4</v>
      </c>
    </row>
    <row r="1708" spans="1:7" x14ac:dyDescent="0.25">
      <c r="A1708" t="s">
        <v>3229</v>
      </c>
      <c r="B1708" t="s">
        <v>70</v>
      </c>
      <c r="C1708" t="s">
        <v>47</v>
      </c>
      <c r="D1708" t="s">
        <v>3109</v>
      </c>
      <c r="E1708" t="s">
        <v>49</v>
      </c>
      <c r="F1708" t="s">
        <v>50</v>
      </c>
      <c r="G1708">
        <v>3.1666636466979898E-4</v>
      </c>
    </row>
    <row r="1709" spans="1:7" x14ac:dyDescent="0.25">
      <c r="A1709" t="s">
        <v>3229</v>
      </c>
      <c r="B1709" t="s">
        <v>76</v>
      </c>
      <c r="C1709" t="s">
        <v>47</v>
      </c>
      <c r="D1709" t="s">
        <v>3109</v>
      </c>
      <c r="E1709" t="s">
        <v>49</v>
      </c>
      <c r="F1709" t="s">
        <v>50</v>
      </c>
      <c r="G1709">
        <v>3.0777748425801499E-3</v>
      </c>
    </row>
    <row r="1710" spans="1:7" x14ac:dyDescent="0.25">
      <c r="A1710" t="s">
        <v>3229</v>
      </c>
      <c r="B1710" t="s">
        <v>73</v>
      </c>
      <c r="C1710" t="s">
        <v>47</v>
      </c>
      <c r="D1710" t="s">
        <v>3109</v>
      </c>
      <c r="E1710" t="s">
        <v>49</v>
      </c>
      <c r="F1710" t="s">
        <v>50</v>
      </c>
      <c r="G1710">
        <v>2.4611087640126501E-3</v>
      </c>
    </row>
    <row r="1711" spans="1:7" x14ac:dyDescent="0.25">
      <c r="A1711" t="s">
        <v>214</v>
      </c>
      <c r="B1711" t="s">
        <v>70</v>
      </c>
      <c r="C1711" t="s">
        <v>47</v>
      </c>
      <c r="D1711" t="s">
        <v>3110</v>
      </c>
      <c r="E1711" t="s">
        <v>49</v>
      </c>
      <c r="F1711" t="s">
        <v>50</v>
      </c>
      <c r="G1711">
        <v>4.9536989794837099E-4</v>
      </c>
    </row>
    <row r="1712" spans="1:7" x14ac:dyDescent="0.25">
      <c r="A1712" t="s">
        <v>220</v>
      </c>
      <c r="B1712" t="s">
        <v>73</v>
      </c>
      <c r="C1712" t="s">
        <v>47</v>
      </c>
      <c r="D1712" t="s">
        <v>3110</v>
      </c>
      <c r="E1712" t="s">
        <v>49</v>
      </c>
      <c r="F1712" t="s">
        <v>50</v>
      </c>
      <c r="G1712">
        <v>1.13425817754533E-3</v>
      </c>
    </row>
    <row r="1713" spans="1:7" x14ac:dyDescent="0.25">
      <c r="A1713" t="s">
        <v>220</v>
      </c>
      <c r="B1713" t="s">
        <v>70</v>
      </c>
      <c r="C1713" t="s">
        <v>47</v>
      </c>
      <c r="D1713" t="s">
        <v>3110</v>
      </c>
      <c r="E1713" t="s">
        <v>49</v>
      </c>
      <c r="F1713" t="s">
        <v>50</v>
      </c>
      <c r="G1713">
        <v>2.73147887653774E-4</v>
      </c>
    </row>
    <row r="1714" spans="1:7" x14ac:dyDescent="0.25">
      <c r="A1714" t="s">
        <v>214</v>
      </c>
      <c r="B1714" t="s">
        <v>76</v>
      </c>
      <c r="C1714" t="s">
        <v>47</v>
      </c>
      <c r="D1714" t="s">
        <v>3110</v>
      </c>
      <c r="E1714" t="s">
        <v>49</v>
      </c>
      <c r="F1714" t="s">
        <v>50</v>
      </c>
      <c r="G1714">
        <v>7.4999928474426202E-4</v>
      </c>
    </row>
    <row r="1715" spans="1:7" x14ac:dyDescent="0.25">
      <c r="A1715" t="s">
        <v>214</v>
      </c>
      <c r="B1715" t="s">
        <v>73</v>
      </c>
      <c r="C1715" t="s">
        <v>47</v>
      </c>
      <c r="D1715" t="s">
        <v>3110</v>
      </c>
      <c r="E1715" t="s">
        <v>49</v>
      </c>
      <c r="F1715" t="s">
        <v>50</v>
      </c>
      <c r="G1715">
        <v>1.04166567325592E-3</v>
      </c>
    </row>
    <row r="1716" spans="1:7" x14ac:dyDescent="0.25">
      <c r="A1716" t="s">
        <v>220</v>
      </c>
      <c r="B1716" t="s">
        <v>76</v>
      </c>
      <c r="C1716" t="s">
        <v>47</v>
      </c>
      <c r="D1716" t="s">
        <v>3111</v>
      </c>
      <c r="E1716" t="s">
        <v>49</v>
      </c>
      <c r="F1716" t="s">
        <v>50</v>
      </c>
      <c r="G1716">
        <v>2.4999976158141999E-4</v>
      </c>
    </row>
    <row r="1717" spans="1:7" x14ac:dyDescent="0.25">
      <c r="A1717" t="s">
        <v>3229</v>
      </c>
      <c r="B1717" t="s">
        <v>70</v>
      </c>
      <c r="C1717" t="s">
        <v>47</v>
      </c>
      <c r="D1717" t="s">
        <v>3110</v>
      </c>
      <c r="E1717" t="s">
        <v>49</v>
      </c>
      <c r="F1717" t="s">
        <v>50</v>
      </c>
      <c r="G1717">
        <v>1.15277667840321E-3</v>
      </c>
    </row>
    <row r="1718" spans="1:7" x14ac:dyDescent="0.25">
      <c r="A1718" t="s">
        <v>3229</v>
      </c>
      <c r="B1718" t="s">
        <v>76</v>
      </c>
      <c r="C1718" t="s">
        <v>47</v>
      </c>
      <c r="D1718" t="s">
        <v>3110</v>
      </c>
      <c r="E1718" t="s">
        <v>49</v>
      </c>
      <c r="F1718" t="s">
        <v>50</v>
      </c>
      <c r="G1718">
        <v>3.6527742942174201E-3</v>
      </c>
    </row>
    <row r="1719" spans="1:7" x14ac:dyDescent="0.25">
      <c r="A1719" t="s">
        <v>3229</v>
      </c>
      <c r="B1719" t="s">
        <v>73</v>
      </c>
      <c r="C1719" t="s">
        <v>47</v>
      </c>
      <c r="D1719" t="s">
        <v>3110</v>
      </c>
      <c r="E1719" t="s">
        <v>49</v>
      </c>
      <c r="F1719" t="s">
        <v>50</v>
      </c>
      <c r="G1719">
        <v>3.6898112959331902E-3</v>
      </c>
    </row>
    <row r="1720" spans="1:7" x14ac:dyDescent="0.25">
      <c r="A1720" t="s">
        <v>214</v>
      </c>
      <c r="B1720" t="s">
        <v>70</v>
      </c>
      <c r="C1720" t="s">
        <v>47</v>
      </c>
      <c r="D1720" t="s">
        <v>3111</v>
      </c>
      <c r="E1720" t="s">
        <v>49</v>
      </c>
      <c r="F1720" t="s">
        <v>50</v>
      </c>
      <c r="G1720">
        <v>5.0793602353050595E-4</v>
      </c>
    </row>
    <row r="1721" spans="1:7" x14ac:dyDescent="0.25">
      <c r="A1721" t="s">
        <v>220</v>
      </c>
      <c r="B1721" t="s">
        <v>73</v>
      </c>
      <c r="C1721" t="s">
        <v>47</v>
      </c>
      <c r="D1721" t="s">
        <v>3111</v>
      </c>
      <c r="E1721" t="s">
        <v>49</v>
      </c>
      <c r="F1721" t="s">
        <v>50</v>
      </c>
      <c r="G1721">
        <v>1.2817448093777599E-3</v>
      </c>
    </row>
    <row r="1722" spans="1:7" x14ac:dyDescent="0.25">
      <c r="A1722" t="s">
        <v>220</v>
      </c>
      <c r="B1722" t="s">
        <v>70</v>
      </c>
      <c r="C1722" t="s">
        <v>47</v>
      </c>
      <c r="D1722" t="s">
        <v>3111</v>
      </c>
      <c r="E1722" t="s">
        <v>49</v>
      </c>
      <c r="F1722" t="s">
        <v>50</v>
      </c>
      <c r="G1722">
        <v>2.5793626194908499E-4</v>
      </c>
    </row>
    <row r="1723" spans="1:7" x14ac:dyDescent="0.25">
      <c r="A1723" t="s">
        <v>214</v>
      </c>
      <c r="B1723" t="s">
        <v>76</v>
      </c>
      <c r="C1723" t="s">
        <v>47</v>
      </c>
      <c r="D1723" t="s">
        <v>3111</v>
      </c>
      <c r="E1723" t="s">
        <v>49</v>
      </c>
      <c r="F1723" t="s">
        <v>50</v>
      </c>
      <c r="G1723">
        <v>8.8095154081072101E-4</v>
      </c>
    </row>
    <row r="1724" spans="1:7" x14ac:dyDescent="0.25">
      <c r="A1724" t="s">
        <v>214</v>
      </c>
      <c r="B1724" t="s">
        <v>73</v>
      </c>
      <c r="C1724" t="s">
        <v>47</v>
      </c>
      <c r="D1724" t="s">
        <v>3111</v>
      </c>
      <c r="E1724" t="s">
        <v>49</v>
      </c>
      <c r="F1724" t="s">
        <v>50</v>
      </c>
      <c r="G1724">
        <v>1.24206230753944E-3</v>
      </c>
    </row>
    <row r="1725" spans="1:7" x14ac:dyDescent="0.25">
      <c r="A1725" t="s">
        <v>220</v>
      </c>
      <c r="B1725" t="s">
        <v>76</v>
      </c>
      <c r="C1725" t="s">
        <v>47</v>
      </c>
      <c r="D1725" t="s">
        <v>3112</v>
      </c>
      <c r="E1725" t="s">
        <v>49</v>
      </c>
      <c r="F1725" t="s">
        <v>50</v>
      </c>
      <c r="G1725">
        <v>2.36110885938008E-4</v>
      </c>
    </row>
    <row r="1726" spans="1:7" x14ac:dyDescent="0.25">
      <c r="A1726" t="s">
        <v>3229</v>
      </c>
      <c r="B1726" t="s">
        <v>70</v>
      </c>
      <c r="C1726" t="s">
        <v>47</v>
      </c>
      <c r="D1726" t="s">
        <v>3111</v>
      </c>
      <c r="E1726" t="s">
        <v>49</v>
      </c>
      <c r="F1726" t="s">
        <v>50</v>
      </c>
      <c r="G1726">
        <v>1.61507782481965E-3</v>
      </c>
    </row>
    <row r="1727" spans="1:7" x14ac:dyDescent="0.25">
      <c r="A1727" t="s">
        <v>3229</v>
      </c>
      <c r="B1727" t="s">
        <v>76</v>
      </c>
      <c r="C1727" t="s">
        <v>47</v>
      </c>
      <c r="D1727" t="s">
        <v>3111</v>
      </c>
      <c r="E1727" t="s">
        <v>49</v>
      </c>
      <c r="F1727" t="s">
        <v>50</v>
      </c>
      <c r="G1727">
        <v>4.0198374362218903E-3</v>
      </c>
    </row>
    <row r="1728" spans="1:7" x14ac:dyDescent="0.25">
      <c r="A1728" t="s">
        <v>3229</v>
      </c>
      <c r="B1728" t="s">
        <v>73</v>
      </c>
      <c r="C1728" t="s">
        <v>47</v>
      </c>
      <c r="D1728" t="s">
        <v>3111</v>
      </c>
      <c r="E1728" t="s">
        <v>49</v>
      </c>
      <c r="F1728" t="s">
        <v>50</v>
      </c>
      <c r="G1728">
        <v>4.5119004590170701E-3</v>
      </c>
    </row>
    <row r="1729" spans="1:7" x14ac:dyDescent="0.25">
      <c r="A1729" t="s">
        <v>214</v>
      </c>
      <c r="B1729" t="s">
        <v>70</v>
      </c>
      <c r="C1729" t="s">
        <v>47</v>
      </c>
      <c r="D1729" t="s">
        <v>3112</v>
      </c>
      <c r="E1729" t="s">
        <v>49</v>
      </c>
      <c r="F1729" t="s">
        <v>50</v>
      </c>
      <c r="G1729">
        <v>4.8611064751942902E-4</v>
      </c>
    </row>
    <row r="1730" spans="1:7" x14ac:dyDescent="0.25">
      <c r="A1730" t="s">
        <v>220</v>
      </c>
      <c r="B1730" t="s">
        <v>70</v>
      </c>
      <c r="C1730" t="s">
        <v>47</v>
      </c>
      <c r="D1730" t="s">
        <v>3112</v>
      </c>
      <c r="E1730" t="s">
        <v>49</v>
      </c>
      <c r="F1730" t="s">
        <v>50</v>
      </c>
      <c r="G1730">
        <v>2.5347198049227397E-4</v>
      </c>
    </row>
    <row r="1731" spans="1:7" x14ac:dyDescent="0.25">
      <c r="A1731" t="s">
        <v>220</v>
      </c>
      <c r="B1731" t="s">
        <v>73</v>
      </c>
      <c r="C1731" t="s">
        <v>47</v>
      </c>
      <c r="D1731" t="s">
        <v>3112</v>
      </c>
      <c r="E1731" t="s">
        <v>49</v>
      </c>
      <c r="F1731" t="s">
        <v>50</v>
      </c>
      <c r="G1731">
        <v>1.3611098130544E-3</v>
      </c>
    </row>
    <row r="1732" spans="1:7" x14ac:dyDescent="0.25">
      <c r="A1732" t="s">
        <v>214</v>
      </c>
      <c r="B1732" t="s">
        <v>76</v>
      </c>
      <c r="C1732" t="s">
        <v>47</v>
      </c>
      <c r="D1732" t="s">
        <v>3112</v>
      </c>
      <c r="E1732" t="s">
        <v>49</v>
      </c>
      <c r="F1732" t="s">
        <v>50</v>
      </c>
      <c r="G1732">
        <v>9.7569351394971202E-4</v>
      </c>
    </row>
    <row r="1733" spans="1:7" x14ac:dyDescent="0.25">
      <c r="A1733" t="s">
        <v>214</v>
      </c>
      <c r="B1733" t="s">
        <v>73</v>
      </c>
      <c r="C1733" t="s">
        <v>47</v>
      </c>
      <c r="D1733" t="s">
        <v>3112</v>
      </c>
      <c r="E1733" t="s">
        <v>49</v>
      </c>
      <c r="F1733" t="s">
        <v>50</v>
      </c>
      <c r="G1733">
        <v>1.3611098130544E-3</v>
      </c>
    </row>
    <row r="1734" spans="1:7" x14ac:dyDescent="0.25">
      <c r="A1734" t="s">
        <v>220</v>
      </c>
      <c r="B1734" t="s">
        <v>76</v>
      </c>
      <c r="C1734" t="s">
        <v>47</v>
      </c>
      <c r="D1734" t="s">
        <v>3113</v>
      </c>
      <c r="E1734" t="s">
        <v>49</v>
      </c>
      <c r="F1734" t="s">
        <v>50</v>
      </c>
      <c r="G1734">
        <v>2.4999976158141999E-4</v>
      </c>
    </row>
    <row r="1735" spans="1:7" x14ac:dyDescent="0.25">
      <c r="A1735" t="s">
        <v>3229</v>
      </c>
      <c r="B1735" t="s">
        <v>70</v>
      </c>
      <c r="C1735" t="s">
        <v>47</v>
      </c>
      <c r="D1735" t="s">
        <v>3112</v>
      </c>
      <c r="E1735" t="s">
        <v>49</v>
      </c>
      <c r="F1735" t="s">
        <v>50</v>
      </c>
      <c r="G1735">
        <v>1.90277596314748E-3</v>
      </c>
    </row>
    <row r="1736" spans="1:7" x14ac:dyDescent="0.25">
      <c r="A1736" t="s">
        <v>3229</v>
      </c>
      <c r="B1736" t="s">
        <v>76</v>
      </c>
      <c r="C1736" t="s">
        <v>47</v>
      </c>
      <c r="D1736" t="s">
        <v>3112</v>
      </c>
      <c r="E1736" t="s">
        <v>49</v>
      </c>
      <c r="F1736" t="s">
        <v>50</v>
      </c>
      <c r="G1736">
        <v>4.2152737577756203E-3</v>
      </c>
    </row>
    <row r="1737" spans="1:7" x14ac:dyDescent="0.25">
      <c r="A1737" t="s">
        <v>3229</v>
      </c>
      <c r="B1737" t="s">
        <v>73</v>
      </c>
      <c r="C1737" t="s">
        <v>47</v>
      </c>
      <c r="D1737" t="s">
        <v>3112</v>
      </c>
      <c r="E1737" t="s">
        <v>49</v>
      </c>
      <c r="F1737" t="s">
        <v>50</v>
      </c>
      <c r="G1737">
        <v>5.0763840476671799E-3</v>
      </c>
    </row>
    <row r="1738" spans="1:7" x14ac:dyDescent="0.25">
      <c r="A1738" t="s">
        <v>220</v>
      </c>
      <c r="B1738" t="s">
        <v>70</v>
      </c>
      <c r="C1738" t="s">
        <v>47</v>
      </c>
      <c r="D1738" t="s">
        <v>3113</v>
      </c>
      <c r="E1738" t="s">
        <v>49</v>
      </c>
      <c r="F1738" t="s">
        <v>50</v>
      </c>
      <c r="G1738">
        <v>2.7160467924895097E-4</v>
      </c>
    </row>
    <row r="1739" spans="1:7" x14ac:dyDescent="0.25">
      <c r="A1739" t="s">
        <v>220</v>
      </c>
      <c r="B1739" t="s">
        <v>73</v>
      </c>
      <c r="C1739" t="s">
        <v>47</v>
      </c>
      <c r="D1739" t="s">
        <v>3113</v>
      </c>
      <c r="E1739" t="s">
        <v>49</v>
      </c>
      <c r="F1739" t="s">
        <v>50</v>
      </c>
      <c r="G1739">
        <v>1.3456777290061599E-3</v>
      </c>
    </row>
    <row r="1740" spans="1:7" x14ac:dyDescent="0.25">
      <c r="A1740" t="s">
        <v>214</v>
      </c>
      <c r="B1740" t="s">
        <v>70</v>
      </c>
      <c r="C1740" t="s">
        <v>47</v>
      </c>
      <c r="D1740" t="s">
        <v>3113</v>
      </c>
      <c r="E1740" t="s">
        <v>49</v>
      </c>
      <c r="F1740" t="s">
        <v>50</v>
      </c>
      <c r="G1740">
        <v>4.6913535506637E-4</v>
      </c>
    </row>
    <row r="1741" spans="1:7" x14ac:dyDescent="0.25">
      <c r="A1741" t="s">
        <v>214</v>
      </c>
      <c r="B1741" t="s">
        <v>76</v>
      </c>
      <c r="C1741" t="s">
        <v>47</v>
      </c>
      <c r="D1741" t="s">
        <v>3113</v>
      </c>
      <c r="E1741" t="s">
        <v>49</v>
      </c>
      <c r="F1741" t="s">
        <v>50</v>
      </c>
      <c r="G1741">
        <v>9.1975220927485702E-4</v>
      </c>
    </row>
    <row r="1742" spans="1:7" x14ac:dyDescent="0.25">
      <c r="A1742" t="s">
        <v>214</v>
      </c>
      <c r="B1742" t="s">
        <v>73</v>
      </c>
      <c r="C1742" t="s">
        <v>47</v>
      </c>
      <c r="D1742" t="s">
        <v>3113</v>
      </c>
      <c r="E1742" t="s">
        <v>49</v>
      </c>
      <c r="F1742" t="s">
        <v>50</v>
      </c>
      <c r="G1742">
        <v>1.37345548029299E-3</v>
      </c>
    </row>
    <row r="1743" spans="1:7" x14ac:dyDescent="0.25">
      <c r="A1743" t="s">
        <v>220</v>
      </c>
      <c r="B1743" t="s">
        <v>76</v>
      </c>
      <c r="C1743" t="s">
        <v>47</v>
      </c>
      <c r="D1743" t="s">
        <v>3114</v>
      </c>
      <c r="E1743" t="s">
        <v>49</v>
      </c>
      <c r="F1743" t="s">
        <v>50</v>
      </c>
      <c r="G1743">
        <v>6.1388830343882196E-4</v>
      </c>
    </row>
    <row r="1744" spans="1:7" x14ac:dyDescent="0.25">
      <c r="A1744" t="s">
        <v>220</v>
      </c>
      <c r="B1744" t="s">
        <v>70</v>
      </c>
      <c r="C1744" t="s">
        <v>47</v>
      </c>
      <c r="D1744" t="s">
        <v>3114</v>
      </c>
      <c r="E1744" t="s">
        <v>49</v>
      </c>
      <c r="F1744" t="s">
        <v>50</v>
      </c>
      <c r="G1744">
        <v>4.7222177187601698E-4</v>
      </c>
    </row>
    <row r="1745" spans="1:7" x14ac:dyDescent="0.25">
      <c r="A1745" t="s">
        <v>220</v>
      </c>
      <c r="B1745" t="s">
        <v>73</v>
      </c>
      <c r="C1745" t="s">
        <v>47</v>
      </c>
      <c r="D1745" t="s">
        <v>3114</v>
      </c>
      <c r="E1745" t="s">
        <v>49</v>
      </c>
      <c r="F1745" t="s">
        <v>50</v>
      </c>
      <c r="G1745">
        <v>1.65833175182342E-3</v>
      </c>
    </row>
    <row r="1746" spans="1:7" x14ac:dyDescent="0.25">
      <c r="A1746" t="s">
        <v>3229</v>
      </c>
      <c r="B1746" t="s">
        <v>70</v>
      </c>
      <c r="C1746" t="s">
        <v>47</v>
      </c>
      <c r="D1746" t="s">
        <v>3113</v>
      </c>
      <c r="E1746" t="s">
        <v>49</v>
      </c>
      <c r="F1746" t="s">
        <v>50</v>
      </c>
      <c r="G1746">
        <v>1.87654142026548E-3</v>
      </c>
    </row>
    <row r="1747" spans="1:7" x14ac:dyDescent="0.25">
      <c r="A1747" t="s">
        <v>214</v>
      </c>
      <c r="B1747" t="s">
        <v>70</v>
      </c>
      <c r="C1747" t="s">
        <v>47</v>
      </c>
      <c r="D1747" t="s">
        <v>3114</v>
      </c>
      <c r="E1747" t="s">
        <v>49</v>
      </c>
      <c r="F1747" t="s">
        <v>50</v>
      </c>
      <c r="G1747">
        <v>7.3611040910084998E-4</v>
      </c>
    </row>
    <row r="1748" spans="1:7" x14ac:dyDescent="0.25">
      <c r="A1748" t="s">
        <v>3229</v>
      </c>
      <c r="B1748" t="s">
        <v>76</v>
      </c>
      <c r="C1748" t="s">
        <v>47</v>
      </c>
      <c r="D1748" t="s">
        <v>3113</v>
      </c>
      <c r="E1748" t="s">
        <v>49</v>
      </c>
      <c r="F1748" t="s">
        <v>50</v>
      </c>
      <c r="G1748">
        <v>4.1666626930236799E-3</v>
      </c>
    </row>
    <row r="1749" spans="1:7" x14ac:dyDescent="0.25">
      <c r="A1749" t="s">
        <v>3229</v>
      </c>
      <c r="B1749" t="s">
        <v>73</v>
      </c>
      <c r="C1749" t="s">
        <v>47</v>
      </c>
      <c r="D1749" t="s">
        <v>3113</v>
      </c>
      <c r="E1749" t="s">
        <v>49</v>
      </c>
      <c r="F1749" t="s">
        <v>50</v>
      </c>
      <c r="G1749">
        <v>4.9814767307705303E-3</v>
      </c>
    </row>
    <row r="1750" spans="1:7" x14ac:dyDescent="0.25">
      <c r="A1750" t="s">
        <v>214</v>
      </c>
      <c r="B1750" t="s">
        <v>76</v>
      </c>
      <c r="C1750" t="s">
        <v>47</v>
      </c>
      <c r="D1750" t="s">
        <v>3114</v>
      </c>
      <c r="E1750" t="s">
        <v>49</v>
      </c>
      <c r="F1750" t="s">
        <v>50</v>
      </c>
      <c r="G1750">
        <v>1.0999989509582499E-3</v>
      </c>
    </row>
    <row r="1751" spans="1:7" x14ac:dyDescent="0.25">
      <c r="A1751" t="s">
        <v>214</v>
      </c>
      <c r="B1751" t="s">
        <v>73</v>
      </c>
      <c r="C1751" t="s">
        <v>47</v>
      </c>
      <c r="D1751" t="s">
        <v>3114</v>
      </c>
      <c r="E1751" t="s">
        <v>49</v>
      </c>
      <c r="F1751" t="s">
        <v>50</v>
      </c>
      <c r="G1751">
        <v>2.04722026983896E-3</v>
      </c>
    </row>
    <row r="1752" spans="1:7" x14ac:dyDescent="0.25">
      <c r="A1752" t="s">
        <v>220</v>
      </c>
      <c r="B1752" t="s">
        <v>76</v>
      </c>
      <c r="C1752" t="s">
        <v>47</v>
      </c>
      <c r="D1752" t="s">
        <v>3115</v>
      </c>
      <c r="E1752" t="s">
        <v>49</v>
      </c>
      <c r="F1752" t="s">
        <v>50</v>
      </c>
      <c r="G1752">
        <v>5.8333277702331504E-4</v>
      </c>
    </row>
    <row r="1753" spans="1:7" x14ac:dyDescent="0.25">
      <c r="A1753" t="s">
        <v>220</v>
      </c>
      <c r="B1753" t="s">
        <v>70</v>
      </c>
      <c r="C1753" t="s">
        <v>47</v>
      </c>
      <c r="D1753" t="s">
        <v>3115</v>
      </c>
      <c r="E1753" t="s">
        <v>49</v>
      </c>
      <c r="F1753" t="s">
        <v>50</v>
      </c>
      <c r="G1753">
        <v>4.2929251988728801E-4</v>
      </c>
    </row>
    <row r="1754" spans="1:7" x14ac:dyDescent="0.25">
      <c r="A1754" t="s">
        <v>220</v>
      </c>
      <c r="B1754" t="s">
        <v>73</v>
      </c>
      <c r="C1754" t="s">
        <v>47</v>
      </c>
      <c r="D1754" t="s">
        <v>3115</v>
      </c>
      <c r="E1754" t="s">
        <v>49</v>
      </c>
      <c r="F1754" t="s">
        <v>50</v>
      </c>
      <c r="G1754">
        <v>1.5454530715942299E-3</v>
      </c>
    </row>
    <row r="1755" spans="1:7" x14ac:dyDescent="0.25">
      <c r="A1755" t="s">
        <v>214</v>
      </c>
      <c r="B1755" t="s">
        <v>70</v>
      </c>
      <c r="C1755" t="s">
        <v>47</v>
      </c>
      <c r="D1755" t="s">
        <v>3115</v>
      </c>
      <c r="E1755" t="s">
        <v>49</v>
      </c>
      <c r="F1755" t="s">
        <v>50</v>
      </c>
      <c r="G1755">
        <v>7.0201953252156505E-4</v>
      </c>
    </row>
    <row r="1756" spans="1:7" x14ac:dyDescent="0.25">
      <c r="A1756" t="s">
        <v>3229</v>
      </c>
      <c r="B1756" t="s">
        <v>70</v>
      </c>
      <c r="C1756" t="s">
        <v>47</v>
      </c>
      <c r="D1756" t="s">
        <v>3114</v>
      </c>
      <c r="E1756" t="s">
        <v>49</v>
      </c>
      <c r="F1756" t="s">
        <v>50</v>
      </c>
      <c r="G1756">
        <v>1.91110928853352E-3</v>
      </c>
    </row>
    <row r="1757" spans="1:7" x14ac:dyDescent="0.25">
      <c r="A1757" t="s">
        <v>3229</v>
      </c>
      <c r="B1757" t="s">
        <v>76</v>
      </c>
      <c r="C1757" t="s">
        <v>47</v>
      </c>
      <c r="D1757" t="s">
        <v>3114</v>
      </c>
      <c r="E1757" t="s">
        <v>49</v>
      </c>
      <c r="F1757" t="s">
        <v>50</v>
      </c>
      <c r="G1757">
        <v>4.3277736504872596E-3</v>
      </c>
    </row>
    <row r="1758" spans="1:7" x14ac:dyDescent="0.25">
      <c r="A1758" t="s">
        <v>3229</v>
      </c>
      <c r="B1758" t="s">
        <v>73</v>
      </c>
      <c r="C1758" t="s">
        <v>47</v>
      </c>
      <c r="D1758" t="s">
        <v>3114</v>
      </c>
      <c r="E1758" t="s">
        <v>49</v>
      </c>
      <c r="F1758" t="s">
        <v>50</v>
      </c>
      <c r="G1758">
        <v>5.0111063321431398E-3</v>
      </c>
    </row>
    <row r="1759" spans="1:7" x14ac:dyDescent="0.25">
      <c r="A1759" t="s">
        <v>214</v>
      </c>
      <c r="B1759" t="s">
        <v>76</v>
      </c>
      <c r="C1759" t="s">
        <v>47</v>
      </c>
      <c r="D1759" t="s">
        <v>3115</v>
      </c>
      <c r="E1759" t="s">
        <v>49</v>
      </c>
      <c r="F1759" t="s">
        <v>50</v>
      </c>
      <c r="G1759">
        <v>1.02272629737854E-3</v>
      </c>
    </row>
    <row r="1760" spans="1:7" x14ac:dyDescent="0.25">
      <c r="A1760" t="s">
        <v>214</v>
      </c>
      <c r="B1760" t="s">
        <v>73</v>
      </c>
      <c r="C1760" t="s">
        <v>47</v>
      </c>
      <c r="D1760" t="s">
        <v>3115</v>
      </c>
      <c r="E1760" t="s">
        <v>49</v>
      </c>
      <c r="F1760" t="s">
        <v>50</v>
      </c>
      <c r="G1760">
        <v>1.9974728425343801E-3</v>
      </c>
    </row>
    <row r="1761" spans="1:7" x14ac:dyDescent="0.25">
      <c r="A1761" t="s">
        <v>220</v>
      </c>
      <c r="B1761" t="s">
        <v>76</v>
      </c>
      <c r="C1761" t="s">
        <v>47</v>
      </c>
      <c r="D1761" t="s">
        <v>3116</v>
      </c>
      <c r="E1761" t="s">
        <v>49</v>
      </c>
      <c r="F1761" t="s">
        <v>50</v>
      </c>
      <c r="G1761">
        <v>5.5092540052202002E-4</v>
      </c>
    </row>
    <row r="1762" spans="1:7" x14ac:dyDescent="0.25">
      <c r="A1762" t="s">
        <v>220</v>
      </c>
      <c r="B1762" t="s">
        <v>70</v>
      </c>
      <c r="C1762" t="s">
        <v>47</v>
      </c>
      <c r="D1762" t="s">
        <v>3116</v>
      </c>
      <c r="E1762" t="s">
        <v>49</v>
      </c>
      <c r="F1762" t="s">
        <v>50</v>
      </c>
      <c r="G1762">
        <v>4.2129589451683801E-4</v>
      </c>
    </row>
    <row r="1763" spans="1:7" x14ac:dyDescent="0.25">
      <c r="A1763" t="s">
        <v>220</v>
      </c>
      <c r="B1763" t="s">
        <v>73</v>
      </c>
      <c r="C1763" t="s">
        <v>47</v>
      </c>
      <c r="D1763" t="s">
        <v>3116</v>
      </c>
      <c r="E1763" t="s">
        <v>49</v>
      </c>
      <c r="F1763" t="s">
        <v>50</v>
      </c>
      <c r="G1763">
        <v>1.51620225773917E-3</v>
      </c>
    </row>
    <row r="1764" spans="1:7" x14ac:dyDescent="0.25">
      <c r="A1764" t="s">
        <v>214</v>
      </c>
      <c r="B1764" t="s">
        <v>70</v>
      </c>
      <c r="C1764" t="s">
        <v>47</v>
      </c>
      <c r="D1764" t="s">
        <v>3116</v>
      </c>
      <c r="E1764" t="s">
        <v>49</v>
      </c>
      <c r="F1764" t="s">
        <v>50</v>
      </c>
      <c r="G1764">
        <v>6.7824009391996597E-4</v>
      </c>
    </row>
    <row r="1765" spans="1:7" x14ac:dyDescent="0.25">
      <c r="A1765" t="s">
        <v>214</v>
      </c>
      <c r="B1765" t="s">
        <v>76</v>
      </c>
      <c r="C1765" t="s">
        <v>47</v>
      </c>
      <c r="D1765" t="s">
        <v>3116</v>
      </c>
      <c r="E1765" t="s">
        <v>49</v>
      </c>
      <c r="F1765" t="s">
        <v>50</v>
      </c>
      <c r="G1765">
        <v>9.9305460850397697E-4</v>
      </c>
    </row>
    <row r="1766" spans="1:7" x14ac:dyDescent="0.25">
      <c r="A1766" t="s">
        <v>3229</v>
      </c>
      <c r="B1766" t="s">
        <v>70</v>
      </c>
      <c r="C1766" t="s">
        <v>47</v>
      </c>
      <c r="D1766" t="s">
        <v>3115</v>
      </c>
      <c r="E1766" t="s">
        <v>49</v>
      </c>
      <c r="F1766" t="s">
        <v>50</v>
      </c>
      <c r="G1766">
        <v>1.7929275830586701E-3</v>
      </c>
    </row>
    <row r="1767" spans="1:7" x14ac:dyDescent="0.25">
      <c r="A1767" t="s">
        <v>3229</v>
      </c>
      <c r="B1767" t="s">
        <v>76</v>
      </c>
      <c r="C1767" t="s">
        <v>47</v>
      </c>
      <c r="D1767" t="s">
        <v>3115</v>
      </c>
      <c r="E1767" t="s">
        <v>49</v>
      </c>
      <c r="F1767" t="s">
        <v>50</v>
      </c>
      <c r="G1767">
        <v>4.2954504489898602E-3</v>
      </c>
    </row>
    <row r="1768" spans="1:7" x14ac:dyDescent="0.25">
      <c r="A1768" t="s">
        <v>3229</v>
      </c>
      <c r="B1768" t="s">
        <v>73</v>
      </c>
      <c r="C1768" t="s">
        <v>47</v>
      </c>
      <c r="D1768" t="s">
        <v>3115</v>
      </c>
      <c r="E1768" t="s">
        <v>49</v>
      </c>
      <c r="F1768" t="s">
        <v>50</v>
      </c>
      <c r="G1768">
        <v>4.68938946723937E-3</v>
      </c>
    </row>
    <row r="1769" spans="1:7" x14ac:dyDescent="0.25">
      <c r="A1769" t="s">
        <v>214</v>
      </c>
      <c r="B1769" t="s">
        <v>73</v>
      </c>
      <c r="C1769" t="s">
        <v>47</v>
      </c>
      <c r="D1769" t="s">
        <v>3116</v>
      </c>
      <c r="E1769" t="s">
        <v>49</v>
      </c>
      <c r="F1769" t="s">
        <v>50</v>
      </c>
      <c r="G1769">
        <v>1.8935167127185301E-3</v>
      </c>
    </row>
    <row r="1770" spans="1:7" x14ac:dyDescent="0.25">
      <c r="A1770" t="s">
        <v>220</v>
      </c>
      <c r="B1770" t="s">
        <v>76</v>
      </c>
      <c r="C1770" t="s">
        <v>47</v>
      </c>
      <c r="D1770" t="s">
        <v>3117</v>
      </c>
      <c r="E1770" t="s">
        <v>49</v>
      </c>
      <c r="F1770" t="s">
        <v>50</v>
      </c>
      <c r="G1770">
        <v>5.0854652355878695E-4</v>
      </c>
    </row>
    <row r="1771" spans="1:7" x14ac:dyDescent="0.25">
      <c r="A1771" t="s">
        <v>220</v>
      </c>
      <c r="B1771" t="s">
        <v>70</v>
      </c>
      <c r="C1771" t="s">
        <v>47</v>
      </c>
      <c r="D1771" t="s">
        <v>3117</v>
      </c>
      <c r="E1771" t="s">
        <v>49</v>
      </c>
      <c r="F1771" t="s">
        <v>50</v>
      </c>
      <c r="G1771">
        <v>3.88888518015543E-4</v>
      </c>
    </row>
    <row r="1772" spans="1:7" x14ac:dyDescent="0.25">
      <c r="A1772" t="s">
        <v>220</v>
      </c>
      <c r="B1772" t="s">
        <v>73</v>
      </c>
      <c r="C1772" t="s">
        <v>47</v>
      </c>
      <c r="D1772" t="s">
        <v>3117</v>
      </c>
      <c r="E1772" t="s">
        <v>49</v>
      </c>
      <c r="F1772" t="s">
        <v>50</v>
      </c>
      <c r="G1772">
        <v>1.4123918154300701E-3</v>
      </c>
    </row>
    <row r="1773" spans="1:7" x14ac:dyDescent="0.25">
      <c r="A1773" t="s">
        <v>214</v>
      </c>
      <c r="B1773" t="s">
        <v>70</v>
      </c>
      <c r="C1773" t="s">
        <v>47</v>
      </c>
      <c r="D1773" t="s">
        <v>3117</v>
      </c>
      <c r="E1773" t="s">
        <v>49</v>
      </c>
      <c r="F1773" t="s">
        <v>50</v>
      </c>
      <c r="G1773">
        <v>6.4102502969595103E-4</v>
      </c>
    </row>
    <row r="1774" spans="1:7" x14ac:dyDescent="0.25">
      <c r="A1774" t="s">
        <v>214</v>
      </c>
      <c r="B1774" t="s">
        <v>76</v>
      </c>
      <c r="C1774" t="s">
        <v>47</v>
      </c>
      <c r="D1774" t="s">
        <v>3117</v>
      </c>
      <c r="E1774" t="s">
        <v>49</v>
      </c>
      <c r="F1774" t="s">
        <v>50</v>
      </c>
      <c r="G1774">
        <v>9.2948629305912903E-4</v>
      </c>
    </row>
    <row r="1775" spans="1:7" x14ac:dyDescent="0.25">
      <c r="A1775" t="s">
        <v>3229</v>
      </c>
      <c r="B1775" t="s">
        <v>70</v>
      </c>
      <c r="C1775" t="s">
        <v>47</v>
      </c>
      <c r="D1775" t="s">
        <v>3116</v>
      </c>
      <c r="E1775" t="s">
        <v>49</v>
      </c>
      <c r="F1775" t="s">
        <v>50</v>
      </c>
      <c r="G1775">
        <v>1.7083317041397001E-3</v>
      </c>
    </row>
    <row r="1776" spans="1:7" x14ac:dyDescent="0.25">
      <c r="A1776" t="s">
        <v>214</v>
      </c>
      <c r="B1776" t="s">
        <v>73</v>
      </c>
      <c r="C1776" t="s">
        <v>47</v>
      </c>
      <c r="D1776" t="s">
        <v>3117</v>
      </c>
      <c r="E1776" t="s">
        <v>49</v>
      </c>
      <c r="F1776" t="s">
        <v>50</v>
      </c>
      <c r="G1776">
        <v>1.7735025821587901E-3</v>
      </c>
    </row>
    <row r="1777" spans="1:7" x14ac:dyDescent="0.25">
      <c r="A1777" t="s">
        <v>3229</v>
      </c>
      <c r="B1777" t="s">
        <v>76</v>
      </c>
      <c r="C1777" t="s">
        <v>47</v>
      </c>
      <c r="D1777" t="s">
        <v>3116</v>
      </c>
      <c r="E1777" t="s">
        <v>49</v>
      </c>
      <c r="F1777" t="s">
        <v>50</v>
      </c>
      <c r="G1777">
        <v>4.2106441325611499E-3</v>
      </c>
    </row>
    <row r="1778" spans="1:7" x14ac:dyDescent="0.25">
      <c r="A1778" t="s">
        <v>3229</v>
      </c>
      <c r="B1778" t="s">
        <v>73</v>
      </c>
      <c r="C1778" t="s">
        <v>47</v>
      </c>
      <c r="D1778" t="s">
        <v>3116</v>
      </c>
      <c r="E1778" t="s">
        <v>49</v>
      </c>
      <c r="F1778" t="s">
        <v>50</v>
      </c>
      <c r="G1778">
        <v>4.5509215858247501E-3</v>
      </c>
    </row>
    <row r="1779" spans="1:7" x14ac:dyDescent="0.25">
      <c r="A1779" t="s">
        <v>220</v>
      </c>
      <c r="B1779" t="s">
        <v>76</v>
      </c>
      <c r="C1779" t="s">
        <v>47</v>
      </c>
      <c r="D1779" t="s">
        <v>3118</v>
      </c>
      <c r="E1779" t="s">
        <v>49</v>
      </c>
      <c r="F1779" t="s">
        <v>50</v>
      </c>
      <c r="G1779">
        <v>4.9206302279517704E-4</v>
      </c>
    </row>
    <row r="1780" spans="1:7" x14ac:dyDescent="0.25">
      <c r="A1780" t="s">
        <v>220</v>
      </c>
      <c r="B1780" t="s">
        <v>70</v>
      </c>
      <c r="C1780" t="s">
        <v>47</v>
      </c>
      <c r="D1780" t="s">
        <v>3118</v>
      </c>
      <c r="E1780" t="s">
        <v>49</v>
      </c>
      <c r="F1780" t="s">
        <v>50</v>
      </c>
      <c r="G1780">
        <v>3.7896789255596302E-4</v>
      </c>
    </row>
    <row r="1781" spans="1:7" x14ac:dyDescent="0.25">
      <c r="A1781" t="s">
        <v>220</v>
      </c>
      <c r="B1781" t="s">
        <v>73</v>
      </c>
      <c r="C1781" t="s">
        <v>47</v>
      </c>
      <c r="D1781" t="s">
        <v>3118</v>
      </c>
      <c r="E1781" t="s">
        <v>49</v>
      </c>
      <c r="F1781" t="s">
        <v>50</v>
      </c>
      <c r="G1781">
        <v>1.39285581452505E-3</v>
      </c>
    </row>
    <row r="1782" spans="1:7" x14ac:dyDescent="0.25">
      <c r="A1782" t="s">
        <v>214</v>
      </c>
      <c r="B1782" t="s">
        <v>70</v>
      </c>
      <c r="C1782" t="s">
        <v>47</v>
      </c>
      <c r="D1782" t="s">
        <v>3118</v>
      </c>
      <c r="E1782" t="s">
        <v>49</v>
      </c>
      <c r="F1782" t="s">
        <v>50</v>
      </c>
      <c r="G1782">
        <v>6.3690415450504796E-4</v>
      </c>
    </row>
    <row r="1783" spans="1:7" x14ac:dyDescent="0.25">
      <c r="A1783" t="s">
        <v>214</v>
      </c>
      <c r="B1783" t="s">
        <v>76</v>
      </c>
      <c r="C1783" t="s">
        <v>47</v>
      </c>
      <c r="D1783" t="s">
        <v>3118</v>
      </c>
      <c r="E1783" t="s">
        <v>49</v>
      </c>
      <c r="F1783" t="s">
        <v>50</v>
      </c>
      <c r="G1783">
        <v>9.4047529356820205E-4</v>
      </c>
    </row>
    <row r="1784" spans="1:7" x14ac:dyDescent="0.25">
      <c r="A1784" t="s">
        <v>214</v>
      </c>
      <c r="B1784" t="s">
        <v>73</v>
      </c>
      <c r="C1784" t="s">
        <v>47</v>
      </c>
      <c r="D1784" t="s">
        <v>3118</v>
      </c>
      <c r="E1784" t="s">
        <v>49</v>
      </c>
      <c r="F1784" t="s">
        <v>50</v>
      </c>
      <c r="G1784">
        <v>1.73610945542653E-3</v>
      </c>
    </row>
    <row r="1785" spans="1:7" x14ac:dyDescent="0.25">
      <c r="A1785" t="s">
        <v>3229</v>
      </c>
      <c r="B1785" t="s">
        <v>70</v>
      </c>
      <c r="C1785" t="s">
        <v>47</v>
      </c>
      <c r="D1785" t="s">
        <v>3117</v>
      </c>
      <c r="E1785" t="s">
        <v>49</v>
      </c>
      <c r="F1785" t="s">
        <v>50</v>
      </c>
      <c r="G1785">
        <v>1.5769215730520301E-3</v>
      </c>
    </row>
    <row r="1786" spans="1:7" x14ac:dyDescent="0.25">
      <c r="A1786" t="s">
        <v>3229</v>
      </c>
      <c r="B1786" t="s">
        <v>76</v>
      </c>
      <c r="C1786" t="s">
        <v>47</v>
      </c>
      <c r="D1786" t="s">
        <v>3117</v>
      </c>
      <c r="E1786" t="s">
        <v>49</v>
      </c>
      <c r="F1786" t="s">
        <v>50</v>
      </c>
      <c r="G1786">
        <v>3.9508509330260398E-3</v>
      </c>
    </row>
    <row r="1787" spans="1:7" x14ac:dyDescent="0.25">
      <c r="A1787" t="s">
        <v>3229</v>
      </c>
      <c r="B1787" t="s">
        <v>73</v>
      </c>
      <c r="C1787" t="s">
        <v>47</v>
      </c>
      <c r="D1787" t="s">
        <v>3117</v>
      </c>
      <c r="E1787" t="s">
        <v>49</v>
      </c>
      <c r="F1787" t="s">
        <v>50</v>
      </c>
      <c r="G1787">
        <v>4.2841839484679296E-3</v>
      </c>
    </row>
    <row r="1788" spans="1:7" x14ac:dyDescent="0.25">
      <c r="A1788" t="s">
        <v>220</v>
      </c>
      <c r="B1788" t="s">
        <v>76</v>
      </c>
      <c r="C1788" t="s">
        <v>47</v>
      </c>
      <c r="D1788" t="s">
        <v>3119</v>
      </c>
      <c r="E1788" t="s">
        <v>49</v>
      </c>
      <c r="F1788" t="s">
        <v>50</v>
      </c>
      <c r="G1788">
        <v>5.0185137324863002E-4</v>
      </c>
    </row>
    <row r="1789" spans="1:7" x14ac:dyDescent="0.25">
      <c r="A1789" t="s">
        <v>220</v>
      </c>
      <c r="B1789" t="s">
        <v>70</v>
      </c>
      <c r="C1789" t="s">
        <v>47</v>
      </c>
      <c r="D1789" t="s">
        <v>3119</v>
      </c>
      <c r="E1789" t="s">
        <v>49</v>
      </c>
      <c r="F1789" t="s">
        <v>50</v>
      </c>
      <c r="G1789">
        <v>3.7777741750081299E-4</v>
      </c>
    </row>
    <row r="1790" spans="1:7" x14ac:dyDescent="0.25">
      <c r="A1790" t="s">
        <v>220</v>
      </c>
      <c r="B1790" t="s">
        <v>73</v>
      </c>
      <c r="C1790" t="s">
        <v>47</v>
      </c>
      <c r="D1790" t="s">
        <v>3119</v>
      </c>
      <c r="E1790" t="s">
        <v>49</v>
      </c>
      <c r="F1790" t="s">
        <v>50</v>
      </c>
      <c r="G1790">
        <v>1.3425913121965099E-3</v>
      </c>
    </row>
    <row r="1791" spans="1:7" x14ac:dyDescent="0.25">
      <c r="A1791" t="s">
        <v>214</v>
      </c>
      <c r="B1791" t="s">
        <v>70</v>
      </c>
      <c r="C1791" t="s">
        <v>47</v>
      </c>
      <c r="D1791" t="s">
        <v>3119</v>
      </c>
      <c r="E1791" t="s">
        <v>49</v>
      </c>
      <c r="F1791" t="s">
        <v>50</v>
      </c>
      <c r="G1791">
        <v>6.2407347891065804E-4</v>
      </c>
    </row>
    <row r="1792" spans="1:7" x14ac:dyDescent="0.25">
      <c r="A1792" t="s">
        <v>214</v>
      </c>
      <c r="B1792" t="s">
        <v>76</v>
      </c>
      <c r="C1792" t="s">
        <v>47</v>
      </c>
      <c r="D1792" t="s">
        <v>3119</v>
      </c>
      <c r="E1792" t="s">
        <v>49</v>
      </c>
      <c r="F1792" t="s">
        <v>50</v>
      </c>
      <c r="G1792">
        <v>9.0555469195048002E-4</v>
      </c>
    </row>
    <row r="1793" spans="1:7" x14ac:dyDescent="0.25">
      <c r="A1793" t="s">
        <v>214</v>
      </c>
      <c r="B1793" t="s">
        <v>73</v>
      </c>
      <c r="C1793" t="s">
        <v>47</v>
      </c>
      <c r="D1793" t="s">
        <v>3119</v>
      </c>
      <c r="E1793" t="s">
        <v>49</v>
      </c>
      <c r="F1793" t="s">
        <v>50</v>
      </c>
      <c r="G1793">
        <v>1.6925909784105001E-3</v>
      </c>
    </row>
    <row r="1794" spans="1:7" x14ac:dyDescent="0.25">
      <c r="A1794" t="s">
        <v>3229</v>
      </c>
      <c r="B1794" t="s">
        <v>70</v>
      </c>
      <c r="C1794" t="s">
        <v>47</v>
      </c>
      <c r="D1794" t="s">
        <v>3118</v>
      </c>
      <c r="E1794" t="s">
        <v>49</v>
      </c>
      <c r="F1794" t="s">
        <v>50</v>
      </c>
      <c r="G1794">
        <v>1.50793506985618E-3</v>
      </c>
    </row>
    <row r="1795" spans="1:7" x14ac:dyDescent="0.25">
      <c r="A1795" t="s">
        <v>3229</v>
      </c>
      <c r="B1795" t="s">
        <v>76</v>
      </c>
      <c r="C1795" t="s">
        <v>47</v>
      </c>
      <c r="D1795" t="s">
        <v>3118</v>
      </c>
      <c r="E1795" t="s">
        <v>49</v>
      </c>
      <c r="F1795" t="s">
        <v>50</v>
      </c>
      <c r="G1795">
        <v>3.8730121794201002E-3</v>
      </c>
    </row>
    <row r="1796" spans="1:7" x14ac:dyDescent="0.25">
      <c r="A1796" t="s">
        <v>3229</v>
      </c>
      <c r="B1796" t="s">
        <v>73</v>
      </c>
      <c r="C1796" t="s">
        <v>47</v>
      </c>
      <c r="D1796" t="s">
        <v>3118</v>
      </c>
      <c r="E1796" t="s">
        <v>49</v>
      </c>
      <c r="F1796" t="s">
        <v>50</v>
      </c>
      <c r="G1796">
        <v>4.1785674435751699E-3</v>
      </c>
    </row>
    <row r="1797" spans="1:7" x14ac:dyDescent="0.25">
      <c r="A1797" t="s">
        <v>220</v>
      </c>
      <c r="B1797" t="s">
        <v>76</v>
      </c>
      <c r="C1797" t="s">
        <v>47</v>
      </c>
      <c r="D1797" t="s">
        <v>3120</v>
      </c>
      <c r="E1797" t="s">
        <v>49</v>
      </c>
      <c r="F1797" t="s">
        <v>50</v>
      </c>
      <c r="G1797">
        <v>4.9479119479656198E-4</v>
      </c>
    </row>
    <row r="1798" spans="1:7" x14ac:dyDescent="0.25">
      <c r="A1798" t="s">
        <v>220</v>
      </c>
      <c r="B1798" t="s">
        <v>70</v>
      </c>
      <c r="C1798" t="s">
        <v>47</v>
      </c>
      <c r="D1798" t="s">
        <v>3120</v>
      </c>
      <c r="E1798" t="s">
        <v>49</v>
      </c>
      <c r="F1798" t="s">
        <v>50</v>
      </c>
      <c r="G1798">
        <v>3.6111076672871902E-4</v>
      </c>
    </row>
    <row r="1799" spans="1:7" x14ac:dyDescent="0.25">
      <c r="A1799" t="s">
        <v>220</v>
      </c>
      <c r="B1799" t="s">
        <v>73</v>
      </c>
      <c r="C1799" t="s">
        <v>47</v>
      </c>
      <c r="D1799" t="s">
        <v>3120</v>
      </c>
      <c r="E1799" t="s">
        <v>49</v>
      </c>
      <c r="F1799" t="s">
        <v>50</v>
      </c>
      <c r="G1799">
        <v>1.40624865889549E-3</v>
      </c>
    </row>
    <row r="1800" spans="1:7" x14ac:dyDescent="0.25">
      <c r="A1800" t="s">
        <v>214</v>
      </c>
      <c r="B1800" t="s">
        <v>70</v>
      </c>
      <c r="C1800" t="s">
        <v>47</v>
      </c>
      <c r="D1800" t="s">
        <v>3120</v>
      </c>
      <c r="E1800" t="s">
        <v>49</v>
      </c>
      <c r="F1800" t="s">
        <v>50</v>
      </c>
      <c r="G1800">
        <v>6.1805496613184601E-4</v>
      </c>
    </row>
    <row r="1801" spans="1:7" x14ac:dyDescent="0.25">
      <c r="A1801" t="s">
        <v>214</v>
      </c>
      <c r="B1801" t="s">
        <v>76</v>
      </c>
      <c r="C1801" t="s">
        <v>47</v>
      </c>
      <c r="D1801" t="s">
        <v>3120</v>
      </c>
      <c r="E1801" t="s">
        <v>49</v>
      </c>
      <c r="F1801" t="s">
        <v>50</v>
      </c>
      <c r="G1801">
        <v>9.5486020048459299E-4</v>
      </c>
    </row>
    <row r="1802" spans="1:7" x14ac:dyDescent="0.25">
      <c r="A1802" t="s">
        <v>214</v>
      </c>
      <c r="B1802" t="s">
        <v>73</v>
      </c>
      <c r="C1802" t="s">
        <v>47</v>
      </c>
      <c r="D1802" t="s">
        <v>3120</v>
      </c>
      <c r="E1802" t="s">
        <v>49</v>
      </c>
      <c r="F1802" t="s">
        <v>50</v>
      </c>
      <c r="G1802">
        <v>1.7274289081493999E-3</v>
      </c>
    </row>
    <row r="1803" spans="1:7" x14ac:dyDescent="0.25">
      <c r="A1803" t="s">
        <v>3229</v>
      </c>
      <c r="B1803" t="s">
        <v>70</v>
      </c>
      <c r="C1803" t="s">
        <v>47</v>
      </c>
      <c r="D1803" t="s">
        <v>3119</v>
      </c>
      <c r="E1803" t="s">
        <v>49</v>
      </c>
      <c r="F1803" t="s">
        <v>50</v>
      </c>
      <c r="G1803">
        <v>1.4481467670864499E-3</v>
      </c>
    </row>
    <row r="1804" spans="1:7" x14ac:dyDescent="0.25">
      <c r="A1804" t="s">
        <v>3229</v>
      </c>
      <c r="B1804" t="s">
        <v>76</v>
      </c>
      <c r="C1804" t="s">
        <v>47</v>
      </c>
      <c r="D1804" t="s">
        <v>3119</v>
      </c>
      <c r="E1804" t="s">
        <v>49</v>
      </c>
      <c r="F1804" t="s">
        <v>50</v>
      </c>
      <c r="G1804">
        <v>3.9388851324717198E-3</v>
      </c>
    </row>
    <row r="1805" spans="1:7" x14ac:dyDescent="0.25">
      <c r="A1805" t="s">
        <v>3229</v>
      </c>
      <c r="B1805" t="s">
        <v>73</v>
      </c>
      <c r="C1805" t="s">
        <v>47</v>
      </c>
      <c r="D1805" t="s">
        <v>3119</v>
      </c>
      <c r="E1805" t="s">
        <v>49</v>
      </c>
      <c r="F1805" t="s">
        <v>50</v>
      </c>
      <c r="G1805">
        <v>4.13703309165106E-3</v>
      </c>
    </row>
    <row r="1806" spans="1:7" x14ac:dyDescent="0.25">
      <c r="A1806" t="s">
        <v>220</v>
      </c>
      <c r="B1806" t="s">
        <v>76</v>
      </c>
      <c r="C1806" t="s">
        <v>47</v>
      </c>
      <c r="D1806" t="s">
        <v>3121</v>
      </c>
      <c r="E1806" t="s">
        <v>49</v>
      </c>
      <c r="F1806" t="s">
        <v>50</v>
      </c>
      <c r="G1806">
        <v>4.9673155242321496E-4</v>
      </c>
    </row>
    <row r="1807" spans="1:7" x14ac:dyDescent="0.25">
      <c r="A1807" t="s">
        <v>220</v>
      </c>
      <c r="B1807" t="s">
        <v>70</v>
      </c>
      <c r="C1807" t="s">
        <v>47</v>
      </c>
      <c r="D1807" t="s">
        <v>3121</v>
      </c>
      <c r="E1807" t="s">
        <v>49</v>
      </c>
      <c r="F1807" t="s">
        <v>50</v>
      </c>
      <c r="G1807">
        <v>3.4803888377021299E-4</v>
      </c>
    </row>
    <row r="1808" spans="1:7" x14ac:dyDescent="0.25">
      <c r="A1808" t="s">
        <v>220</v>
      </c>
      <c r="B1808" t="s">
        <v>73</v>
      </c>
      <c r="C1808" t="s">
        <v>47</v>
      </c>
      <c r="D1808" t="s">
        <v>3121</v>
      </c>
      <c r="E1808" t="s">
        <v>49</v>
      </c>
      <c r="F1808" t="s">
        <v>50</v>
      </c>
      <c r="G1808">
        <v>1.4182993009978599E-3</v>
      </c>
    </row>
    <row r="1809" spans="1:7" x14ac:dyDescent="0.25">
      <c r="A1809" t="s">
        <v>214</v>
      </c>
      <c r="B1809" t="s">
        <v>70</v>
      </c>
      <c r="C1809" t="s">
        <v>47</v>
      </c>
      <c r="D1809" t="s">
        <v>3121</v>
      </c>
      <c r="E1809" t="s">
        <v>49</v>
      </c>
      <c r="F1809" t="s">
        <v>50</v>
      </c>
      <c r="G1809">
        <v>6.4215625033658995E-4</v>
      </c>
    </row>
    <row r="1810" spans="1:7" x14ac:dyDescent="0.25">
      <c r="A1810" t="s">
        <v>214</v>
      </c>
      <c r="B1810" t="s">
        <v>76</v>
      </c>
      <c r="C1810" t="s">
        <v>47</v>
      </c>
      <c r="D1810" t="s">
        <v>3121</v>
      </c>
      <c r="E1810" t="s">
        <v>49</v>
      </c>
      <c r="F1810" t="s">
        <v>50</v>
      </c>
      <c r="G1810">
        <v>9.9509709021624302E-4</v>
      </c>
    </row>
    <row r="1811" spans="1:7" x14ac:dyDescent="0.25">
      <c r="A1811" t="s">
        <v>214</v>
      </c>
      <c r="B1811" t="s">
        <v>73</v>
      </c>
      <c r="C1811" t="s">
        <v>47</v>
      </c>
      <c r="D1811" t="s">
        <v>3121</v>
      </c>
      <c r="E1811" t="s">
        <v>49</v>
      </c>
      <c r="F1811" t="s">
        <v>50</v>
      </c>
      <c r="G1811">
        <v>1.7369264481114401E-3</v>
      </c>
    </row>
    <row r="1812" spans="1:7" x14ac:dyDescent="0.25">
      <c r="A1812" t="s">
        <v>220</v>
      </c>
      <c r="B1812" t="s">
        <v>76</v>
      </c>
      <c r="C1812" t="s">
        <v>47</v>
      </c>
      <c r="D1812" t="s">
        <v>3122</v>
      </c>
      <c r="E1812" t="s">
        <v>49</v>
      </c>
      <c r="F1812" t="s">
        <v>50</v>
      </c>
      <c r="G1812">
        <v>4.7376498028084001E-4</v>
      </c>
    </row>
    <row r="1813" spans="1:7" x14ac:dyDescent="0.25">
      <c r="A1813" t="s">
        <v>3229</v>
      </c>
      <c r="B1813" t="s">
        <v>70</v>
      </c>
      <c r="C1813" t="s">
        <v>47</v>
      </c>
      <c r="D1813" t="s">
        <v>3120</v>
      </c>
      <c r="E1813" t="s">
        <v>49</v>
      </c>
      <c r="F1813" t="s">
        <v>50</v>
      </c>
      <c r="G1813">
        <v>1.7517344405253701E-3</v>
      </c>
    </row>
    <row r="1814" spans="1:7" x14ac:dyDescent="0.25">
      <c r="A1814" t="s">
        <v>3229</v>
      </c>
      <c r="B1814" t="s">
        <v>76</v>
      </c>
      <c r="C1814" t="s">
        <v>47</v>
      </c>
      <c r="D1814" t="s">
        <v>3120</v>
      </c>
      <c r="E1814" t="s">
        <v>49</v>
      </c>
      <c r="F1814" t="s">
        <v>50</v>
      </c>
      <c r="G1814">
        <v>4.1336766133705698E-3</v>
      </c>
    </row>
    <row r="1815" spans="1:7" x14ac:dyDescent="0.25">
      <c r="A1815" t="s">
        <v>3229</v>
      </c>
      <c r="B1815" t="s">
        <v>73</v>
      </c>
      <c r="C1815" t="s">
        <v>47</v>
      </c>
      <c r="D1815" t="s">
        <v>3120</v>
      </c>
      <c r="E1815" t="s">
        <v>49</v>
      </c>
      <c r="F1815" t="s">
        <v>50</v>
      </c>
      <c r="G1815">
        <v>4.4496485342581998E-3</v>
      </c>
    </row>
    <row r="1816" spans="1:7" x14ac:dyDescent="0.25">
      <c r="A1816" t="s">
        <v>220</v>
      </c>
      <c r="B1816" t="s">
        <v>70</v>
      </c>
      <c r="C1816" t="s">
        <v>47</v>
      </c>
      <c r="D1816" t="s">
        <v>3122</v>
      </c>
      <c r="E1816" t="s">
        <v>49</v>
      </c>
      <c r="F1816" t="s">
        <v>50</v>
      </c>
      <c r="G1816">
        <v>3.3333301544189402E-4</v>
      </c>
    </row>
    <row r="1817" spans="1:7" x14ac:dyDescent="0.25">
      <c r="A1817" t="s">
        <v>220</v>
      </c>
      <c r="B1817" t="s">
        <v>73</v>
      </c>
      <c r="C1817" t="s">
        <v>47</v>
      </c>
      <c r="D1817" t="s">
        <v>3122</v>
      </c>
      <c r="E1817" t="s">
        <v>49</v>
      </c>
      <c r="F1817" t="s">
        <v>50</v>
      </c>
      <c r="G1817">
        <v>1.39969002317499E-3</v>
      </c>
    </row>
    <row r="1818" spans="1:7" x14ac:dyDescent="0.25">
      <c r="A1818" t="s">
        <v>214</v>
      </c>
      <c r="B1818" t="s">
        <v>70</v>
      </c>
      <c r="C1818" t="s">
        <v>47</v>
      </c>
      <c r="D1818" t="s">
        <v>3122</v>
      </c>
      <c r="E1818" t="s">
        <v>49</v>
      </c>
      <c r="F1818" t="s">
        <v>50</v>
      </c>
      <c r="G1818">
        <v>6.3888827959696396E-4</v>
      </c>
    </row>
    <row r="1819" spans="1:7" x14ac:dyDescent="0.25">
      <c r="A1819" t="s">
        <v>214</v>
      </c>
      <c r="B1819" t="s">
        <v>76</v>
      </c>
      <c r="C1819" t="s">
        <v>47</v>
      </c>
      <c r="D1819" t="s">
        <v>3122</v>
      </c>
      <c r="E1819" t="s">
        <v>49</v>
      </c>
      <c r="F1819" t="s">
        <v>50</v>
      </c>
      <c r="G1819">
        <v>1.0262335892076799E-3</v>
      </c>
    </row>
    <row r="1820" spans="1:7" x14ac:dyDescent="0.25">
      <c r="A1820" t="s">
        <v>214</v>
      </c>
      <c r="B1820" t="s">
        <v>73</v>
      </c>
      <c r="C1820" t="s">
        <v>47</v>
      </c>
      <c r="D1820" t="s">
        <v>3122</v>
      </c>
      <c r="E1820" t="s">
        <v>49</v>
      </c>
      <c r="F1820" t="s">
        <v>50</v>
      </c>
      <c r="G1820">
        <v>1.74382549745065E-3</v>
      </c>
    </row>
    <row r="1821" spans="1:7" x14ac:dyDescent="0.25">
      <c r="A1821" t="s">
        <v>220</v>
      </c>
      <c r="B1821" t="s">
        <v>76</v>
      </c>
      <c r="C1821" t="s">
        <v>47</v>
      </c>
      <c r="D1821" t="s">
        <v>3123</v>
      </c>
      <c r="E1821" t="s">
        <v>49</v>
      </c>
      <c r="F1821" t="s">
        <v>50</v>
      </c>
      <c r="G1821">
        <v>4.6052587659735399E-4</v>
      </c>
    </row>
    <row r="1822" spans="1:7" x14ac:dyDescent="0.25">
      <c r="A1822" t="s">
        <v>3229</v>
      </c>
      <c r="B1822" t="s">
        <v>70</v>
      </c>
      <c r="C1822" t="s">
        <v>47</v>
      </c>
      <c r="D1822" t="s">
        <v>3121</v>
      </c>
      <c r="E1822" t="s">
        <v>49</v>
      </c>
      <c r="F1822" t="s">
        <v>50</v>
      </c>
      <c r="G1822">
        <v>1.9199328095305199E-3</v>
      </c>
    </row>
    <row r="1823" spans="1:7" x14ac:dyDescent="0.25">
      <c r="A1823" t="s">
        <v>3229</v>
      </c>
      <c r="B1823" t="s">
        <v>76</v>
      </c>
      <c r="C1823" t="s">
        <v>47</v>
      </c>
      <c r="D1823" t="s">
        <v>3121</v>
      </c>
      <c r="E1823" t="s">
        <v>49</v>
      </c>
      <c r="F1823" t="s">
        <v>50</v>
      </c>
      <c r="G1823">
        <v>4.2647018152124697E-3</v>
      </c>
    </row>
    <row r="1824" spans="1:7" x14ac:dyDescent="0.25">
      <c r="A1824" t="s">
        <v>3229</v>
      </c>
      <c r="B1824" t="s">
        <v>73</v>
      </c>
      <c r="C1824" t="s">
        <v>47</v>
      </c>
      <c r="D1824" t="s">
        <v>3121</v>
      </c>
      <c r="E1824" t="s">
        <v>49</v>
      </c>
      <c r="F1824" t="s">
        <v>50</v>
      </c>
      <c r="G1824">
        <v>4.6895380113639003E-3</v>
      </c>
    </row>
    <row r="1825" spans="1:7" x14ac:dyDescent="0.25">
      <c r="A1825" t="s">
        <v>220</v>
      </c>
      <c r="B1825" t="s">
        <v>70</v>
      </c>
      <c r="C1825" t="s">
        <v>47</v>
      </c>
      <c r="D1825" t="s">
        <v>3123</v>
      </c>
      <c r="E1825" t="s">
        <v>49</v>
      </c>
      <c r="F1825" t="s">
        <v>50</v>
      </c>
      <c r="G1825">
        <v>3.24561093982897E-4</v>
      </c>
    </row>
    <row r="1826" spans="1:7" x14ac:dyDescent="0.25">
      <c r="A1826" t="s">
        <v>220</v>
      </c>
      <c r="B1826" t="s">
        <v>73</v>
      </c>
      <c r="C1826" t="s">
        <v>47</v>
      </c>
      <c r="D1826" t="s">
        <v>3123</v>
      </c>
      <c r="E1826" t="s">
        <v>49</v>
      </c>
      <c r="F1826" t="s">
        <v>50</v>
      </c>
      <c r="G1826">
        <v>1.38011564288223E-3</v>
      </c>
    </row>
    <row r="1827" spans="1:7" x14ac:dyDescent="0.25">
      <c r="A1827" t="s">
        <v>214</v>
      </c>
      <c r="B1827" t="s">
        <v>70</v>
      </c>
      <c r="C1827" t="s">
        <v>47</v>
      </c>
      <c r="D1827" t="s">
        <v>3123</v>
      </c>
      <c r="E1827" t="s">
        <v>49</v>
      </c>
      <c r="F1827" t="s">
        <v>50</v>
      </c>
      <c r="G1827">
        <v>6.1111052831013999E-4</v>
      </c>
    </row>
    <row r="1828" spans="1:7" x14ac:dyDescent="0.25">
      <c r="A1828" t="s">
        <v>214</v>
      </c>
      <c r="B1828" t="s">
        <v>76</v>
      </c>
      <c r="C1828" t="s">
        <v>47</v>
      </c>
      <c r="D1828" t="s">
        <v>3123</v>
      </c>
      <c r="E1828" t="s">
        <v>49</v>
      </c>
      <c r="F1828" t="s">
        <v>50</v>
      </c>
      <c r="G1828">
        <v>9.9853705941584992E-4</v>
      </c>
    </row>
    <row r="1829" spans="1:7" x14ac:dyDescent="0.25">
      <c r="A1829" t="s">
        <v>214</v>
      </c>
      <c r="B1829" t="s">
        <v>73</v>
      </c>
      <c r="C1829" t="s">
        <v>47</v>
      </c>
      <c r="D1829" t="s">
        <v>3123</v>
      </c>
      <c r="E1829" t="s">
        <v>49</v>
      </c>
      <c r="F1829" t="s">
        <v>50</v>
      </c>
      <c r="G1829">
        <v>1.72222057978312E-3</v>
      </c>
    </row>
    <row r="1830" spans="1:7" x14ac:dyDescent="0.25">
      <c r="A1830" t="s">
        <v>220</v>
      </c>
      <c r="B1830" t="s">
        <v>76</v>
      </c>
      <c r="C1830" t="s">
        <v>47</v>
      </c>
      <c r="D1830" t="s">
        <v>3124</v>
      </c>
      <c r="E1830" t="s">
        <v>49</v>
      </c>
      <c r="F1830" t="s">
        <v>50</v>
      </c>
      <c r="G1830">
        <v>5.7638833920160902E-4</v>
      </c>
    </row>
    <row r="1831" spans="1:7" x14ac:dyDescent="0.25">
      <c r="A1831" t="s">
        <v>3229</v>
      </c>
      <c r="B1831" t="s">
        <v>70</v>
      </c>
      <c r="C1831" t="s">
        <v>47</v>
      </c>
      <c r="D1831" t="s">
        <v>3122</v>
      </c>
      <c r="E1831" t="s">
        <v>49</v>
      </c>
      <c r="F1831" t="s">
        <v>50</v>
      </c>
      <c r="G1831">
        <v>2.1033930557745402E-3</v>
      </c>
    </row>
    <row r="1832" spans="1:7" x14ac:dyDescent="0.25">
      <c r="A1832" t="s">
        <v>3229</v>
      </c>
      <c r="B1832" t="s">
        <v>76</v>
      </c>
      <c r="C1832" t="s">
        <v>47</v>
      </c>
      <c r="D1832" t="s">
        <v>3122</v>
      </c>
      <c r="E1832" t="s">
        <v>49</v>
      </c>
      <c r="F1832" t="s">
        <v>50</v>
      </c>
      <c r="G1832">
        <v>4.4969092916559202E-3</v>
      </c>
    </row>
    <row r="1833" spans="1:7" x14ac:dyDescent="0.25">
      <c r="A1833" t="s">
        <v>3229</v>
      </c>
      <c r="B1833" t="s">
        <v>73</v>
      </c>
      <c r="C1833" t="s">
        <v>47</v>
      </c>
      <c r="D1833" t="s">
        <v>3122</v>
      </c>
      <c r="E1833" t="s">
        <v>49</v>
      </c>
      <c r="F1833" t="s">
        <v>50</v>
      </c>
      <c r="G1833">
        <v>4.9320940618161804E-3</v>
      </c>
    </row>
    <row r="1834" spans="1:7" x14ac:dyDescent="0.25">
      <c r="A1834" t="s">
        <v>220</v>
      </c>
      <c r="B1834" t="s">
        <v>70</v>
      </c>
      <c r="C1834" t="s">
        <v>47</v>
      </c>
      <c r="D1834" t="s">
        <v>3124</v>
      </c>
      <c r="E1834" t="s">
        <v>49</v>
      </c>
      <c r="F1834" t="s">
        <v>50</v>
      </c>
      <c r="G1834">
        <v>3.6805520455042499E-4</v>
      </c>
    </row>
    <row r="1835" spans="1:7" x14ac:dyDescent="0.25">
      <c r="A1835" t="s">
        <v>220</v>
      </c>
      <c r="B1835" t="s">
        <v>73</v>
      </c>
      <c r="C1835" t="s">
        <v>47</v>
      </c>
      <c r="D1835" t="s">
        <v>3124</v>
      </c>
      <c r="E1835" t="s">
        <v>49</v>
      </c>
      <c r="F1835" t="s">
        <v>50</v>
      </c>
      <c r="G1835">
        <v>1.54444297154744E-3</v>
      </c>
    </row>
    <row r="1836" spans="1:7" x14ac:dyDescent="0.25">
      <c r="A1836" t="s">
        <v>214</v>
      </c>
      <c r="B1836" t="s">
        <v>70</v>
      </c>
      <c r="C1836" t="s">
        <v>47</v>
      </c>
      <c r="D1836" t="s">
        <v>3124</v>
      </c>
      <c r="E1836" t="s">
        <v>49</v>
      </c>
      <c r="F1836" t="s">
        <v>50</v>
      </c>
      <c r="G1836">
        <v>7.34721521536509E-4</v>
      </c>
    </row>
    <row r="1837" spans="1:7" x14ac:dyDescent="0.25">
      <c r="A1837" t="s">
        <v>214</v>
      </c>
      <c r="B1837" t="s">
        <v>76</v>
      </c>
      <c r="C1837" t="s">
        <v>47</v>
      </c>
      <c r="D1837" t="s">
        <v>3124</v>
      </c>
      <c r="E1837" t="s">
        <v>49</v>
      </c>
      <c r="F1837" t="s">
        <v>50</v>
      </c>
      <c r="G1837">
        <v>1.0763878623644501E-3</v>
      </c>
    </row>
    <row r="1838" spans="1:7" x14ac:dyDescent="0.25">
      <c r="A1838" t="s">
        <v>214</v>
      </c>
      <c r="B1838" t="s">
        <v>73</v>
      </c>
      <c r="C1838" t="s">
        <v>47</v>
      </c>
      <c r="D1838" t="s">
        <v>3124</v>
      </c>
      <c r="E1838" t="s">
        <v>49</v>
      </c>
      <c r="F1838" t="s">
        <v>50</v>
      </c>
      <c r="G1838">
        <v>1.9791647791862401E-3</v>
      </c>
    </row>
    <row r="1839" spans="1:7" x14ac:dyDescent="0.25">
      <c r="A1839" t="s">
        <v>220</v>
      </c>
      <c r="B1839" t="s">
        <v>76</v>
      </c>
      <c r="C1839" t="s">
        <v>47</v>
      </c>
      <c r="D1839" t="s">
        <v>3125</v>
      </c>
      <c r="E1839" t="s">
        <v>49</v>
      </c>
      <c r="F1839" t="s">
        <v>50</v>
      </c>
      <c r="G1839">
        <v>5.5423227567521301E-4</v>
      </c>
    </row>
    <row r="1840" spans="1:7" x14ac:dyDescent="0.25">
      <c r="A1840" t="s">
        <v>3229</v>
      </c>
      <c r="B1840" t="s">
        <v>70</v>
      </c>
      <c r="C1840" t="s">
        <v>47</v>
      </c>
      <c r="D1840" t="s">
        <v>3123</v>
      </c>
      <c r="E1840" t="s">
        <v>49</v>
      </c>
      <c r="F1840" t="s">
        <v>50</v>
      </c>
      <c r="G1840">
        <v>2.08917929415117E-3</v>
      </c>
    </row>
    <row r="1841" spans="1:7" x14ac:dyDescent="0.25">
      <c r="A1841" t="s">
        <v>3229</v>
      </c>
      <c r="B1841" t="s">
        <v>76</v>
      </c>
      <c r="C1841" t="s">
        <v>47</v>
      </c>
      <c r="D1841" t="s">
        <v>3123</v>
      </c>
      <c r="E1841" t="s">
        <v>49</v>
      </c>
      <c r="F1841" t="s">
        <v>50</v>
      </c>
      <c r="G1841">
        <v>4.4590600749902501E-3</v>
      </c>
    </row>
    <row r="1842" spans="1:7" x14ac:dyDescent="0.25">
      <c r="A1842" t="s">
        <v>3229</v>
      </c>
      <c r="B1842" t="s">
        <v>73</v>
      </c>
      <c r="C1842" t="s">
        <v>47</v>
      </c>
      <c r="D1842" t="s">
        <v>3123</v>
      </c>
      <c r="E1842" t="s">
        <v>49</v>
      </c>
      <c r="F1842" t="s">
        <v>50</v>
      </c>
      <c r="G1842">
        <v>4.9415157552350998E-3</v>
      </c>
    </row>
    <row r="1843" spans="1:7" x14ac:dyDescent="0.25">
      <c r="A1843" t="s">
        <v>220</v>
      </c>
      <c r="B1843" t="s">
        <v>70</v>
      </c>
      <c r="C1843" t="s">
        <v>47</v>
      </c>
      <c r="D1843" t="s">
        <v>3125</v>
      </c>
      <c r="E1843" t="s">
        <v>49</v>
      </c>
      <c r="F1843" t="s">
        <v>50</v>
      </c>
      <c r="G1843">
        <v>3.5581976648360901E-4</v>
      </c>
    </row>
    <row r="1844" spans="1:7" x14ac:dyDescent="0.25">
      <c r="A1844" t="s">
        <v>220</v>
      </c>
      <c r="B1844" t="s">
        <v>73</v>
      </c>
      <c r="C1844" t="s">
        <v>47</v>
      </c>
      <c r="D1844" t="s">
        <v>3125</v>
      </c>
      <c r="E1844" t="s">
        <v>49</v>
      </c>
      <c r="F1844" t="s">
        <v>50</v>
      </c>
      <c r="G1844">
        <v>1.4986758194272399E-3</v>
      </c>
    </row>
    <row r="1845" spans="1:7" x14ac:dyDescent="0.25">
      <c r="A1845" t="s">
        <v>214</v>
      </c>
      <c r="B1845" t="s">
        <v>70</v>
      </c>
      <c r="C1845" t="s">
        <v>47</v>
      </c>
      <c r="D1845" t="s">
        <v>3125</v>
      </c>
      <c r="E1845" t="s">
        <v>49</v>
      </c>
      <c r="F1845" t="s">
        <v>50</v>
      </c>
      <c r="G1845">
        <v>7.1825328327360604E-4</v>
      </c>
    </row>
    <row r="1846" spans="1:7" x14ac:dyDescent="0.25">
      <c r="A1846" t="s">
        <v>214</v>
      </c>
      <c r="B1846" t="s">
        <v>76</v>
      </c>
      <c r="C1846" t="s">
        <v>47</v>
      </c>
      <c r="D1846" t="s">
        <v>3125</v>
      </c>
      <c r="E1846" t="s">
        <v>49</v>
      </c>
      <c r="F1846" t="s">
        <v>50</v>
      </c>
      <c r="G1846">
        <v>1.0462952984703899E-3</v>
      </c>
    </row>
    <row r="1847" spans="1:7" x14ac:dyDescent="0.25">
      <c r="A1847" t="s">
        <v>214</v>
      </c>
      <c r="B1847" t="s">
        <v>73</v>
      </c>
      <c r="C1847" t="s">
        <v>47</v>
      </c>
      <c r="D1847" t="s">
        <v>3125</v>
      </c>
      <c r="E1847" t="s">
        <v>49</v>
      </c>
      <c r="F1847" t="s">
        <v>50</v>
      </c>
      <c r="G1847">
        <v>1.91137383854578E-3</v>
      </c>
    </row>
    <row r="1848" spans="1:7" x14ac:dyDescent="0.25">
      <c r="A1848" t="s">
        <v>220</v>
      </c>
      <c r="B1848" t="s">
        <v>76</v>
      </c>
      <c r="C1848" t="s">
        <v>47</v>
      </c>
      <c r="D1848" t="s">
        <v>3126</v>
      </c>
      <c r="E1848" t="s">
        <v>49</v>
      </c>
      <c r="F1848" t="s">
        <v>50</v>
      </c>
      <c r="G1848">
        <v>5.3282777468363401E-4</v>
      </c>
    </row>
    <row r="1849" spans="1:7" x14ac:dyDescent="0.25">
      <c r="A1849" t="s">
        <v>220</v>
      </c>
      <c r="B1849" t="s">
        <v>70</v>
      </c>
      <c r="C1849" t="s">
        <v>47</v>
      </c>
      <c r="D1849" t="s">
        <v>3126</v>
      </c>
      <c r="E1849" t="s">
        <v>49</v>
      </c>
      <c r="F1849" t="s">
        <v>50</v>
      </c>
      <c r="G1849">
        <v>3.4722189108530601E-4</v>
      </c>
    </row>
    <row r="1850" spans="1:7" x14ac:dyDescent="0.25">
      <c r="A1850" t="s">
        <v>220</v>
      </c>
      <c r="B1850" t="s">
        <v>73</v>
      </c>
      <c r="C1850" t="s">
        <v>47</v>
      </c>
      <c r="D1850" t="s">
        <v>3126</v>
      </c>
      <c r="E1850" t="s">
        <v>49</v>
      </c>
      <c r="F1850" t="s">
        <v>50</v>
      </c>
      <c r="G1850">
        <v>1.4734834432601901E-3</v>
      </c>
    </row>
    <row r="1851" spans="1:7" x14ac:dyDescent="0.25">
      <c r="A1851" t="s">
        <v>3229</v>
      </c>
      <c r="B1851" t="s">
        <v>70</v>
      </c>
      <c r="C1851" t="s">
        <v>47</v>
      </c>
      <c r="D1851" t="s">
        <v>3124</v>
      </c>
      <c r="E1851" t="s">
        <v>49</v>
      </c>
      <c r="F1851" t="s">
        <v>50</v>
      </c>
      <c r="G1851">
        <v>2.0388869444529201E-3</v>
      </c>
    </row>
    <row r="1852" spans="1:7" x14ac:dyDescent="0.25">
      <c r="A1852" t="s">
        <v>3229</v>
      </c>
      <c r="B1852" t="s">
        <v>76</v>
      </c>
      <c r="C1852" t="s">
        <v>47</v>
      </c>
      <c r="D1852" t="s">
        <v>3124</v>
      </c>
      <c r="E1852" t="s">
        <v>49</v>
      </c>
      <c r="F1852" t="s">
        <v>50</v>
      </c>
      <c r="G1852">
        <v>4.4472179810205997E-3</v>
      </c>
    </row>
    <row r="1853" spans="1:7" x14ac:dyDescent="0.25">
      <c r="A1853" t="s">
        <v>3229</v>
      </c>
      <c r="B1853" t="s">
        <v>73</v>
      </c>
      <c r="C1853" t="s">
        <v>47</v>
      </c>
      <c r="D1853" t="s">
        <v>3124</v>
      </c>
      <c r="E1853" t="s">
        <v>49</v>
      </c>
      <c r="F1853" t="s">
        <v>50</v>
      </c>
      <c r="G1853">
        <v>4.9319397409756903E-3</v>
      </c>
    </row>
    <row r="1854" spans="1:7" x14ac:dyDescent="0.25">
      <c r="A1854" t="s">
        <v>214</v>
      </c>
      <c r="B1854" t="s">
        <v>70</v>
      </c>
      <c r="C1854" t="s">
        <v>47</v>
      </c>
      <c r="D1854" t="s">
        <v>3126</v>
      </c>
      <c r="E1854" t="s">
        <v>49</v>
      </c>
      <c r="F1854" t="s">
        <v>50</v>
      </c>
      <c r="G1854">
        <v>7.0833265781402503E-4</v>
      </c>
    </row>
    <row r="1855" spans="1:7" x14ac:dyDescent="0.25">
      <c r="A1855" t="s">
        <v>214</v>
      </c>
      <c r="B1855" t="s">
        <v>76</v>
      </c>
      <c r="C1855" t="s">
        <v>47</v>
      </c>
      <c r="D1855" t="s">
        <v>3126</v>
      </c>
      <c r="E1855" t="s">
        <v>49</v>
      </c>
      <c r="F1855" t="s">
        <v>50</v>
      </c>
      <c r="G1855">
        <v>1.0189384222030601E-3</v>
      </c>
    </row>
    <row r="1856" spans="1:7" x14ac:dyDescent="0.25">
      <c r="A1856" t="s">
        <v>214</v>
      </c>
      <c r="B1856" t="s">
        <v>73</v>
      </c>
      <c r="C1856" t="s">
        <v>47</v>
      </c>
      <c r="D1856" t="s">
        <v>3126</v>
      </c>
      <c r="E1856" t="s">
        <v>49</v>
      </c>
      <c r="F1856" t="s">
        <v>50</v>
      </c>
      <c r="G1856">
        <v>1.8762608369191399E-3</v>
      </c>
    </row>
    <row r="1857" spans="1:7" x14ac:dyDescent="0.25">
      <c r="A1857" t="s">
        <v>220</v>
      </c>
      <c r="B1857" t="s">
        <v>76</v>
      </c>
      <c r="C1857" t="s">
        <v>47</v>
      </c>
      <c r="D1857" t="s">
        <v>3127</v>
      </c>
      <c r="E1857" t="s">
        <v>49</v>
      </c>
      <c r="F1857" t="s">
        <v>50</v>
      </c>
      <c r="G1857">
        <v>5.1690771959830004E-4</v>
      </c>
    </row>
    <row r="1858" spans="1:7" x14ac:dyDescent="0.25">
      <c r="A1858" t="s">
        <v>220</v>
      </c>
      <c r="B1858" t="s">
        <v>70</v>
      </c>
      <c r="C1858" t="s">
        <v>47</v>
      </c>
      <c r="D1858" t="s">
        <v>3127</v>
      </c>
      <c r="E1858" t="s">
        <v>49</v>
      </c>
      <c r="F1858" t="s">
        <v>50</v>
      </c>
      <c r="G1858">
        <v>3.46618026926897E-4</v>
      </c>
    </row>
    <row r="1859" spans="1:7" x14ac:dyDescent="0.25">
      <c r="A1859" t="s">
        <v>220</v>
      </c>
      <c r="B1859" t="s">
        <v>73</v>
      </c>
      <c r="C1859" t="s">
        <v>47</v>
      </c>
      <c r="D1859" t="s">
        <v>3127</v>
      </c>
      <c r="E1859" t="s">
        <v>49</v>
      </c>
      <c r="F1859" t="s">
        <v>50</v>
      </c>
      <c r="G1859">
        <v>1.43115805542987E-3</v>
      </c>
    </row>
    <row r="1860" spans="1:7" x14ac:dyDescent="0.25">
      <c r="A1860" t="s">
        <v>3229</v>
      </c>
      <c r="B1860" t="s">
        <v>70</v>
      </c>
      <c r="C1860" t="s">
        <v>47</v>
      </c>
      <c r="D1860" t="s">
        <v>3125</v>
      </c>
      <c r="E1860" t="s">
        <v>49</v>
      </c>
      <c r="F1860" t="s">
        <v>50</v>
      </c>
      <c r="G1860">
        <v>1.9629610909355998E-3</v>
      </c>
    </row>
    <row r="1861" spans="1:7" x14ac:dyDescent="0.25">
      <c r="A1861" t="s">
        <v>3229</v>
      </c>
      <c r="B1861" t="s">
        <v>76</v>
      </c>
      <c r="C1861" t="s">
        <v>47</v>
      </c>
      <c r="D1861" t="s">
        <v>3125</v>
      </c>
      <c r="E1861" t="s">
        <v>49</v>
      </c>
      <c r="F1861" t="s">
        <v>50</v>
      </c>
      <c r="G1861">
        <v>4.3412657011122902E-3</v>
      </c>
    </row>
    <row r="1862" spans="1:7" x14ac:dyDescent="0.25">
      <c r="A1862" t="s">
        <v>3229</v>
      </c>
      <c r="B1862" t="s">
        <v>73</v>
      </c>
      <c r="C1862" t="s">
        <v>47</v>
      </c>
      <c r="D1862" t="s">
        <v>3125</v>
      </c>
      <c r="E1862" t="s">
        <v>49</v>
      </c>
      <c r="F1862" t="s">
        <v>50</v>
      </c>
      <c r="G1862">
        <v>4.8148102230495798E-3</v>
      </c>
    </row>
    <row r="1863" spans="1:7" x14ac:dyDescent="0.25">
      <c r="A1863" t="s">
        <v>214</v>
      </c>
      <c r="B1863" t="s">
        <v>70</v>
      </c>
      <c r="C1863" t="s">
        <v>47</v>
      </c>
      <c r="D1863" t="s">
        <v>3127</v>
      </c>
      <c r="E1863" t="s">
        <v>49</v>
      </c>
      <c r="F1863" t="s">
        <v>50</v>
      </c>
      <c r="G1863">
        <v>6.8478195563606505E-4</v>
      </c>
    </row>
    <row r="1864" spans="1:7" x14ac:dyDescent="0.25">
      <c r="A1864" t="s">
        <v>214</v>
      </c>
      <c r="B1864" t="s">
        <v>76</v>
      </c>
      <c r="C1864" t="s">
        <v>47</v>
      </c>
      <c r="D1864" t="s">
        <v>3127</v>
      </c>
      <c r="E1864" t="s">
        <v>49</v>
      </c>
      <c r="F1864" t="s">
        <v>50</v>
      </c>
      <c r="G1864">
        <v>1.0012067746425E-3</v>
      </c>
    </row>
    <row r="1865" spans="1:7" x14ac:dyDescent="0.25">
      <c r="A1865" t="s">
        <v>214</v>
      </c>
      <c r="B1865" t="s">
        <v>73</v>
      </c>
      <c r="C1865" t="s">
        <v>47</v>
      </c>
      <c r="D1865" t="s">
        <v>3127</v>
      </c>
      <c r="E1865" t="s">
        <v>49</v>
      </c>
      <c r="F1865" t="s">
        <v>50</v>
      </c>
      <c r="G1865">
        <v>1.8345393132472301E-3</v>
      </c>
    </row>
    <row r="1866" spans="1:7" x14ac:dyDescent="0.25">
      <c r="A1866" t="s">
        <v>220</v>
      </c>
      <c r="B1866" t="s">
        <v>76</v>
      </c>
      <c r="C1866" t="s">
        <v>47</v>
      </c>
      <c r="D1866" t="s">
        <v>3128</v>
      </c>
      <c r="E1866" t="s">
        <v>49</v>
      </c>
      <c r="F1866" t="s">
        <v>50</v>
      </c>
      <c r="G1866">
        <v>5.1273099250263604E-4</v>
      </c>
    </row>
    <row r="1867" spans="1:7" x14ac:dyDescent="0.25">
      <c r="A1867" t="s">
        <v>220</v>
      </c>
      <c r="B1867" t="s">
        <v>70</v>
      </c>
      <c r="C1867" t="s">
        <v>47</v>
      </c>
      <c r="D1867" t="s">
        <v>3128</v>
      </c>
      <c r="E1867" t="s">
        <v>49</v>
      </c>
      <c r="F1867" t="s">
        <v>50</v>
      </c>
      <c r="G1867">
        <v>3.5416632890701197E-4</v>
      </c>
    </row>
    <row r="1868" spans="1:7" x14ac:dyDescent="0.25">
      <c r="A1868" t="s">
        <v>220</v>
      </c>
      <c r="B1868" t="s">
        <v>73</v>
      </c>
      <c r="C1868" t="s">
        <v>47</v>
      </c>
      <c r="D1868" t="s">
        <v>3128</v>
      </c>
      <c r="E1868" t="s">
        <v>49</v>
      </c>
      <c r="F1868" t="s">
        <v>50</v>
      </c>
      <c r="G1868">
        <v>1.42360975344975E-3</v>
      </c>
    </row>
    <row r="1869" spans="1:7" x14ac:dyDescent="0.25">
      <c r="A1869" t="s">
        <v>3229</v>
      </c>
      <c r="B1869" t="s">
        <v>70</v>
      </c>
      <c r="C1869" t="s">
        <v>47</v>
      </c>
      <c r="D1869" t="s">
        <v>3126</v>
      </c>
      <c r="E1869" t="s">
        <v>49</v>
      </c>
      <c r="F1869" t="s">
        <v>50</v>
      </c>
      <c r="G1869">
        <v>1.8952002127965201E-3</v>
      </c>
    </row>
    <row r="1870" spans="1:7" x14ac:dyDescent="0.25">
      <c r="A1870" t="s">
        <v>3229</v>
      </c>
      <c r="B1870" t="s">
        <v>76</v>
      </c>
      <c r="C1870" t="s">
        <v>47</v>
      </c>
      <c r="D1870" t="s">
        <v>3126</v>
      </c>
      <c r="E1870" t="s">
        <v>49</v>
      </c>
      <c r="F1870" t="s">
        <v>50</v>
      </c>
      <c r="G1870">
        <v>4.2222181955973298E-3</v>
      </c>
    </row>
    <row r="1871" spans="1:7" x14ac:dyDescent="0.25">
      <c r="A1871" t="s">
        <v>3229</v>
      </c>
      <c r="B1871" t="s">
        <v>73</v>
      </c>
      <c r="C1871" t="s">
        <v>47</v>
      </c>
      <c r="D1871" t="s">
        <v>3126</v>
      </c>
      <c r="E1871" t="s">
        <v>49</v>
      </c>
      <c r="F1871" t="s">
        <v>50</v>
      </c>
      <c r="G1871">
        <v>4.6994904677073101E-3</v>
      </c>
    </row>
    <row r="1872" spans="1:7" x14ac:dyDescent="0.25">
      <c r="A1872" t="s">
        <v>214</v>
      </c>
      <c r="B1872" t="s">
        <v>70</v>
      </c>
      <c r="C1872" t="s">
        <v>47</v>
      </c>
      <c r="D1872" t="s">
        <v>3128</v>
      </c>
      <c r="E1872" t="s">
        <v>49</v>
      </c>
      <c r="F1872" t="s">
        <v>50</v>
      </c>
      <c r="G1872">
        <v>6.6550862458017099E-4</v>
      </c>
    </row>
    <row r="1873" spans="1:7" x14ac:dyDescent="0.25">
      <c r="A1873" t="s">
        <v>214</v>
      </c>
      <c r="B1873" t="s">
        <v>76</v>
      </c>
      <c r="C1873" t="s">
        <v>47</v>
      </c>
      <c r="D1873" t="s">
        <v>3128</v>
      </c>
      <c r="E1873" t="s">
        <v>49</v>
      </c>
      <c r="F1873" t="s">
        <v>50</v>
      </c>
      <c r="G1873">
        <v>1.0011564526292999E-3</v>
      </c>
    </row>
    <row r="1874" spans="1:7" x14ac:dyDescent="0.25">
      <c r="A1874" t="s">
        <v>214</v>
      </c>
      <c r="B1874" t="s">
        <v>73</v>
      </c>
      <c r="C1874" t="s">
        <v>47</v>
      </c>
      <c r="D1874" t="s">
        <v>3128</v>
      </c>
      <c r="E1874" t="s">
        <v>49</v>
      </c>
      <c r="F1874" t="s">
        <v>50</v>
      </c>
      <c r="G1874">
        <v>1.7974519895182701E-3</v>
      </c>
    </row>
    <row r="1875" spans="1:7" x14ac:dyDescent="0.25">
      <c r="A1875" t="s">
        <v>220</v>
      </c>
      <c r="B1875" t="s">
        <v>76</v>
      </c>
      <c r="C1875" t="s">
        <v>47</v>
      </c>
      <c r="D1875" t="s">
        <v>3129</v>
      </c>
      <c r="E1875" t="s">
        <v>49</v>
      </c>
      <c r="F1875" t="s">
        <v>50</v>
      </c>
      <c r="G1875">
        <v>5.0777729352315202E-4</v>
      </c>
    </row>
    <row r="1876" spans="1:7" x14ac:dyDescent="0.25">
      <c r="A1876" t="s">
        <v>220</v>
      </c>
      <c r="B1876" t="s">
        <v>70</v>
      </c>
      <c r="C1876" t="s">
        <v>47</v>
      </c>
      <c r="D1876" t="s">
        <v>3129</v>
      </c>
      <c r="E1876" t="s">
        <v>49</v>
      </c>
      <c r="F1876" t="s">
        <v>50</v>
      </c>
      <c r="G1876">
        <v>3.42221895853678E-4</v>
      </c>
    </row>
    <row r="1877" spans="1:7" x14ac:dyDescent="0.25">
      <c r="A1877" t="s">
        <v>220</v>
      </c>
      <c r="B1877" t="s">
        <v>73</v>
      </c>
      <c r="C1877" t="s">
        <v>47</v>
      </c>
      <c r="D1877" t="s">
        <v>3129</v>
      </c>
      <c r="E1877" t="s">
        <v>49</v>
      </c>
      <c r="F1877" t="s">
        <v>50</v>
      </c>
      <c r="G1877">
        <v>1.4011097749074301E-3</v>
      </c>
    </row>
    <row r="1878" spans="1:7" x14ac:dyDescent="0.25">
      <c r="A1878" t="s">
        <v>3229</v>
      </c>
      <c r="B1878" t="s">
        <v>70</v>
      </c>
      <c r="C1878" t="s">
        <v>47</v>
      </c>
      <c r="D1878" t="s">
        <v>3127</v>
      </c>
      <c r="E1878" t="s">
        <v>49</v>
      </c>
      <c r="F1878" t="s">
        <v>50</v>
      </c>
      <c r="G1878">
        <v>1.8285006716631401E-3</v>
      </c>
    </row>
    <row r="1879" spans="1:7" x14ac:dyDescent="0.25">
      <c r="A1879" t="s">
        <v>3229</v>
      </c>
      <c r="B1879" t="s">
        <v>76</v>
      </c>
      <c r="C1879" t="s">
        <v>47</v>
      </c>
      <c r="D1879" t="s">
        <v>3127</v>
      </c>
      <c r="E1879" t="s">
        <v>49</v>
      </c>
      <c r="F1879" t="s">
        <v>50</v>
      </c>
      <c r="G1879">
        <v>4.1618317797563996E-3</v>
      </c>
    </row>
    <row r="1880" spans="1:7" x14ac:dyDescent="0.25">
      <c r="A1880" t="s">
        <v>3229</v>
      </c>
      <c r="B1880" t="s">
        <v>73</v>
      </c>
      <c r="C1880" t="s">
        <v>47</v>
      </c>
      <c r="D1880" t="s">
        <v>3127</v>
      </c>
      <c r="E1880" t="s">
        <v>49</v>
      </c>
      <c r="F1880" t="s">
        <v>50</v>
      </c>
      <c r="G1880">
        <v>4.5833289623260498E-3</v>
      </c>
    </row>
    <row r="1881" spans="1:7" x14ac:dyDescent="0.25">
      <c r="A1881" t="s">
        <v>214</v>
      </c>
      <c r="B1881" t="s">
        <v>70</v>
      </c>
      <c r="C1881" t="s">
        <v>47</v>
      </c>
      <c r="D1881" t="s">
        <v>3129</v>
      </c>
      <c r="E1881" t="s">
        <v>49</v>
      </c>
      <c r="F1881" t="s">
        <v>50</v>
      </c>
      <c r="G1881">
        <v>6.4333271980285603E-4</v>
      </c>
    </row>
    <row r="1882" spans="1:7" x14ac:dyDescent="0.25">
      <c r="A1882" t="s">
        <v>214</v>
      </c>
      <c r="B1882" t="s">
        <v>76</v>
      </c>
      <c r="C1882" t="s">
        <v>47</v>
      </c>
      <c r="D1882" t="s">
        <v>3129</v>
      </c>
      <c r="E1882" t="s">
        <v>49</v>
      </c>
      <c r="F1882" t="s">
        <v>50</v>
      </c>
      <c r="G1882">
        <v>9.788879553476969E-4</v>
      </c>
    </row>
    <row r="1883" spans="1:7" x14ac:dyDescent="0.25">
      <c r="A1883" t="s">
        <v>214</v>
      </c>
      <c r="B1883" t="s">
        <v>73</v>
      </c>
      <c r="C1883" t="s">
        <v>47</v>
      </c>
      <c r="D1883" t="s">
        <v>3129</v>
      </c>
      <c r="E1883" t="s">
        <v>49</v>
      </c>
      <c r="F1883" t="s">
        <v>50</v>
      </c>
      <c r="G1883">
        <v>1.76666498184204E-3</v>
      </c>
    </row>
    <row r="1884" spans="1:7" x14ac:dyDescent="0.25">
      <c r="A1884" t="s">
        <v>220</v>
      </c>
      <c r="B1884" t="s">
        <v>76</v>
      </c>
      <c r="C1884" t="s">
        <v>47</v>
      </c>
      <c r="D1884" t="s">
        <v>3130</v>
      </c>
      <c r="E1884" t="s">
        <v>49</v>
      </c>
      <c r="F1884" t="s">
        <v>50</v>
      </c>
      <c r="G1884">
        <v>5.0747814850929396E-4</v>
      </c>
    </row>
    <row r="1885" spans="1:7" x14ac:dyDescent="0.25">
      <c r="A1885" t="s">
        <v>220</v>
      </c>
      <c r="B1885" t="s">
        <v>70</v>
      </c>
      <c r="C1885" t="s">
        <v>47</v>
      </c>
      <c r="D1885" t="s">
        <v>3130</v>
      </c>
      <c r="E1885" t="s">
        <v>49</v>
      </c>
      <c r="F1885" t="s">
        <v>50</v>
      </c>
      <c r="G1885">
        <v>3.2905951524392102E-4</v>
      </c>
    </row>
    <row r="1886" spans="1:7" x14ac:dyDescent="0.25">
      <c r="A1886" t="s">
        <v>220</v>
      </c>
      <c r="B1886" t="s">
        <v>73</v>
      </c>
      <c r="C1886" t="s">
        <v>47</v>
      </c>
      <c r="D1886" t="s">
        <v>3130</v>
      </c>
      <c r="E1886" t="s">
        <v>49</v>
      </c>
      <c r="F1886" t="s">
        <v>50</v>
      </c>
      <c r="G1886">
        <v>1.41987044077653E-3</v>
      </c>
    </row>
    <row r="1887" spans="1:7" x14ac:dyDescent="0.25">
      <c r="A1887" t="s">
        <v>3229</v>
      </c>
      <c r="B1887" t="s">
        <v>70</v>
      </c>
      <c r="C1887" t="s">
        <v>47</v>
      </c>
      <c r="D1887" t="s">
        <v>3128</v>
      </c>
      <c r="E1887" t="s">
        <v>49</v>
      </c>
      <c r="F1887" t="s">
        <v>50</v>
      </c>
      <c r="G1887">
        <v>1.76620201932059E-3</v>
      </c>
    </row>
    <row r="1888" spans="1:7" x14ac:dyDescent="0.25">
      <c r="A1888" t="s">
        <v>3229</v>
      </c>
      <c r="B1888" t="s">
        <v>76</v>
      </c>
      <c r="C1888" t="s">
        <v>47</v>
      </c>
      <c r="D1888" t="s">
        <v>3128</v>
      </c>
      <c r="E1888" t="s">
        <v>49</v>
      </c>
      <c r="F1888" t="s">
        <v>50</v>
      </c>
      <c r="G1888">
        <v>4.0949035021993797E-3</v>
      </c>
    </row>
    <row r="1889" spans="1:7" x14ac:dyDescent="0.25">
      <c r="A1889" t="s">
        <v>3229</v>
      </c>
      <c r="B1889" t="s">
        <v>73</v>
      </c>
      <c r="C1889" t="s">
        <v>47</v>
      </c>
      <c r="D1889" t="s">
        <v>3128</v>
      </c>
      <c r="E1889" t="s">
        <v>49</v>
      </c>
      <c r="F1889" t="s">
        <v>50</v>
      </c>
      <c r="G1889">
        <v>4.5428197416994302E-3</v>
      </c>
    </row>
    <row r="1890" spans="1:7" x14ac:dyDescent="0.25">
      <c r="A1890" t="s">
        <v>214</v>
      </c>
      <c r="B1890" t="s">
        <v>70</v>
      </c>
      <c r="C1890" t="s">
        <v>47</v>
      </c>
      <c r="D1890" t="s">
        <v>3130</v>
      </c>
      <c r="E1890" t="s">
        <v>49</v>
      </c>
      <c r="F1890" t="s">
        <v>50</v>
      </c>
      <c r="G1890">
        <v>6.3888827959696396E-4</v>
      </c>
    </row>
    <row r="1891" spans="1:7" x14ac:dyDescent="0.25">
      <c r="A1891" t="s">
        <v>214</v>
      </c>
      <c r="B1891" t="s">
        <v>76</v>
      </c>
      <c r="C1891" t="s">
        <v>47</v>
      </c>
      <c r="D1891" t="s">
        <v>3130</v>
      </c>
      <c r="E1891" t="s">
        <v>49</v>
      </c>
      <c r="F1891" t="s">
        <v>50</v>
      </c>
      <c r="G1891">
        <v>1.0523494237508499E-3</v>
      </c>
    </row>
    <row r="1892" spans="1:7" x14ac:dyDescent="0.25">
      <c r="A1892" t="s">
        <v>214</v>
      </c>
      <c r="B1892" t="s">
        <v>73</v>
      </c>
      <c r="C1892" t="s">
        <v>47</v>
      </c>
      <c r="D1892" t="s">
        <v>3130</v>
      </c>
      <c r="E1892" t="s">
        <v>49</v>
      </c>
      <c r="F1892" t="s">
        <v>50</v>
      </c>
      <c r="G1892">
        <v>1.79273333304967E-3</v>
      </c>
    </row>
    <row r="1893" spans="1:7" x14ac:dyDescent="0.25">
      <c r="A1893" t="s">
        <v>220</v>
      </c>
      <c r="B1893" t="s">
        <v>76</v>
      </c>
      <c r="C1893" t="s">
        <v>47</v>
      </c>
      <c r="D1893" t="s">
        <v>3131</v>
      </c>
      <c r="E1893" t="s">
        <v>49</v>
      </c>
      <c r="F1893" t="s">
        <v>50</v>
      </c>
      <c r="G1893">
        <v>5.16460412814293E-4</v>
      </c>
    </row>
    <row r="1894" spans="1:7" x14ac:dyDescent="0.25">
      <c r="A1894" t="s">
        <v>220</v>
      </c>
      <c r="B1894" t="s">
        <v>70</v>
      </c>
      <c r="C1894" t="s">
        <v>47</v>
      </c>
      <c r="D1894" t="s">
        <v>3131</v>
      </c>
      <c r="E1894" t="s">
        <v>49</v>
      </c>
      <c r="F1894" t="s">
        <v>50</v>
      </c>
      <c r="G1894">
        <v>3.3847704345797301E-4</v>
      </c>
    </row>
    <row r="1895" spans="1:7" x14ac:dyDescent="0.25">
      <c r="A1895" t="s">
        <v>220</v>
      </c>
      <c r="B1895" t="s">
        <v>73</v>
      </c>
      <c r="C1895" t="s">
        <v>47</v>
      </c>
      <c r="D1895" t="s">
        <v>3131</v>
      </c>
      <c r="E1895" t="s">
        <v>49</v>
      </c>
      <c r="F1895" t="s">
        <v>50</v>
      </c>
      <c r="G1895">
        <v>1.4413566501052201E-3</v>
      </c>
    </row>
    <row r="1896" spans="1:7" x14ac:dyDescent="0.25">
      <c r="A1896" t="s">
        <v>214</v>
      </c>
      <c r="B1896" t="s">
        <v>76</v>
      </c>
      <c r="C1896" t="s">
        <v>47</v>
      </c>
      <c r="D1896" t="s">
        <v>3131</v>
      </c>
      <c r="E1896" t="s">
        <v>49</v>
      </c>
      <c r="F1896" t="s">
        <v>50</v>
      </c>
      <c r="G1896">
        <v>1.08950513380545E-3</v>
      </c>
    </row>
    <row r="1897" spans="1:7" x14ac:dyDescent="0.25">
      <c r="A1897" t="s">
        <v>214</v>
      </c>
      <c r="B1897" t="s">
        <v>70</v>
      </c>
      <c r="C1897" t="s">
        <v>47</v>
      </c>
      <c r="D1897" t="s">
        <v>3131</v>
      </c>
      <c r="E1897" t="s">
        <v>49</v>
      </c>
      <c r="F1897" t="s">
        <v>50</v>
      </c>
      <c r="G1897">
        <v>6.41974696406611E-4</v>
      </c>
    </row>
    <row r="1898" spans="1:7" x14ac:dyDescent="0.25">
      <c r="A1898" t="s">
        <v>3229</v>
      </c>
      <c r="B1898" t="s">
        <v>70</v>
      </c>
      <c r="C1898" t="s">
        <v>47</v>
      </c>
      <c r="D1898" t="s">
        <v>3129</v>
      </c>
      <c r="E1898" t="s">
        <v>49</v>
      </c>
      <c r="F1898" t="s">
        <v>50</v>
      </c>
      <c r="G1898">
        <v>1.7355539004007901E-3</v>
      </c>
    </row>
    <row r="1899" spans="1:7" x14ac:dyDescent="0.25">
      <c r="A1899" t="s">
        <v>3229</v>
      </c>
      <c r="B1899" t="s">
        <v>76</v>
      </c>
      <c r="C1899" t="s">
        <v>47</v>
      </c>
      <c r="D1899" t="s">
        <v>3129</v>
      </c>
      <c r="E1899" t="s">
        <v>49</v>
      </c>
      <c r="F1899" t="s">
        <v>50</v>
      </c>
      <c r="G1899">
        <v>4.0855516592661501E-3</v>
      </c>
    </row>
    <row r="1900" spans="1:7" x14ac:dyDescent="0.25">
      <c r="A1900" t="s">
        <v>3229</v>
      </c>
      <c r="B1900" t="s">
        <v>73</v>
      </c>
      <c r="C1900" t="s">
        <v>47</v>
      </c>
      <c r="D1900" t="s">
        <v>3129</v>
      </c>
      <c r="E1900" t="s">
        <v>49</v>
      </c>
      <c r="F1900" t="s">
        <v>50</v>
      </c>
      <c r="G1900">
        <v>4.5011068185170401E-3</v>
      </c>
    </row>
    <row r="1901" spans="1:7" x14ac:dyDescent="0.25">
      <c r="A1901" t="s">
        <v>214</v>
      </c>
      <c r="B1901" t="s">
        <v>73</v>
      </c>
      <c r="C1901" t="s">
        <v>47</v>
      </c>
      <c r="D1901" t="s">
        <v>3131</v>
      </c>
      <c r="E1901" t="s">
        <v>49</v>
      </c>
      <c r="F1901" t="s">
        <v>50</v>
      </c>
      <c r="G1901">
        <v>1.8189283064853901E-3</v>
      </c>
    </row>
    <row r="1902" spans="1:7" x14ac:dyDescent="0.25">
      <c r="A1902" t="s">
        <v>220</v>
      </c>
      <c r="B1902" t="s">
        <v>76</v>
      </c>
      <c r="C1902" t="s">
        <v>47</v>
      </c>
      <c r="D1902" t="s">
        <v>3132</v>
      </c>
      <c r="E1902" t="s">
        <v>49</v>
      </c>
      <c r="F1902" t="s">
        <v>50</v>
      </c>
      <c r="G1902">
        <v>5.1785664899008598E-4</v>
      </c>
    </row>
    <row r="1903" spans="1:7" x14ac:dyDescent="0.25">
      <c r="A1903" t="s">
        <v>220</v>
      </c>
      <c r="B1903" t="s">
        <v>70</v>
      </c>
      <c r="C1903" t="s">
        <v>47</v>
      </c>
      <c r="D1903" t="s">
        <v>3132</v>
      </c>
      <c r="E1903" t="s">
        <v>49</v>
      </c>
      <c r="F1903" t="s">
        <v>50</v>
      </c>
      <c r="G1903">
        <v>3.3730126562572598E-4</v>
      </c>
    </row>
    <row r="1904" spans="1:7" x14ac:dyDescent="0.25">
      <c r="A1904" t="s">
        <v>220</v>
      </c>
      <c r="B1904" t="s">
        <v>73</v>
      </c>
      <c r="C1904" t="s">
        <v>47</v>
      </c>
      <c r="D1904" t="s">
        <v>3132</v>
      </c>
      <c r="E1904" t="s">
        <v>49</v>
      </c>
      <c r="F1904" t="s">
        <v>50</v>
      </c>
      <c r="G1904">
        <v>1.4464271920067899E-3</v>
      </c>
    </row>
    <row r="1905" spans="1:7" x14ac:dyDescent="0.25">
      <c r="A1905" t="s">
        <v>214</v>
      </c>
      <c r="B1905" t="s">
        <v>76</v>
      </c>
      <c r="C1905" t="s">
        <v>47</v>
      </c>
      <c r="D1905" t="s">
        <v>3132</v>
      </c>
      <c r="E1905" t="s">
        <v>49</v>
      </c>
      <c r="F1905" t="s">
        <v>50</v>
      </c>
      <c r="G1905">
        <v>1.11111005147298E-3</v>
      </c>
    </row>
    <row r="1906" spans="1:7" x14ac:dyDescent="0.25">
      <c r="A1906" t="s">
        <v>214</v>
      </c>
      <c r="B1906" t="s">
        <v>70</v>
      </c>
      <c r="C1906" t="s">
        <v>47</v>
      </c>
      <c r="D1906" t="s">
        <v>3132</v>
      </c>
      <c r="E1906" t="s">
        <v>49</v>
      </c>
      <c r="F1906" t="s">
        <v>50</v>
      </c>
      <c r="G1906">
        <v>6.3591209195908995E-4</v>
      </c>
    </row>
    <row r="1907" spans="1:7" x14ac:dyDescent="0.25">
      <c r="A1907" t="s">
        <v>3229</v>
      </c>
      <c r="B1907" t="s">
        <v>70</v>
      </c>
      <c r="C1907" t="s">
        <v>47</v>
      </c>
      <c r="D1907" t="s">
        <v>3130</v>
      </c>
      <c r="E1907" t="s">
        <v>49</v>
      </c>
      <c r="F1907" t="s">
        <v>50</v>
      </c>
      <c r="G1907">
        <v>1.87392983681116E-3</v>
      </c>
    </row>
    <row r="1908" spans="1:7" x14ac:dyDescent="0.25">
      <c r="A1908" t="s">
        <v>3229</v>
      </c>
      <c r="B1908" t="s">
        <v>76</v>
      </c>
      <c r="C1908" t="s">
        <v>47</v>
      </c>
      <c r="D1908" t="s">
        <v>3130</v>
      </c>
      <c r="E1908" t="s">
        <v>49</v>
      </c>
      <c r="F1908" t="s">
        <v>50</v>
      </c>
      <c r="G1908">
        <v>4.1549105674792497E-3</v>
      </c>
    </row>
    <row r="1909" spans="1:7" x14ac:dyDescent="0.25">
      <c r="A1909" t="s">
        <v>220</v>
      </c>
      <c r="B1909" t="s">
        <v>76</v>
      </c>
      <c r="C1909" t="s">
        <v>47</v>
      </c>
      <c r="D1909" t="s">
        <v>3133</v>
      </c>
      <c r="E1909" t="s">
        <v>49</v>
      </c>
      <c r="F1909" t="s">
        <v>50</v>
      </c>
      <c r="G1909">
        <v>5.1245161856728E-4</v>
      </c>
    </row>
    <row r="1910" spans="1:7" x14ac:dyDescent="0.25">
      <c r="A1910" t="s">
        <v>3229</v>
      </c>
      <c r="B1910" t="s">
        <v>73</v>
      </c>
      <c r="C1910" t="s">
        <v>47</v>
      </c>
      <c r="D1910" t="s">
        <v>3130</v>
      </c>
      <c r="E1910" t="s">
        <v>49</v>
      </c>
      <c r="F1910" t="s">
        <v>50</v>
      </c>
      <c r="G1910">
        <v>4.6666622161865203E-3</v>
      </c>
    </row>
    <row r="1911" spans="1:7" x14ac:dyDescent="0.25">
      <c r="A1911" t="s">
        <v>214</v>
      </c>
      <c r="B1911" t="s">
        <v>73</v>
      </c>
      <c r="C1911" t="s">
        <v>47</v>
      </c>
      <c r="D1911" t="s">
        <v>3132</v>
      </c>
      <c r="E1911" t="s">
        <v>49</v>
      </c>
      <c r="F1911" t="s">
        <v>50</v>
      </c>
      <c r="G1911">
        <v>1.8085300212814599E-3</v>
      </c>
    </row>
    <row r="1912" spans="1:7" x14ac:dyDescent="0.25">
      <c r="A1912" t="s">
        <v>220</v>
      </c>
      <c r="B1912" t="s">
        <v>70</v>
      </c>
      <c r="C1912" t="s">
        <v>47</v>
      </c>
      <c r="D1912" t="s">
        <v>3133</v>
      </c>
      <c r="E1912" t="s">
        <v>49</v>
      </c>
      <c r="F1912" t="s">
        <v>50</v>
      </c>
      <c r="G1912">
        <v>3.3524872242719197E-4</v>
      </c>
    </row>
    <row r="1913" spans="1:7" x14ac:dyDescent="0.25">
      <c r="A1913" t="s">
        <v>220</v>
      </c>
      <c r="B1913" t="s">
        <v>73</v>
      </c>
      <c r="C1913" t="s">
        <v>47</v>
      </c>
      <c r="D1913" t="s">
        <v>3133</v>
      </c>
      <c r="E1913" t="s">
        <v>49</v>
      </c>
      <c r="F1913" t="s">
        <v>50</v>
      </c>
      <c r="G1913">
        <v>1.4406116529442699E-3</v>
      </c>
    </row>
    <row r="1914" spans="1:7" x14ac:dyDescent="0.25">
      <c r="A1914" t="s">
        <v>214</v>
      </c>
      <c r="B1914" t="s">
        <v>76</v>
      </c>
      <c r="C1914" t="s">
        <v>47</v>
      </c>
      <c r="D1914" t="s">
        <v>3133</v>
      </c>
      <c r="E1914" t="s">
        <v>49</v>
      </c>
      <c r="F1914" t="s">
        <v>50</v>
      </c>
      <c r="G1914">
        <v>1.10153151654649E-3</v>
      </c>
    </row>
    <row r="1915" spans="1:7" x14ac:dyDescent="0.25">
      <c r="A1915" t="s">
        <v>214</v>
      </c>
      <c r="B1915" t="s">
        <v>70</v>
      </c>
      <c r="C1915" t="s">
        <v>47</v>
      </c>
      <c r="D1915" t="s">
        <v>3133</v>
      </c>
      <c r="E1915" t="s">
        <v>49</v>
      </c>
      <c r="F1915" t="s">
        <v>50</v>
      </c>
      <c r="G1915">
        <v>6.3601471911901701E-4</v>
      </c>
    </row>
    <row r="1916" spans="1:7" x14ac:dyDescent="0.25">
      <c r="A1916" t="s">
        <v>220</v>
      </c>
      <c r="B1916" t="s">
        <v>76</v>
      </c>
      <c r="C1916" t="s">
        <v>47</v>
      </c>
      <c r="D1916" t="s">
        <v>3134</v>
      </c>
      <c r="E1916" t="s">
        <v>49</v>
      </c>
      <c r="F1916" t="s">
        <v>50</v>
      </c>
      <c r="G1916">
        <v>6.2407347891065804E-4</v>
      </c>
    </row>
    <row r="1917" spans="1:7" x14ac:dyDescent="0.25">
      <c r="A1917" t="s">
        <v>214</v>
      </c>
      <c r="B1917" t="s">
        <v>73</v>
      </c>
      <c r="C1917" t="s">
        <v>47</v>
      </c>
      <c r="D1917" t="s">
        <v>3133</v>
      </c>
      <c r="E1917" t="s">
        <v>49</v>
      </c>
      <c r="F1917" t="s">
        <v>50</v>
      </c>
      <c r="G1917">
        <v>1.7978910057024E-3</v>
      </c>
    </row>
    <row r="1918" spans="1:7" x14ac:dyDescent="0.25">
      <c r="A1918" t="s">
        <v>3229</v>
      </c>
      <c r="B1918" t="s">
        <v>70</v>
      </c>
      <c r="C1918" t="s">
        <v>47</v>
      </c>
      <c r="D1918" t="s">
        <v>3131</v>
      </c>
      <c r="E1918" t="s">
        <v>49</v>
      </c>
      <c r="F1918" t="s">
        <v>50</v>
      </c>
      <c r="G1918">
        <v>1.9783931749838301E-3</v>
      </c>
    </row>
    <row r="1919" spans="1:7" x14ac:dyDescent="0.25">
      <c r="A1919" t="s">
        <v>3229</v>
      </c>
      <c r="B1919" t="s">
        <v>76</v>
      </c>
      <c r="C1919" t="s">
        <v>47</v>
      </c>
      <c r="D1919" t="s">
        <v>3131</v>
      </c>
      <c r="E1919" t="s">
        <v>49</v>
      </c>
      <c r="F1919" t="s">
        <v>50</v>
      </c>
      <c r="G1919">
        <v>4.2129589451683803E-3</v>
      </c>
    </row>
    <row r="1920" spans="1:7" x14ac:dyDescent="0.25">
      <c r="A1920" t="s">
        <v>3229</v>
      </c>
      <c r="B1920" t="s">
        <v>73</v>
      </c>
      <c r="C1920" t="s">
        <v>47</v>
      </c>
      <c r="D1920" t="s">
        <v>3131</v>
      </c>
      <c r="E1920" t="s">
        <v>49</v>
      </c>
      <c r="F1920" t="s">
        <v>50</v>
      </c>
      <c r="G1920">
        <v>4.8415591687331902E-3</v>
      </c>
    </row>
    <row r="1921" spans="1:7" x14ac:dyDescent="0.25">
      <c r="A1921" t="s">
        <v>220</v>
      </c>
      <c r="B1921" t="s">
        <v>70</v>
      </c>
      <c r="C1921" t="s">
        <v>47</v>
      </c>
      <c r="D1921" t="s">
        <v>3134</v>
      </c>
      <c r="E1921" t="s">
        <v>49</v>
      </c>
      <c r="F1921" t="s">
        <v>50</v>
      </c>
      <c r="G1921">
        <v>3.7129594220055402E-4</v>
      </c>
    </row>
    <row r="1922" spans="1:7" x14ac:dyDescent="0.25">
      <c r="A1922" t="s">
        <v>220</v>
      </c>
      <c r="B1922" t="s">
        <v>73</v>
      </c>
      <c r="C1922" t="s">
        <v>47</v>
      </c>
      <c r="D1922" t="s">
        <v>3134</v>
      </c>
      <c r="E1922" t="s">
        <v>49</v>
      </c>
      <c r="F1922" t="s">
        <v>50</v>
      </c>
      <c r="G1922">
        <v>1.5379614962471801E-3</v>
      </c>
    </row>
    <row r="1923" spans="1:7" x14ac:dyDescent="0.25">
      <c r="A1923" t="s">
        <v>214</v>
      </c>
      <c r="B1923" t="s">
        <v>76</v>
      </c>
      <c r="C1923" t="s">
        <v>47</v>
      </c>
      <c r="D1923" t="s">
        <v>3134</v>
      </c>
      <c r="E1923" t="s">
        <v>49</v>
      </c>
      <c r="F1923" t="s">
        <v>50</v>
      </c>
      <c r="G1923">
        <v>1.1490729782316399E-3</v>
      </c>
    </row>
    <row r="1924" spans="1:7" x14ac:dyDescent="0.25">
      <c r="A1924" t="s">
        <v>214</v>
      </c>
      <c r="B1924" t="s">
        <v>70</v>
      </c>
      <c r="C1924" t="s">
        <v>47</v>
      </c>
      <c r="D1924" t="s">
        <v>3134</v>
      </c>
      <c r="E1924" t="s">
        <v>49</v>
      </c>
      <c r="F1924" t="s">
        <v>50</v>
      </c>
      <c r="G1924">
        <v>7.0833265781402503E-4</v>
      </c>
    </row>
    <row r="1925" spans="1:7" x14ac:dyDescent="0.25">
      <c r="A1925" t="s">
        <v>220</v>
      </c>
      <c r="B1925" t="s">
        <v>76</v>
      </c>
      <c r="C1925" t="s">
        <v>47</v>
      </c>
      <c r="D1925" t="s">
        <v>3135</v>
      </c>
      <c r="E1925" t="s">
        <v>49</v>
      </c>
      <c r="F1925" t="s">
        <v>50</v>
      </c>
      <c r="G1925">
        <v>6.1648686726888005E-4</v>
      </c>
    </row>
    <row r="1926" spans="1:7" x14ac:dyDescent="0.25">
      <c r="A1926" t="s">
        <v>214</v>
      </c>
      <c r="B1926" t="s">
        <v>73</v>
      </c>
      <c r="C1926" t="s">
        <v>47</v>
      </c>
      <c r="D1926" t="s">
        <v>3134</v>
      </c>
      <c r="E1926" t="s">
        <v>49</v>
      </c>
      <c r="F1926" t="s">
        <v>50</v>
      </c>
      <c r="G1926">
        <v>1.9740721914503299E-3</v>
      </c>
    </row>
    <row r="1927" spans="1:7" x14ac:dyDescent="0.25">
      <c r="A1927" t="s">
        <v>3229</v>
      </c>
      <c r="B1927" t="s">
        <v>70</v>
      </c>
      <c r="C1927" t="s">
        <v>47</v>
      </c>
      <c r="D1927" t="s">
        <v>3132</v>
      </c>
      <c r="E1927" t="s">
        <v>49</v>
      </c>
      <c r="F1927" t="s">
        <v>50</v>
      </c>
      <c r="G1927">
        <v>2.06150597050076E-3</v>
      </c>
    </row>
    <row r="1928" spans="1:7" x14ac:dyDescent="0.25">
      <c r="A1928" t="s">
        <v>3229</v>
      </c>
      <c r="B1928" t="s">
        <v>76</v>
      </c>
      <c r="C1928" t="s">
        <v>47</v>
      </c>
      <c r="D1928" t="s">
        <v>3132</v>
      </c>
      <c r="E1928" t="s">
        <v>49</v>
      </c>
      <c r="F1928" t="s">
        <v>50</v>
      </c>
      <c r="G1928">
        <v>4.2678530727113997E-3</v>
      </c>
    </row>
    <row r="1929" spans="1:7" x14ac:dyDescent="0.25">
      <c r="A1929" t="s">
        <v>3229</v>
      </c>
      <c r="B1929" t="s">
        <v>73</v>
      </c>
      <c r="C1929" t="s">
        <v>47</v>
      </c>
      <c r="D1929" t="s">
        <v>3132</v>
      </c>
      <c r="E1929" t="s">
        <v>49</v>
      </c>
      <c r="F1929" t="s">
        <v>50</v>
      </c>
      <c r="G1929">
        <v>4.9315429159573097E-3</v>
      </c>
    </row>
    <row r="1930" spans="1:7" x14ac:dyDescent="0.25">
      <c r="A1930" t="s">
        <v>220</v>
      </c>
      <c r="B1930" t="s">
        <v>70</v>
      </c>
      <c r="C1930" t="s">
        <v>47</v>
      </c>
      <c r="D1930" t="s">
        <v>3135</v>
      </c>
      <c r="E1930" t="s">
        <v>49</v>
      </c>
      <c r="F1930" t="s">
        <v>50</v>
      </c>
      <c r="G1930">
        <v>3.5931865374247201E-4</v>
      </c>
    </row>
    <row r="1931" spans="1:7" x14ac:dyDescent="0.25">
      <c r="A1931" t="s">
        <v>220</v>
      </c>
      <c r="B1931" t="s">
        <v>73</v>
      </c>
      <c r="C1931" t="s">
        <v>47</v>
      </c>
      <c r="D1931" t="s">
        <v>3135</v>
      </c>
      <c r="E1931" t="s">
        <v>49</v>
      </c>
      <c r="F1931" t="s">
        <v>50</v>
      </c>
      <c r="G1931">
        <v>1.510751247406E-3</v>
      </c>
    </row>
    <row r="1932" spans="1:7" x14ac:dyDescent="0.25">
      <c r="A1932" t="s">
        <v>214</v>
      </c>
      <c r="B1932" t="s">
        <v>76</v>
      </c>
      <c r="C1932" t="s">
        <v>47</v>
      </c>
      <c r="D1932" t="s">
        <v>3135</v>
      </c>
      <c r="E1932" t="s">
        <v>49</v>
      </c>
      <c r="F1932" t="s">
        <v>50</v>
      </c>
      <c r="G1932">
        <v>1.13440752029418E-3</v>
      </c>
    </row>
    <row r="1933" spans="1:7" x14ac:dyDescent="0.25">
      <c r="A1933" t="s">
        <v>214</v>
      </c>
      <c r="B1933" t="s">
        <v>70</v>
      </c>
      <c r="C1933" t="s">
        <v>47</v>
      </c>
      <c r="D1933" t="s">
        <v>3135</v>
      </c>
      <c r="E1933" t="s">
        <v>49</v>
      </c>
      <c r="F1933" t="s">
        <v>50</v>
      </c>
      <c r="G1933">
        <v>7.0161223411559996E-4</v>
      </c>
    </row>
    <row r="1934" spans="1:7" x14ac:dyDescent="0.25">
      <c r="A1934" t="s">
        <v>220</v>
      </c>
      <c r="B1934" t="s">
        <v>76</v>
      </c>
      <c r="C1934" t="s">
        <v>47</v>
      </c>
      <c r="D1934" t="s">
        <v>3136</v>
      </c>
      <c r="E1934" t="s">
        <v>49</v>
      </c>
      <c r="F1934" t="s">
        <v>50</v>
      </c>
      <c r="G1934">
        <v>6.0937441885471305E-4</v>
      </c>
    </row>
    <row r="1935" spans="1:7" x14ac:dyDescent="0.25">
      <c r="A1935" t="s">
        <v>214</v>
      </c>
      <c r="B1935" t="s">
        <v>73</v>
      </c>
      <c r="C1935" t="s">
        <v>47</v>
      </c>
      <c r="D1935" t="s">
        <v>3135</v>
      </c>
      <c r="E1935" t="s">
        <v>49</v>
      </c>
      <c r="F1935" t="s">
        <v>50</v>
      </c>
      <c r="G1935">
        <v>1.93548202514648E-3</v>
      </c>
    </row>
    <row r="1936" spans="1:7" x14ac:dyDescent="0.25">
      <c r="A1936" t="s">
        <v>3229</v>
      </c>
      <c r="B1936" t="s">
        <v>70</v>
      </c>
      <c r="C1936" t="s">
        <v>47</v>
      </c>
      <c r="D1936" t="s">
        <v>3133</v>
      </c>
      <c r="E1936" t="s">
        <v>49</v>
      </c>
      <c r="F1936" t="s">
        <v>50</v>
      </c>
      <c r="G1936">
        <v>2.0785420790485898E-3</v>
      </c>
    </row>
    <row r="1937" spans="1:7" x14ac:dyDescent="0.25">
      <c r="A1937" t="s">
        <v>3229</v>
      </c>
      <c r="B1937" t="s">
        <v>76</v>
      </c>
      <c r="C1937" t="s">
        <v>47</v>
      </c>
      <c r="D1937" t="s">
        <v>3133</v>
      </c>
      <c r="E1937" t="s">
        <v>49</v>
      </c>
      <c r="F1937" t="s">
        <v>50</v>
      </c>
      <c r="G1937">
        <v>4.2538273608547497E-3</v>
      </c>
    </row>
    <row r="1938" spans="1:7" x14ac:dyDescent="0.25">
      <c r="A1938" t="s">
        <v>3229</v>
      </c>
      <c r="B1938" t="s">
        <v>73</v>
      </c>
      <c r="C1938" t="s">
        <v>47</v>
      </c>
      <c r="D1938" t="s">
        <v>3133</v>
      </c>
      <c r="E1938" t="s">
        <v>49</v>
      </c>
      <c r="F1938" t="s">
        <v>50</v>
      </c>
      <c r="G1938">
        <v>4.8994206149002599E-3</v>
      </c>
    </row>
    <row r="1939" spans="1:7" x14ac:dyDescent="0.25">
      <c r="A1939" t="s">
        <v>220</v>
      </c>
      <c r="B1939" t="s">
        <v>70</v>
      </c>
      <c r="C1939" t="s">
        <v>47</v>
      </c>
      <c r="D1939" t="s">
        <v>3136</v>
      </c>
      <c r="E1939" t="s">
        <v>49</v>
      </c>
      <c r="F1939" t="s">
        <v>50</v>
      </c>
      <c r="G1939">
        <v>3.56770493090152E-4</v>
      </c>
    </row>
    <row r="1940" spans="1:7" x14ac:dyDescent="0.25">
      <c r="A1940" t="s">
        <v>220</v>
      </c>
      <c r="B1940" t="s">
        <v>73</v>
      </c>
      <c r="C1940" t="s">
        <v>47</v>
      </c>
      <c r="D1940" t="s">
        <v>3136</v>
      </c>
      <c r="E1940" t="s">
        <v>49</v>
      </c>
      <c r="F1940" t="s">
        <v>50</v>
      </c>
      <c r="G1940">
        <v>1.48871385802825E-3</v>
      </c>
    </row>
    <row r="1941" spans="1:7" x14ac:dyDescent="0.25">
      <c r="A1941" t="s">
        <v>214</v>
      </c>
      <c r="B1941" t="s">
        <v>76</v>
      </c>
      <c r="C1941" t="s">
        <v>47</v>
      </c>
      <c r="D1941" t="s">
        <v>3136</v>
      </c>
      <c r="E1941" t="s">
        <v>49</v>
      </c>
      <c r="F1941" t="s">
        <v>50</v>
      </c>
      <c r="G1941">
        <v>1.1145822703838299E-3</v>
      </c>
    </row>
    <row r="1942" spans="1:7" x14ac:dyDescent="0.25">
      <c r="A1942" t="s">
        <v>214</v>
      </c>
      <c r="B1942" t="s">
        <v>70</v>
      </c>
      <c r="C1942" t="s">
        <v>47</v>
      </c>
      <c r="D1942" t="s">
        <v>3136</v>
      </c>
      <c r="E1942" t="s">
        <v>49</v>
      </c>
      <c r="F1942" t="s">
        <v>50</v>
      </c>
      <c r="G1942">
        <v>6.9878405580917904E-4</v>
      </c>
    </row>
    <row r="1943" spans="1:7" x14ac:dyDescent="0.25">
      <c r="A1943" t="s">
        <v>220</v>
      </c>
      <c r="B1943" t="s">
        <v>76</v>
      </c>
      <c r="C1943" t="s">
        <v>47</v>
      </c>
      <c r="D1943" t="s">
        <v>3137</v>
      </c>
      <c r="E1943" t="s">
        <v>49</v>
      </c>
      <c r="F1943" t="s">
        <v>50</v>
      </c>
      <c r="G1943">
        <v>5.9680077764723001E-4</v>
      </c>
    </row>
    <row r="1944" spans="1:7" x14ac:dyDescent="0.25">
      <c r="A1944" t="s">
        <v>214</v>
      </c>
      <c r="B1944" t="s">
        <v>73</v>
      </c>
      <c r="C1944" t="s">
        <v>47</v>
      </c>
      <c r="D1944" t="s">
        <v>3136</v>
      </c>
      <c r="E1944" t="s">
        <v>49</v>
      </c>
      <c r="F1944" t="s">
        <v>50</v>
      </c>
      <c r="G1944">
        <v>1.91579678406318E-3</v>
      </c>
    </row>
    <row r="1945" spans="1:7" x14ac:dyDescent="0.25">
      <c r="A1945" t="s">
        <v>3229</v>
      </c>
      <c r="B1945" t="s">
        <v>70</v>
      </c>
      <c r="C1945" t="s">
        <v>47</v>
      </c>
      <c r="D1945" t="s">
        <v>3134</v>
      </c>
      <c r="E1945" t="s">
        <v>49</v>
      </c>
      <c r="F1945" t="s">
        <v>50</v>
      </c>
      <c r="G1945">
        <v>2.09444244702657E-3</v>
      </c>
    </row>
    <row r="1946" spans="1:7" x14ac:dyDescent="0.25">
      <c r="A1946" t="s">
        <v>220</v>
      </c>
      <c r="B1946" t="s">
        <v>70</v>
      </c>
      <c r="C1946" t="s">
        <v>47</v>
      </c>
      <c r="D1946" t="s">
        <v>3137</v>
      </c>
      <c r="E1946" t="s">
        <v>49</v>
      </c>
      <c r="F1946" t="s">
        <v>50</v>
      </c>
      <c r="G1946">
        <v>3.4595926602681398E-4</v>
      </c>
    </row>
    <row r="1947" spans="1:7" x14ac:dyDescent="0.25">
      <c r="A1947" t="s">
        <v>3229</v>
      </c>
      <c r="B1947" t="s">
        <v>76</v>
      </c>
      <c r="C1947" t="s">
        <v>47</v>
      </c>
      <c r="D1947" t="s">
        <v>3134</v>
      </c>
      <c r="E1947" t="s">
        <v>49</v>
      </c>
      <c r="F1947" t="s">
        <v>50</v>
      </c>
      <c r="G1947">
        <v>4.2444403966267899E-3</v>
      </c>
    </row>
    <row r="1948" spans="1:7" x14ac:dyDescent="0.25">
      <c r="A1948" t="s">
        <v>3229</v>
      </c>
      <c r="B1948" t="s">
        <v>73</v>
      </c>
      <c r="C1948" t="s">
        <v>47</v>
      </c>
      <c r="D1948" t="s">
        <v>3134</v>
      </c>
      <c r="E1948" t="s">
        <v>49</v>
      </c>
      <c r="F1948" t="s">
        <v>50</v>
      </c>
      <c r="G1948">
        <v>4.9157360527250504E-3</v>
      </c>
    </row>
    <row r="1949" spans="1:7" x14ac:dyDescent="0.25">
      <c r="A1949" t="s">
        <v>220</v>
      </c>
      <c r="B1949" t="s">
        <v>73</v>
      </c>
      <c r="C1949" t="s">
        <v>47</v>
      </c>
      <c r="D1949" t="s">
        <v>3137</v>
      </c>
      <c r="E1949" t="s">
        <v>49</v>
      </c>
      <c r="F1949" t="s">
        <v>50</v>
      </c>
      <c r="G1949">
        <v>1.4688538180457199E-3</v>
      </c>
    </row>
    <row r="1950" spans="1:7" x14ac:dyDescent="0.25">
      <c r="A1950" t="s">
        <v>214</v>
      </c>
      <c r="B1950" t="s">
        <v>76</v>
      </c>
      <c r="C1950" t="s">
        <v>47</v>
      </c>
      <c r="D1950" t="s">
        <v>3137</v>
      </c>
      <c r="E1950" t="s">
        <v>49</v>
      </c>
      <c r="F1950" t="s">
        <v>50</v>
      </c>
      <c r="G1950">
        <v>1.0934333006540899E-3</v>
      </c>
    </row>
    <row r="1951" spans="1:7" x14ac:dyDescent="0.25">
      <c r="A1951" t="s">
        <v>214</v>
      </c>
      <c r="B1951" t="s">
        <v>70</v>
      </c>
      <c r="C1951" t="s">
        <v>47</v>
      </c>
      <c r="D1951" t="s">
        <v>3137</v>
      </c>
      <c r="E1951" t="s">
        <v>49</v>
      </c>
      <c r="F1951" t="s">
        <v>50</v>
      </c>
      <c r="G1951">
        <v>6.8939328193664499E-4</v>
      </c>
    </row>
    <row r="1952" spans="1:7" x14ac:dyDescent="0.25">
      <c r="A1952" t="s">
        <v>220</v>
      </c>
      <c r="B1952" t="s">
        <v>76</v>
      </c>
      <c r="C1952" t="s">
        <v>47</v>
      </c>
      <c r="D1952" t="s">
        <v>3138</v>
      </c>
      <c r="E1952" t="s">
        <v>49</v>
      </c>
      <c r="F1952" t="s">
        <v>50</v>
      </c>
      <c r="G1952">
        <v>5.8414976970822203E-4</v>
      </c>
    </row>
    <row r="1953" spans="1:7" x14ac:dyDescent="0.25">
      <c r="A1953" t="s">
        <v>214</v>
      </c>
      <c r="B1953" t="s">
        <v>73</v>
      </c>
      <c r="C1953" t="s">
        <v>47</v>
      </c>
      <c r="D1953" t="s">
        <v>3137</v>
      </c>
      <c r="E1953" t="s">
        <v>49</v>
      </c>
      <c r="F1953" t="s">
        <v>50</v>
      </c>
      <c r="G1953">
        <v>1.8771025869581399E-3</v>
      </c>
    </row>
    <row r="1954" spans="1:7" x14ac:dyDescent="0.25">
      <c r="A1954" t="s">
        <v>220</v>
      </c>
      <c r="B1954" t="s">
        <v>70</v>
      </c>
      <c r="C1954" t="s">
        <v>47</v>
      </c>
      <c r="D1954" t="s">
        <v>3138</v>
      </c>
      <c r="E1954" t="s">
        <v>49</v>
      </c>
      <c r="F1954" t="s">
        <v>50</v>
      </c>
      <c r="G1954">
        <v>3.3905196423624E-4</v>
      </c>
    </row>
    <row r="1955" spans="1:7" x14ac:dyDescent="0.25">
      <c r="A1955" t="s">
        <v>220</v>
      </c>
      <c r="B1955" t="s">
        <v>73</v>
      </c>
      <c r="C1955" t="s">
        <v>47</v>
      </c>
      <c r="D1955" t="s">
        <v>3138</v>
      </c>
      <c r="E1955" t="s">
        <v>49</v>
      </c>
      <c r="F1955" t="s">
        <v>50</v>
      </c>
      <c r="G1955">
        <v>1.4509790083941201E-3</v>
      </c>
    </row>
    <row r="1956" spans="1:7" x14ac:dyDescent="0.25">
      <c r="A1956" t="s">
        <v>3229</v>
      </c>
      <c r="B1956" t="s">
        <v>70</v>
      </c>
      <c r="C1956" t="s">
        <v>47</v>
      </c>
      <c r="D1956" t="s">
        <v>3135</v>
      </c>
      <c r="E1956" t="s">
        <v>49</v>
      </c>
      <c r="F1956" t="s">
        <v>50</v>
      </c>
      <c r="G1956">
        <v>2.03404823939005E-3</v>
      </c>
    </row>
    <row r="1957" spans="1:7" x14ac:dyDescent="0.25">
      <c r="A1957" t="s">
        <v>3229</v>
      </c>
      <c r="B1957" t="s">
        <v>76</v>
      </c>
      <c r="C1957" t="s">
        <v>47</v>
      </c>
      <c r="D1957" t="s">
        <v>3135</v>
      </c>
      <c r="E1957" t="s">
        <v>49</v>
      </c>
      <c r="F1957" t="s">
        <v>50</v>
      </c>
      <c r="G1957">
        <v>4.2231142520904501E-3</v>
      </c>
    </row>
    <row r="1958" spans="1:7" x14ac:dyDescent="0.25">
      <c r="A1958" t="s">
        <v>3229</v>
      </c>
      <c r="B1958" t="s">
        <v>73</v>
      </c>
      <c r="C1958" t="s">
        <v>47</v>
      </c>
      <c r="D1958" t="s">
        <v>3135</v>
      </c>
      <c r="E1958" t="s">
        <v>49</v>
      </c>
      <c r="F1958" t="s">
        <v>50</v>
      </c>
      <c r="G1958">
        <v>4.8404971758524498E-3</v>
      </c>
    </row>
    <row r="1959" spans="1:7" x14ac:dyDescent="0.25">
      <c r="A1959" t="s">
        <v>214</v>
      </c>
      <c r="B1959" t="s">
        <v>76</v>
      </c>
      <c r="C1959" t="s">
        <v>47</v>
      </c>
      <c r="D1959" t="s">
        <v>3138</v>
      </c>
      <c r="E1959" t="s">
        <v>49</v>
      </c>
      <c r="F1959" t="s">
        <v>50</v>
      </c>
      <c r="G1959">
        <v>1.0727113952823701E-3</v>
      </c>
    </row>
    <row r="1960" spans="1:7" x14ac:dyDescent="0.25">
      <c r="A1960" t="s">
        <v>220</v>
      </c>
      <c r="B1960" t="s">
        <v>76</v>
      </c>
      <c r="C1960" t="s">
        <v>47</v>
      </c>
      <c r="D1960" t="s">
        <v>3139</v>
      </c>
      <c r="E1960" t="s">
        <v>49</v>
      </c>
      <c r="F1960" t="s">
        <v>50</v>
      </c>
      <c r="G1960">
        <v>5.7222167650858497E-4</v>
      </c>
    </row>
    <row r="1961" spans="1:7" x14ac:dyDescent="0.25">
      <c r="A1961" t="s">
        <v>214</v>
      </c>
      <c r="B1961" t="s">
        <v>70</v>
      </c>
      <c r="C1961" t="s">
        <v>47</v>
      </c>
      <c r="D1961" t="s">
        <v>3138</v>
      </c>
      <c r="E1961" t="s">
        <v>49</v>
      </c>
      <c r="F1961" t="s">
        <v>50</v>
      </c>
      <c r="G1961">
        <v>6.8218889189701395E-4</v>
      </c>
    </row>
    <row r="1962" spans="1:7" x14ac:dyDescent="0.25">
      <c r="A1962" t="s">
        <v>214</v>
      </c>
      <c r="B1962" t="s">
        <v>73</v>
      </c>
      <c r="C1962" t="s">
        <v>47</v>
      </c>
      <c r="D1962" t="s">
        <v>3138</v>
      </c>
      <c r="E1962" t="s">
        <v>49</v>
      </c>
      <c r="F1962" t="s">
        <v>50</v>
      </c>
      <c r="G1962">
        <v>1.8537564020530801E-3</v>
      </c>
    </row>
    <row r="1963" spans="1:7" x14ac:dyDescent="0.25">
      <c r="A1963" t="s">
        <v>220</v>
      </c>
      <c r="B1963" t="s">
        <v>70</v>
      </c>
      <c r="C1963" t="s">
        <v>47</v>
      </c>
      <c r="D1963" t="s">
        <v>3139</v>
      </c>
      <c r="E1963" t="s">
        <v>49</v>
      </c>
      <c r="F1963" t="s">
        <v>50</v>
      </c>
      <c r="G1963">
        <v>3.3412666547865999E-4</v>
      </c>
    </row>
    <row r="1964" spans="1:7" x14ac:dyDescent="0.25">
      <c r="A1964" t="s">
        <v>220</v>
      </c>
      <c r="B1964" t="s">
        <v>73</v>
      </c>
      <c r="C1964" t="s">
        <v>47</v>
      </c>
      <c r="D1964" t="s">
        <v>3139</v>
      </c>
      <c r="E1964" t="s">
        <v>49</v>
      </c>
      <c r="F1964" t="s">
        <v>50</v>
      </c>
      <c r="G1964">
        <v>1.44920496713547E-3</v>
      </c>
    </row>
    <row r="1965" spans="1:7" x14ac:dyDescent="0.25">
      <c r="A1965" t="s">
        <v>3229</v>
      </c>
      <c r="B1965" t="s">
        <v>70</v>
      </c>
      <c r="C1965" t="s">
        <v>47</v>
      </c>
      <c r="D1965" t="s">
        <v>3136</v>
      </c>
      <c r="E1965" t="s">
        <v>49</v>
      </c>
      <c r="F1965" t="s">
        <v>50</v>
      </c>
      <c r="G1965">
        <v>1.9991300379236499E-3</v>
      </c>
    </row>
    <row r="1966" spans="1:7" x14ac:dyDescent="0.25">
      <c r="A1966" t="s">
        <v>3229</v>
      </c>
      <c r="B1966" t="s">
        <v>76</v>
      </c>
      <c r="C1966" t="s">
        <v>47</v>
      </c>
      <c r="D1966" t="s">
        <v>3136</v>
      </c>
      <c r="E1966" t="s">
        <v>49</v>
      </c>
      <c r="F1966" t="s">
        <v>50</v>
      </c>
      <c r="G1966">
        <v>4.1692668572068199E-3</v>
      </c>
    </row>
    <row r="1967" spans="1:7" x14ac:dyDescent="0.25">
      <c r="A1967" t="s">
        <v>3229</v>
      </c>
      <c r="B1967" t="s">
        <v>73</v>
      </c>
      <c r="C1967" t="s">
        <v>47</v>
      </c>
      <c r="D1967" t="s">
        <v>3136</v>
      </c>
      <c r="E1967" t="s">
        <v>49</v>
      </c>
      <c r="F1967" t="s">
        <v>50</v>
      </c>
      <c r="G1967">
        <v>4.7942662611603704E-3</v>
      </c>
    </row>
    <row r="1968" spans="1:7" x14ac:dyDescent="0.25">
      <c r="A1968" t="s">
        <v>220</v>
      </c>
      <c r="B1968" t="s">
        <v>76</v>
      </c>
      <c r="C1968" t="s">
        <v>47</v>
      </c>
      <c r="D1968" t="s">
        <v>3140</v>
      </c>
      <c r="E1968" t="s">
        <v>49</v>
      </c>
      <c r="F1968" t="s">
        <v>50</v>
      </c>
      <c r="G1968">
        <v>5.7175871398713798E-4</v>
      </c>
    </row>
    <row r="1969" spans="1:7" x14ac:dyDescent="0.25">
      <c r="A1969" t="s">
        <v>214</v>
      </c>
      <c r="B1969" t="s">
        <v>76</v>
      </c>
      <c r="C1969" t="s">
        <v>47</v>
      </c>
      <c r="D1969" t="s">
        <v>3139</v>
      </c>
      <c r="E1969" t="s">
        <v>49</v>
      </c>
      <c r="F1969" t="s">
        <v>50</v>
      </c>
      <c r="G1969">
        <v>1.06190374919346E-3</v>
      </c>
    </row>
    <row r="1970" spans="1:7" x14ac:dyDescent="0.25">
      <c r="A1970" t="s">
        <v>214</v>
      </c>
      <c r="B1970" t="s">
        <v>70</v>
      </c>
      <c r="C1970" t="s">
        <v>47</v>
      </c>
      <c r="D1970" t="s">
        <v>3139</v>
      </c>
      <c r="E1970" t="s">
        <v>49</v>
      </c>
      <c r="F1970" t="s">
        <v>50</v>
      </c>
      <c r="G1970">
        <v>6.71427931104387E-4</v>
      </c>
    </row>
    <row r="1971" spans="1:7" x14ac:dyDescent="0.25">
      <c r="A1971" t="s">
        <v>214</v>
      </c>
      <c r="B1971" t="s">
        <v>73</v>
      </c>
      <c r="C1971" t="s">
        <v>47</v>
      </c>
      <c r="D1971" t="s">
        <v>3139</v>
      </c>
      <c r="E1971" t="s">
        <v>49</v>
      </c>
      <c r="F1971" t="s">
        <v>50</v>
      </c>
      <c r="G1971">
        <v>1.8277760346730499E-3</v>
      </c>
    </row>
    <row r="1972" spans="1:7" x14ac:dyDescent="0.25">
      <c r="A1972" t="s">
        <v>220</v>
      </c>
      <c r="B1972" t="s">
        <v>70</v>
      </c>
      <c r="C1972" t="s">
        <v>47</v>
      </c>
      <c r="D1972" t="s">
        <v>3140</v>
      </c>
      <c r="E1972" t="s">
        <v>49</v>
      </c>
      <c r="F1972" t="s">
        <v>50</v>
      </c>
      <c r="G1972">
        <v>3.2947499442983498E-4</v>
      </c>
    </row>
    <row r="1973" spans="1:7" x14ac:dyDescent="0.25">
      <c r="A1973" t="s">
        <v>220</v>
      </c>
      <c r="B1973" t="s">
        <v>73</v>
      </c>
      <c r="C1973" t="s">
        <v>47</v>
      </c>
      <c r="D1973" t="s">
        <v>3140</v>
      </c>
      <c r="E1973" t="s">
        <v>49</v>
      </c>
      <c r="F1973" t="s">
        <v>50</v>
      </c>
      <c r="G1973">
        <v>1.4560171299510499E-3</v>
      </c>
    </row>
    <row r="1974" spans="1:7" x14ac:dyDescent="0.25">
      <c r="A1974" t="s">
        <v>3229</v>
      </c>
      <c r="B1974" t="s">
        <v>70</v>
      </c>
      <c r="C1974" t="s">
        <v>47</v>
      </c>
      <c r="D1974" t="s">
        <v>3137</v>
      </c>
      <c r="E1974" t="s">
        <v>49</v>
      </c>
      <c r="F1974" t="s">
        <v>50</v>
      </c>
      <c r="G1974">
        <v>1.94528434011671E-3</v>
      </c>
    </row>
    <row r="1975" spans="1:7" x14ac:dyDescent="0.25">
      <c r="A1975" t="s">
        <v>3229</v>
      </c>
      <c r="B1975" t="s">
        <v>76</v>
      </c>
      <c r="C1975" t="s">
        <v>47</v>
      </c>
      <c r="D1975" t="s">
        <v>3137</v>
      </c>
      <c r="E1975" t="s">
        <v>49</v>
      </c>
      <c r="F1975" t="s">
        <v>50</v>
      </c>
      <c r="G1975">
        <v>4.11110719045003E-3</v>
      </c>
    </row>
    <row r="1976" spans="1:7" x14ac:dyDescent="0.25">
      <c r="A1976" t="s">
        <v>3229</v>
      </c>
      <c r="B1976" t="s">
        <v>73</v>
      </c>
      <c r="C1976" t="s">
        <v>47</v>
      </c>
      <c r="D1976" t="s">
        <v>3137</v>
      </c>
      <c r="E1976" t="s">
        <v>49</v>
      </c>
      <c r="F1976" t="s">
        <v>50</v>
      </c>
      <c r="G1976">
        <v>4.7112749682532403E-3</v>
      </c>
    </row>
    <row r="1977" spans="1:7" x14ac:dyDescent="0.25">
      <c r="A1977" t="s">
        <v>220</v>
      </c>
      <c r="B1977" t="s">
        <v>76</v>
      </c>
      <c r="C1977" t="s">
        <v>47</v>
      </c>
      <c r="D1977" t="s">
        <v>3141</v>
      </c>
      <c r="E1977" t="s">
        <v>49</v>
      </c>
      <c r="F1977" t="s">
        <v>50</v>
      </c>
      <c r="G1977">
        <v>5.5930877591038597E-4</v>
      </c>
    </row>
    <row r="1978" spans="1:7" x14ac:dyDescent="0.25">
      <c r="A1978" t="s">
        <v>214</v>
      </c>
      <c r="B1978" t="s">
        <v>76</v>
      </c>
      <c r="C1978" t="s">
        <v>47</v>
      </c>
      <c r="D1978" t="s">
        <v>3140</v>
      </c>
      <c r="E1978" t="s">
        <v>49</v>
      </c>
      <c r="F1978" t="s">
        <v>50</v>
      </c>
      <c r="G1978">
        <v>1.08178909178133E-3</v>
      </c>
    </row>
    <row r="1979" spans="1:7" x14ac:dyDescent="0.25">
      <c r="A1979" t="s">
        <v>214</v>
      </c>
      <c r="B1979" t="s">
        <v>70</v>
      </c>
      <c r="C1979" t="s">
        <v>47</v>
      </c>
      <c r="D1979" t="s">
        <v>3140</v>
      </c>
      <c r="E1979" t="s">
        <v>49</v>
      </c>
      <c r="F1979" t="s">
        <v>50</v>
      </c>
      <c r="G1979">
        <v>6.7438207290790699E-4</v>
      </c>
    </row>
    <row r="1980" spans="1:7" x14ac:dyDescent="0.25">
      <c r="A1980" t="s">
        <v>214</v>
      </c>
      <c r="B1980" t="s">
        <v>73</v>
      </c>
      <c r="C1980" t="s">
        <v>47</v>
      </c>
      <c r="D1980" t="s">
        <v>3140</v>
      </c>
      <c r="E1980" t="s">
        <v>49</v>
      </c>
      <c r="F1980" t="s">
        <v>50</v>
      </c>
      <c r="G1980">
        <v>1.83641800174006E-3</v>
      </c>
    </row>
    <row r="1981" spans="1:7" x14ac:dyDescent="0.25">
      <c r="A1981" t="s">
        <v>220</v>
      </c>
      <c r="B1981" t="s">
        <v>70</v>
      </c>
      <c r="C1981" t="s">
        <v>47</v>
      </c>
      <c r="D1981" t="s">
        <v>3141</v>
      </c>
      <c r="E1981" t="s">
        <v>49</v>
      </c>
      <c r="F1981" t="s">
        <v>50</v>
      </c>
      <c r="G1981">
        <v>3.2057026485064999E-4</v>
      </c>
    </row>
    <row r="1982" spans="1:7" x14ac:dyDescent="0.25">
      <c r="A1982" t="s">
        <v>220</v>
      </c>
      <c r="B1982" t="s">
        <v>73</v>
      </c>
      <c r="C1982" t="s">
        <v>47</v>
      </c>
      <c r="D1982" t="s">
        <v>3141</v>
      </c>
      <c r="E1982" t="s">
        <v>49</v>
      </c>
      <c r="F1982" t="s">
        <v>50</v>
      </c>
      <c r="G1982">
        <v>1.4699685680973601E-3</v>
      </c>
    </row>
    <row r="1983" spans="1:7" x14ac:dyDescent="0.25">
      <c r="A1983" t="s">
        <v>3229</v>
      </c>
      <c r="B1983" t="s">
        <v>70</v>
      </c>
      <c r="C1983" t="s">
        <v>47</v>
      </c>
      <c r="D1983" t="s">
        <v>3138</v>
      </c>
      <c r="E1983" t="s">
        <v>49</v>
      </c>
      <c r="F1983" t="s">
        <v>50</v>
      </c>
      <c r="G1983">
        <v>1.8946060362984101E-3</v>
      </c>
    </row>
    <row r="1984" spans="1:7" x14ac:dyDescent="0.25">
      <c r="A1984" t="s">
        <v>3229</v>
      </c>
      <c r="B1984" t="s">
        <v>76</v>
      </c>
      <c r="C1984" t="s">
        <v>47</v>
      </c>
      <c r="D1984" t="s">
        <v>3138</v>
      </c>
      <c r="E1984" t="s">
        <v>49</v>
      </c>
      <c r="F1984" t="s">
        <v>50</v>
      </c>
      <c r="G1984">
        <v>4.0653556000952596E-3</v>
      </c>
    </row>
    <row r="1985" spans="1:7" x14ac:dyDescent="0.25">
      <c r="A1985" t="s">
        <v>3229</v>
      </c>
      <c r="B1985" t="s">
        <v>73</v>
      </c>
      <c r="C1985" t="s">
        <v>47</v>
      </c>
      <c r="D1985" t="s">
        <v>3138</v>
      </c>
      <c r="E1985" t="s">
        <v>49</v>
      </c>
      <c r="F1985" t="s">
        <v>50</v>
      </c>
      <c r="G1985">
        <v>4.64133544295441E-3</v>
      </c>
    </row>
    <row r="1986" spans="1:7" x14ac:dyDescent="0.25">
      <c r="A1986" t="s">
        <v>220</v>
      </c>
      <c r="B1986" t="s">
        <v>76</v>
      </c>
      <c r="C1986" t="s">
        <v>47</v>
      </c>
      <c r="D1986" t="s">
        <v>3142</v>
      </c>
      <c r="E1986" t="s">
        <v>49</v>
      </c>
      <c r="F1986" t="s">
        <v>50</v>
      </c>
      <c r="G1986">
        <v>5.5190005846190797E-4</v>
      </c>
    </row>
    <row r="1987" spans="1:7" x14ac:dyDescent="0.25">
      <c r="A1987" t="s">
        <v>214</v>
      </c>
      <c r="B1987" t="s">
        <v>76</v>
      </c>
      <c r="C1987" t="s">
        <v>47</v>
      </c>
      <c r="D1987" t="s">
        <v>3141</v>
      </c>
      <c r="E1987" t="s">
        <v>49</v>
      </c>
      <c r="F1987" t="s">
        <v>50</v>
      </c>
      <c r="G1987">
        <v>1.11561455168165E-3</v>
      </c>
    </row>
    <row r="1988" spans="1:7" x14ac:dyDescent="0.25">
      <c r="A1988" t="s">
        <v>214</v>
      </c>
      <c r="B1988" t="s">
        <v>70</v>
      </c>
      <c r="C1988" t="s">
        <v>47</v>
      </c>
      <c r="D1988" t="s">
        <v>3141</v>
      </c>
      <c r="E1988" t="s">
        <v>49</v>
      </c>
      <c r="F1988" t="s">
        <v>50</v>
      </c>
      <c r="G1988">
        <v>6.6216153067511396E-4</v>
      </c>
    </row>
    <row r="1989" spans="1:7" x14ac:dyDescent="0.25">
      <c r="A1989" t="s">
        <v>214</v>
      </c>
      <c r="B1989" t="s">
        <v>73</v>
      </c>
      <c r="C1989" t="s">
        <v>47</v>
      </c>
      <c r="D1989" t="s">
        <v>3141</v>
      </c>
      <c r="E1989" t="s">
        <v>49</v>
      </c>
      <c r="F1989" t="s">
        <v>50</v>
      </c>
      <c r="G1989">
        <v>1.8498480856955499E-3</v>
      </c>
    </row>
    <row r="1990" spans="1:7" x14ac:dyDescent="0.25">
      <c r="A1990" t="s">
        <v>220</v>
      </c>
      <c r="B1990" t="s">
        <v>70</v>
      </c>
      <c r="C1990" t="s">
        <v>47</v>
      </c>
      <c r="D1990" t="s">
        <v>3142</v>
      </c>
      <c r="E1990" t="s">
        <v>49</v>
      </c>
      <c r="F1990" t="s">
        <v>50</v>
      </c>
      <c r="G1990">
        <v>3.2383010052797998E-4</v>
      </c>
    </row>
    <row r="1991" spans="1:7" x14ac:dyDescent="0.25">
      <c r="A1991" t="s">
        <v>220</v>
      </c>
      <c r="B1991" t="s">
        <v>73</v>
      </c>
      <c r="C1991" t="s">
        <v>47</v>
      </c>
      <c r="D1991" t="s">
        <v>3142</v>
      </c>
      <c r="E1991" t="s">
        <v>49</v>
      </c>
      <c r="F1991" t="s">
        <v>50</v>
      </c>
      <c r="G1991">
        <v>1.48976466111969E-3</v>
      </c>
    </row>
    <row r="1992" spans="1:7" x14ac:dyDescent="0.25">
      <c r="A1992" t="s">
        <v>3229</v>
      </c>
      <c r="B1992" t="s">
        <v>70</v>
      </c>
      <c r="C1992" t="s">
        <v>47</v>
      </c>
      <c r="D1992" t="s">
        <v>3139</v>
      </c>
      <c r="E1992" t="s">
        <v>49</v>
      </c>
      <c r="F1992" t="s">
        <v>50</v>
      </c>
      <c r="G1992">
        <v>1.86190298625401E-3</v>
      </c>
    </row>
    <row r="1993" spans="1:7" x14ac:dyDescent="0.25">
      <c r="A1993" t="s">
        <v>3229</v>
      </c>
      <c r="B1993" t="s">
        <v>76</v>
      </c>
      <c r="C1993" t="s">
        <v>47</v>
      </c>
      <c r="D1993" t="s">
        <v>3139</v>
      </c>
      <c r="E1993" t="s">
        <v>49</v>
      </c>
      <c r="F1993" t="s">
        <v>50</v>
      </c>
      <c r="G1993">
        <v>4.0444405873616496E-3</v>
      </c>
    </row>
    <row r="1994" spans="1:7" x14ac:dyDescent="0.25">
      <c r="A1994" t="s">
        <v>3229</v>
      </c>
      <c r="B1994" t="s">
        <v>73</v>
      </c>
      <c r="C1994" t="s">
        <v>47</v>
      </c>
      <c r="D1994" t="s">
        <v>3139</v>
      </c>
      <c r="E1994" t="s">
        <v>49</v>
      </c>
      <c r="F1994" t="s">
        <v>50</v>
      </c>
      <c r="G1994">
        <v>4.5817416622525101E-3</v>
      </c>
    </row>
    <row r="1995" spans="1:7" x14ac:dyDescent="0.25">
      <c r="A1995" t="s">
        <v>220</v>
      </c>
      <c r="B1995" t="s">
        <v>76</v>
      </c>
      <c r="C1995" t="s">
        <v>47</v>
      </c>
      <c r="D1995" t="s">
        <v>3143</v>
      </c>
      <c r="E1995" t="s">
        <v>49</v>
      </c>
      <c r="F1995" t="s">
        <v>50</v>
      </c>
      <c r="G1995">
        <v>5.5769177583547705E-4</v>
      </c>
    </row>
    <row r="1996" spans="1:7" x14ac:dyDescent="0.25">
      <c r="A1996" t="s">
        <v>214</v>
      </c>
      <c r="B1996" t="s">
        <v>76</v>
      </c>
      <c r="C1996" t="s">
        <v>47</v>
      </c>
      <c r="D1996" t="s">
        <v>3142</v>
      </c>
      <c r="E1996" t="s">
        <v>49</v>
      </c>
      <c r="F1996" t="s">
        <v>50</v>
      </c>
      <c r="G1996">
        <v>1.1301158813008E-3</v>
      </c>
    </row>
    <row r="1997" spans="1:7" x14ac:dyDescent="0.25">
      <c r="A1997" t="s">
        <v>214</v>
      </c>
      <c r="B1997" t="s">
        <v>70</v>
      </c>
      <c r="C1997" t="s">
        <v>47</v>
      </c>
      <c r="D1997" t="s">
        <v>3142</v>
      </c>
      <c r="E1997" t="s">
        <v>49</v>
      </c>
      <c r="F1997" t="s">
        <v>50</v>
      </c>
      <c r="G1997">
        <v>6.5350814869529297E-4</v>
      </c>
    </row>
    <row r="1998" spans="1:7" x14ac:dyDescent="0.25">
      <c r="A1998" t="s">
        <v>214</v>
      </c>
      <c r="B1998" t="s">
        <v>73</v>
      </c>
      <c r="C1998" t="s">
        <v>47</v>
      </c>
      <c r="D1998" t="s">
        <v>3142</v>
      </c>
      <c r="E1998" t="s">
        <v>49</v>
      </c>
      <c r="F1998" t="s">
        <v>50</v>
      </c>
      <c r="G1998">
        <v>1.8486824474836601E-3</v>
      </c>
    </row>
    <row r="1999" spans="1:7" x14ac:dyDescent="0.25">
      <c r="A1999" t="s">
        <v>220</v>
      </c>
      <c r="B1999" t="s">
        <v>70</v>
      </c>
      <c r="C1999" t="s">
        <v>47</v>
      </c>
      <c r="D1999" t="s">
        <v>3143</v>
      </c>
      <c r="E1999" t="s">
        <v>49</v>
      </c>
      <c r="F1999" t="s">
        <v>50</v>
      </c>
      <c r="G1999">
        <v>3.1766351471599301E-4</v>
      </c>
    </row>
    <row r="2000" spans="1:7" x14ac:dyDescent="0.25">
      <c r="A2000" t="s">
        <v>220</v>
      </c>
      <c r="B2000" t="s">
        <v>73</v>
      </c>
      <c r="C2000" t="s">
        <v>47</v>
      </c>
      <c r="D2000" t="s">
        <v>3143</v>
      </c>
      <c r="E2000" t="s">
        <v>49</v>
      </c>
      <c r="F2000" t="s">
        <v>50</v>
      </c>
      <c r="G2000">
        <v>1.49216381912557E-3</v>
      </c>
    </row>
    <row r="2001" spans="1:7" x14ac:dyDescent="0.25">
      <c r="A2001" t="s">
        <v>3229</v>
      </c>
      <c r="B2001" t="s">
        <v>70</v>
      </c>
      <c r="C2001" t="s">
        <v>47</v>
      </c>
      <c r="D2001" t="s">
        <v>3140</v>
      </c>
      <c r="E2001" t="s">
        <v>49</v>
      </c>
      <c r="F2001" t="s">
        <v>50</v>
      </c>
      <c r="G2001">
        <v>1.9552450489114799E-3</v>
      </c>
    </row>
    <row r="2002" spans="1:7" x14ac:dyDescent="0.25">
      <c r="A2002" t="s">
        <v>3229</v>
      </c>
      <c r="B2002" t="s">
        <v>76</v>
      </c>
      <c r="C2002" t="s">
        <v>47</v>
      </c>
      <c r="D2002" t="s">
        <v>3140</v>
      </c>
      <c r="E2002" t="s">
        <v>49</v>
      </c>
      <c r="F2002" t="s">
        <v>50</v>
      </c>
      <c r="G2002">
        <v>4.1018479400210901E-3</v>
      </c>
    </row>
    <row r="2003" spans="1:7" x14ac:dyDescent="0.25">
      <c r="A2003" t="s">
        <v>3229</v>
      </c>
      <c r="B2003" t="s">
        <v>73</v>
      </c>
      <c r="C2003" t="s">
        <v>47</v>
      </c>
      <c r="D2003" t="s">
        <v>3140</v>
      </c>
      <c r="E2003" t="s">
        <v>49</v>
      </c>
      <c r="F2003" t="s">
        <v>50</v>
      </c>
      <c r="G2003">
        <v>4.6574029657575804E-3</v>
      </c>
    </row>
    <row r="2004" spans="1:7" x14ac:dyDescent="0.25">
      <c r="A2004" t="s">
        <v>220</v>
      </c>
      <c r="B2004" t="s">
        <v>76</v>
      </c>
      <c r="C2004" t="s">
        <v>47</v>
      </c>
      <c r="D2004" t="s">
        <v>3144</v>
      </c>
      <c r="E2004" t="s">
        <v>49</v>
      </c>
      <c r="F2004" t="s">
        <v>50</v>
      </c>
      <c r="G2004">
        <v>6.3472161690394002E-4</v>
      </c>
    </row>
    <row r="2005" spans="1:7" x14ac:dyDescent="0.25">
      <c r="A2005" t="s">
        <v>214</v>
      </c>
      <c r="B2005" t="s">
        <v>76</v>
      </c>
      <c r="C2005" t="s">
        <v>47</v>
      </c>
      <c r="D2005" t="s">
        <v>3143</v>
      </c>
      <c r="E2005" t="s">
        <v>49</v>
      </c>
      <c r="F2005" t="s">
        <v>50</v>
      </c>
      <c r="G2005">
        <v>1.11823255180293E-3</v>
      </c>
    </row>
    <row r="2006" spans="1:7" x14ac:dyDescent="0.25">
      <c r="A2006" t="s">
        <v>214</v>
      </c>
      <c r="B2006" t="s">
        <v>70</v>
      </c>
      <c r="C2006" t="s">
        <v>47</v>
      </c>
      <c r="D2006" t="s">
        <v>3143</v>
      </c>
      <c r="E2006" t="s">
        <v>49</v>
      </c>
      <c r="F2006" t="s">
        <v>50</v>
      </c>
      <c r="G2006">
        <v>6.4814753002590605E-4</v>
      </c>
    </row>
    <row r="2007" spans="1:7" x14ac:dyDescent="0.25">
      <c r="A2007" t="s">
        <v>214</v>
      </c>
      <c r="B2007" t="s">
        <v>73</v>
      </c>
      <c r="C2007" t="s">
        <v>47</v>
      </c>
      <c r="D2007" t="s">
        <v>3143</v>
      </c>
      <c r="E2007" t="s">
        <v>49</v>
      </c>
      <c r="F2007" t="s">
        <v>50</v>
      </c>
      <c r="G2007">
        <v>1.8525623358212899E-3</v>
      </c>
    </row>
    <row r="2008" spans="1:7" x14ac:dyDescent="0.25">
      <c r="A2008" t="s">
        <v>220</v>
      </c>
      <c r="B2008" t="s">
        <v>70</v>
      </c>
      <c r="C2008" t="s">
        <v>47</v>
      </c>
      <c r="D2008" t="s">
        <v>3144</v>
      </c>
      <c r="E2008" t="s">
        <v>49</v>
      </c>
      <c r="F2008" t="s">
        <v>50</v>
      </c>
      <c r="G2008">
        <v>3.5486077268918301E-4</v>
      </c>
    </row>
    <row r="2009" spans="1:7" x14ac:dyDescent="0.25">
      <c r="A2009" t="s">
        <v>220</v>
      </c>
      <c r="B2009" t="s">
        <v>73</v>
      </c>
      <c r="C2009" t="s">
        <v>47</v>
      </c>
      <c r="D2009" t="s">
        <v>3144</v>
      </c>
      <c r="E2009" t="s">
        <v>49</v>
      </c>
      <c r="F2009" t="s">
        <v>50</v>
      </c>
      <c r="G2009">
        <v>1.57152627905209E-3</v>
      </c>
    </row>
    <row r="2010" spans="1:7" x14ac:dyDescent="0.25">
      <c r="A2010" t="s">
        <v>3229</v>
      </c>
      <c r="B2010" t="s">
        <v>70</v>
      </c>
      <c r="C2010" t="s">
        <v>47</v>
      </c>
      <c r="D2010" t="s">
        <v>3141</v>
      </c>
      <c r="E2010" t="s">
        <v>49</v>
      </c>
      <c r="F2010" t="s">
        <v>50</v>
      </c>
      <c r="G2010">
        <v>2.0630610955727998E-3</v>
      </c>
    </row>
    <row r="2011" spans="1:7" x14ac:dyDescent="0.25">
      <c r="A2011" t="s">
        <v>3229</v>
      </c>
      <c r="B2011" t="s">
        <v>76</v>
      </c>
      <c r="C2011" t="s">
        <v>47</v>
      </c>
      <c r="D2011" t="s">
        <v>3141</v>
      </c>
      <c r="E2011" t="s">
        <v>49</v>
      </c>
      <c r="F2011" t="s">
        <v>50</v>
      </c>
      <c r="G2011">
        <v>4.1989449445191803E-3</v>
      </c>
    </row>
    <row r="2012" spans="1:7" x14ac:dyDescent="0.25">
      <c r="A2012" t="s">
        <v>220</v>
      </c>
      <c r="B2012" t="s">
        <v>76</v>
      </c>
      <c r="C2012" t="s">
        <v>47</v>
      </c>
      <c r="D2012" t="s">
        <v>3145</v>
      </c>
      <c r="E2012" t="s">
        <v>49</v>
      </c>
      <c r="F2012" t="s">
        <v>50</v>
      </c>
      <c r="G2012">
        <v>6.2127312024434398E-4</v>
      </c>
    </row>
    <row r="2013" spans="1:7" x14ac:dyDescent="0.25">
      <c r="A2013" t="s">
        <v>3229</v>
      </c>
      <c r="B2013" t="s">
        <v>73</v>
      </c>
      <c r="C2013" t="s">
        <v>47</v>
      </c>
      <c r="D2013" t="s">
        <v>3141</v>
      </c>
      <c r="E2013" t="s">
        <v>49</v>
      </c>
      <c r="F2013" t="s">
        <v>50</v>
      </c>
      <c r="G2013">
        <v>4.78377922161205E-3</v>
      </c>
    </row>
    <row r="2014" spans="1:7" x14ac:dyDescent="0.25">
      <c r="A2014" t="s">
        <v>214</v>
      </c>
      <c r="B2014" t="s">
        <v>76</v>
      </c>
      <c r="C2014" t="s">
        <v>47</v>
      </c>
      <c r="D2014" t="s">
        <v>3144</v>
      </c>
      <c r="E2014" t="s">
        <v>49</v>
      </c>
      <c r="F2014" t="s">
        <v>50</v>
      </c>
      <c r="G2014">
        <v>1.1368044714132901E-3</v>
      </c>
    </row>
    <row r="2015" spans="1:7" x14ac:dyDescent="0.25">
      <c r="A2015" t="s">
        <v>214</v>
      </c>
      <c r="B2015" t="s">
        <v>70</v>
      </c>
      <c r="C2015" t="s">
        <v>47</v>
      </c>
      <c r="D2015" t="s">
        <v>3144</v>
      </c>
      <c r="E2015" t="s">
        <v>49</v>
      </c>
      <c r="F2015" t="s">
        <v>50</v>
      </c>
      <c r="G2015">
        <v>7.18054870764414E-4</v>
      </c>
    </row>
    <row r="2016" spans="1:7" x14ac:dyDescent="0.25">
      <c r="A2016" t="s">
        <v>214</v>
      </c>
      <c r="B2016" t="s">
        <v>73</v>
      </c>
      <c r="C2016" t="s">
        <v>47</v>
      </c>
      <c r="D2016" t="s">
        <v>3144</v>
      </c>
      <c r="E2016" t="s">
        <v>49</v>
      </c>
      <c r="F2016" t="s">
        <v>50</v>
      </c>
      <c r="G2016">
        <v>1.9937480986118301E-3</v>
      </c>
    </row>
    <row r="2017" spans="1:7" x14ac:dyDescent="0.25">
      <c r="A2017" t="s">
        <v>220</v>
      </c>
      <c r="B2017" t="s">
        <v>70</v>
      </c>
      <c r="C2017" t="s">
        <v>47</v>
      </c>
      <c r="D2017" t="s">
        <v>3145</v>
      </c>
      <c r="E2017" t="s">
        <v>49</v>
      </c>
      <c r="F2017" t="s">
        <v>50</v>
      </c>
      <c r="G2017">
        <v>3.4891565640767397E-4</v>
      </c>
    </row>
    <row r="2018" spans="1:7" x14ac:dyDescent="0.25">
      <c r="A2018" t="s">
        <v>220</v>
      </c>
      <c r="B2018" t="s">
        <v>73</v>
      </c>
      <c r="C2018" t="s">
        <v>47</v>
      </c>
      <c r="D2018" t="s">
        <v>3145</v>
      </c>
      <c r="E2018" t="s">
        <v>49</v>
      </c>
      <c r="F2018" t="s">
        <v>50</v>
      </c>
      <c r="G2018">
        <v>1.5528440475463801E-3</v>
      </c>
    </row>
    <row r="2019" spans="1:7" x14ac:dyDescent="0.25">
      <c r="A2019" t="s">
        <v>220</v>
      </c>
      <c r="B2019" t="s">
        <v>76</v>
      </c>
      <c r="C2019" t="s">
        <v>47</v>
      </c>
      <c r="D2019" t="s">
        <v>3146</v>
      </c>
      <c r="E2019" t="s">
        <v>49</v>
      </c>
      <c r="F2019" t="s">
        <v>50</v>
      </c>
      <c r="G2019">
        <v>6.1309465340205599E-4</v>
      </c>
    </row>
    <row r="2020" spans="1:7" x14ac:dyDescent="0.25">
      <c r="A2020" t="s">
        <v>3229</v>
      </c>
      <c r="B2020" t="s">
        <v>70</v>
      </c>
      <c r="C2020" t="s">
        <v>47</v>
      </c>
      <c r="D2020" t="s">
        <v>3142</v>
      </c>
      <c r="E2020" t="s">
        <v>49</v>
      </c>
      <c r="F2020" t="s">
        <v>50</v>
      </c>
      <c r="G2020">
        <v>2.1535067181838101E-3</v>
      </c>
    </row>
    <row r="2021" spans="1:7" x14ac:dyDescent="0.25">
      <c r="A2021" t="s">
        <v>3229</v>
      </c>
      <c r="B2021" t="s">
        <v>76</v>
      </c>
      <c r="C2021" t="s">
        <v>47</v>
      </c>
      <c r="D2021" t="s">
        <v>3142</v>
      </c>
      <c r="E2021" t="s">
        <v>49</v>
      </c>
      <c r="F2021" t="s">
        <v>50</v>
      </c>
      <c r="G2021">
        <v>4.2485339599743202E-3</v>
      </c>
    </row>
    <row r="2022" spans="1:7" x14ac:dyDescent="0.25">
      <c r="A2022" t="s">
        <v>3229</v>
      </c>
      <c r="B2022" t="s">
        <v>73</v>
      </c>
      <c r="C2022" t="s">
        <v>47</v>
      </c>
      <c r="D2022" t="s">
        <v>3142</v>
      </c>
      <c r="E2022" t="s">
        <v>49</v>
      </c>
      <c r="F2022" t="s">
        <v>50</v>
      </c>
      <c r="G2022">
        <v>4.8793813115672003E-3</v>
      </c>
    </row>
    <row r="2023" spans="1:7" x14ac:dyDescent="0.25">
      <c r="A2023" t="s">
        <v>214</v>
      </c>
      <c r="B2023" t="s">
        <v>76</v>
      </c>
      <c r="C2023" t="s">
        <v>47</v>
      </c>
      <c r="D2023" t="s">
        <v>3145</v>
      </c>
      <c r="E2023" t="s">
        <v>49</v>
      </c>
      <c r="F2023" t="s">
        <v>50</v>
      </c>
      <c r="G2023">
        <v>1.12195014953613E-3</v>
      </c>
    </row>
    <row r="2024" spans="1:7" x14ac:dyDescent="0.25">
      <c r="A2024" t="s">
        <v>214</v>
      </c>
      <c r="B2024" t="s">
        <v>70</v>
      </c>
      <c r="C2024" t="s">
        <v>47</v>
      </c>
      <c r="D2024" t="s">
        <v>3145</v>
      </c>
      <c r="E2024" t="s">
        <v>49</v>
      </c>
      <c r="F2024" t="s">
        <v>50</v>
      </c>
      <c r="G2024">
        <v>7.1341395378112795E-4</v>
      </c>
    </row>
    <row r="2025" spans="1:7" x14ac:dyDescent="0.25">
      <c r="A2025" t="s">
        <v>220</v>
      </c>
      <c r="B2025" t="s">
        <v>70</v>
      </c>
      <c r="C2025" t="s">
        <v>47</v>
      </c>
      <c r="D2025" t="s">
        <v>3146</v>
      </c>
      <c r="E2025" t="s">
        <v>49</v>
      </c>
      <c r="F2025" t="s">
        <v>50</v>
      </c>
      <c r="G2025">
        <v>3.43253640901474E-4</v>
      </c>
    </row>
    <row r="2026" spans="1:7" x14ac:dyDescent="0.25">
      <c r="A2026" t="s">
        <v>214</v>
      </c>
      <c r="B2026" t="s">
        <v>73</v>
      </c>
      <c r="C2026" t="s">
        <v>47</v>
      </c>
      <c r="D2026" t="s">
        <v>3145</v>
      </c>
      <c r="E2026" t="s">
        <v>49</v>
      </c>
      <c r="F2026" t="s">
        <v>50</v>
      </c>
      <c r="G2026">
        <v>1.9634127616882302E-3</v>
      </c>
    </row>
    <row r="2027" spans="1:7" x14ac:dyDescent="0.25">
      <c r="A2027" t="s">
        <v>220</v>
      </c>
      <c r="B2027" t="s">
        <v>73</v>
      </c>
      <c r="C2027" t="s">
        <v>47</v>
      </c>
      <c r="D2027" t="s">
        <v>3146</v>
      </c>
      <c r="E2027" t="s">
        <v>49</v>
      </c>
      <c r="F2027" t="s">
        <v>50</v>
      </c>
      <c r="G2027">
        <v>1.5423265714494001E-3</v>
      </c>
    </row>
    <row r="2028" spans="1:7" x14ac:dyDescent="0.25">
      <c r="A2028" t="s">
        <v>220</v>
      </c>
      <c r="B2028" t="s">
        <v>76</v>
      </c>
      <c r="C2028" t="s">
        <v>47</v>
      </c>
      <c r="D2028" t="s">
        <v>3147</v>
      </c>
      <c r="E2028" t="s">
        <v>49</v>
      </c>
      <c r="F2028" t="s">
        <v>50</v>
      </c>
      <c r="G2028">
        <v>5.9883663820665901E-4</v>
      </c>
    </row>
    <row r="2029" spans="1:7" x14ac:dyDescent="0.25">
      <c r="A2029" t="s">
        <v>3229</v>
      </c>
      <c r="B2029" t="s">
        <v>70</v>
      </c>
      <c r="C2029" t="s">
        <v>47</v>
      </c>
      <c r="D2029" t="s">
        <v>3143</v>
      </c>
      <c r="E2029" t="s">
        <v>49</v>
      </c>
      <c r="F2029" t="s">
        <v>50</v>
      </c>
      <c r="G2029">
        <v>2.1217928482935898E-3</v>
      </c>
    </row>
    <row r="2030" spans="1:7" x14ac:dyDescent="0.25">
      <c r="A2030" t="s">
        <v>214</v>
      </c>
      <c r="B2030" t="s">
        <v>76</v>
      </c>
      <c r="C2030" t="s">
        <v>47</v>
      </c>
      <c r="D2030" t="s">
        <v>3146</v>
      </c>
      <c r="E2030" t="s">
        <v>49</v>
      </c>
      <c r="F2030" t="s">
        <v>50</v>
      </c>
      <c r="G2030">
        <v>1.1203693019019201E-3</v>
      </c>
    </row>
    <row r="2031" spans="1:7" x14ac:dyDescent="0.25">
      <c r="A2031" t="s">
        <v>3229</v>
      </c>
      <c r="B2031" t="s">
        <v>76</v>
      </c>
      <c r="C2031" t="s">
        <v>47</v>
      </c>
      <c r="D2031" t="s">
        <v>3143</v>
      </c>
      <c r="E2031" t="s">
        <v>49</v>
      </c>
      <c r="F2031" t="s">
        <v>50</v>
      </c>
      <c r="G2031">
        <v>4.2343264461582502E-3</v>
      </c>
    </row>
    <row r="2032" spans="1:7" x14ac:dyDescent="0.25">
      <c r="A2032" t="s">
        <v>3229</v>
      </c>
      <c r="B2032" t="s">
        <v>73</v>
      </c>
      <c r="C2032" t="s">
        <v>47</v>
      </c>
      <c r="D2032" t="s">
        <v>3143</v>
      </c>
      <c r="E2032" t="s">
        <v>49</v>
      </c>
      <c r="F2032" t="s">
        <v>50</v>
      </c>
      <c r="G2032">
        <v>4.8732147257552101E-3</v>
      </c>
    </row>
    <row r="2033" spans="1:7" x14ac:dyDescent="0.25">
      <c r="A2033" t="s">
        <v>214</v>
      </c>
      <c r="B2033" t="s">
        <v>70</v>
      </c>
      <c r="C2033" t="s">
        <v>47</v>
      </c>
      <c r="D2033" t="s">
        <v>3146</v>
      </c>
      <c r="E2033" t="s">
        <v>49</v>
      </c>
      <c r="F2033" t="s">
        <v>50</v>
      </c>
      <c r="G2033">
        <v>7.1031678290594104E-4</v>
      </c>
    </row>
    <row r="2034" spans="1:7" x14ac:dyDescent="0.25">
      <c r="A2034" t="s">
        <v>220</v>
      </c>
      <c r="B2034" t="s">
        <v>70</v>
      </c>
      <c r="C2034" t="s">
        <v>47</v>
      </c>
      <c r="D2034" t="s">
        <v>3147</v>
      </c>
      <c r="E2034" t="s">
        <v>49</v>
      </c>
      <c r="F2034" t="s">
        <v>50</v>
      </c>
      <c r="G2034">
        <v>3.3914696338564803E-4</v>
      </c>
    </row>
    <row r="2035" spans="1:7" x14ac:dyDescent="0.25">
      <c r="A2035" t="s">
        <v>214</v>
      </c>
      <c r="B2035" t="s">
        <v>73</v>
      </c>
      <c r="C2035" t="s">
        <v>47</v>
      </c>
      <c r="D2035" t="s">
        <v>3146</v>
      </c>
      <c r="E2035" t="s">
        <v>49</v>
      </c>
      <c r="F2035" t="s">
        <v>50</v>
      </c>
      <c r="G2035">
        <v>1.9411357149245201E-3</v>
      </c>
    </row>
    <row r="2036" spans="1:7" x14ac:dyDescent="0.25">
      <c r="A2036" t="s">
        <v>220</v>
      </c>
      <c r="B2036" t="s">
        <v>73</v>
      </c>
      <c r="C2036" t="s">
        <v>47</v>
      </c>
      <c r="D2036" t="s">
        <v>3147</v>
      </c>
      <c r="E2036" t="s">
        <v>49</v>
      </c>
      <c r="F2036" t="s">
        <v>50</v>
      </c>
      <c r="G2036">
        <v>1.5193783959677001E-3</v>
      </c>
    </row>
    <row r="2037" spans="1:7" x14ac:dyDescent="0.25">
      <c r="A2037" t="s">
        <v>220</v>
      </c>
      <c r="B2037" t="s">
        <v>76</v>
      </c>
      <c r="C2037" t="s">
        <v>47</v>
      </c>
      <c r="D2037" t="s">
        <v>3148</v>
      </c>
      <c r="E2037" t="s">
        <v>49</v>
      </c>
      <c r="F2037" t="s">
        <v>50</v>
      </c>
      <c r="G2037">
        <v>5.8648933966954503E-4</v>
      </c>
    </row>
    <row r="2038" spans="1:7" x14ac:dyDescent="0.25">
      <c r="A2038" t="s">
        <v>214</v>
      </c>
      <c r="B2038" t="s">
        <v>76</v>
      </c>
      <c r="C2038" t="s">
        <v>47</v>
      </c>
      <c r="D2038" t="s">
        <v>3147</v>
      </c>
      <c r="E2038" t="s">
        <v>49</v>
      </c>
      <c r="F2038" t="s">
        <v>50</v>
      </c>
      <c r="G2038">
        <v>1.1046501093132501E-3</v>
      </c>
    </row>
    <row r="2039" spans="1:7" x14ac:dyDescent="0.25">
      <c r="A2039" t="s">
        <v>214</v>
      </c>
      <c r="B2039" t="s">
        <v>70</v>
      </c>
      <c r="C2039" t="s">
        <v>47</v>
      </c>
      <c r="D2039" t="s">
        <v>3147</v>
      </c>
      <c r="E2039" t="s">
        <v>49</v>
      </c>
      <c r="F2039" t="s">
        <v>50</v>
      </c>
      <c r="G2039">
        <v>6.9508977638658596E-4</v>
      </c>
    </row>
    <row r="2040" spans="1:7" x14ac:dyDescent="0.25">
      <c r="A2040" t="s">
        <v>3229</v>
      </c>
      <c r="B2040" t="s">
        <v>70</v>
      </c>
      <c r="C2040" t="s">
        <v>47</v>
      </c>
      <c r="D2040" t="s">
        <v>3144</v>
      </c>
      <c r="E2040" t="s">
        <v>49</v>
      </c>
      <c r="F2040" t="s">
        <v>50</v>
      </c>
      <c r="G2040">
        <v>2.1055535475413001E-3</v>
      </c>
    </row>
    <row r="2041" spans="1:7" x14ac:dyDescent="0.25">
      <c r="A2041" t="s">
        <v>3229</v>
      </c>
      <c r="B2041" t="s">
        <v>76</v>
      </c>
      <c r="C2041" t="s">
        <v>47</v>
      </c>
      <c r="D2041" t="s">
        <v>3144</v>
      </c>
      <c r="E2041" t="s">
        <v>49</v>
      </c>
      <c r="F2041" t="s">
        <v>50</v>
      </c>
      <c r="G2041">
        <v>4.2576348284880296E-3</v>
      </c>
    </row>
    <row r="2042" spans="1:7" x14ac:dyDescent="0.25">
      <c r="A2042" t="s">
        <v>3229</v>
      </c>
      <c r="B2042" t="s">
        <v>73</v>
      </c>
      <c r="C2042" t="s">
        <v>47</v>
      </c>
      <c r="D2042" t="s">
        <v>3144</v>
      </c>
      <c r="E2042" t="s">
        <v>49</v>
      </c>
      <c r="F2042" t="s">
        <v>50</v>
      </c>
      <c r="G2042">
        <v>4.8701342443625102E-3</v>
      </c>
    </row>
    <row r="2043" spans="1:7" x14ac:dyDescent="0.25">
      <c r="A2043" t="s">
        <v>220</v>
      </c>
      <c r="B2043" t="s">
        <v>70</v>
      </c>
      <c r="C2043" t="s">
        <v>47</v>
      </c>
      <c r="D2043" t="s">
        <v>3148</v>
      </c>
      <c r="E2043" t="s">
        <v>49</v>
      </c>
      <c r="F2043" t="s">
        <v>50</v>
      </c>
      <c r="G2043">
        <v>3.3522695302963198E-4</v>
      </c>
    </row>
    <row r="2044" spans="1:7" x14ac:dyDescent="0.25">
      <c r="A2044" t="s">
        <v>214</v>
      </c>
      <c r="B2044" t="s">
        <v>73</v>
      </c>
      <c r="C2044" t="s">
        <v>47</v>
      </c>
      <c r="D2044" t="s">
        <v>3147</v>
      </c>
      <c r="E2044" t="s">
        <v>49</v>
      </c>
      <c r="F2044" t="s">
        <v>50</v>
      </c>
      <c r="G2044">
        <v>1.91085089084713E-3</v>
      </c>
    </row>
    <row r="2045" spans="1:7" x14ac:dyDescent="0.25">
      <c r="A2045" t="s">
        <v>220</v>
      </c>
      <c r="B2045" t="s">
        <v>73</v>
      </c>
      <c r="C2045" t="s">
        <v>47</v>
      </c>
      <c r="D2045" t="s">
        <v>3148</v>
      </c>
      <c r="E2045" t="s">
        <v>49</v>
      </c>
      <c r="F2045" t="s">
        <v>50</v>
      </c>
      <c r="G2045">
        <v>1.5025238196055E-3</v>
      </c>
    </row>
    <row r="2046" spans="1:7" x14ac:dyDescent="0.25">
      <c r="A2046" t="s">
        <v>220</v>
      </c>
      <c r="B2046" t="s">
        <v>76</v>
      </c>
      <c r="C2046" t="s">
        <v>47</v>
      </c>
      <c r="D2046" t="s">
        <v>3149</v>
      </c>
      <c r="E2046" t="s">
        <v>49</v>
      </c>
      <c r="F2046" t="s">
        <v>50</v>
      </c>
      <c r="G2046">
        <v>5.8518462710910302E-4</v>
      </c>
    </row>
    <row r="2047" spans="1:7" x14ac:dyDescent="0.25">
      <c r="A2047" t="s">
        <v>214</v>
      </c>
      <c r="B2047" t="s">
        <v>76</v>
      </c>
      <c r="C2047" t="s">
        <v>47</v>
      </c>
      <c r="D2047" t="s">
        <v>3148</v>
      </c>
      <c r="E2047" t="s">
        <v>49</v>
      </c>
      <c r="F2047" t="s">
        <v>50</v>
      </c>
      <c r="G2047">
        <v>1.08901411294937E-3</v>
      </c>
    </row>
    <row r="2048" spans="1:7" x14ac:dyDescent="0.25">
      <c r="A2048" t="s">
        <v>214</v>
      </c>
      <c r="B2048" t="s">
        <v>70</v>
      </c>
      <c r="C2048" t="s">
        <v>47</v>
      </c>
      <c r="D2048" t="s">
        <v>3148</v>
      </c>
      <c r="E2048" t="s">
        <v>49</v>
      </c>
      <c r="F2048" t="s">
        <v>50</v>
      </c>
      <c r="G2048">
        <v>6.8434278170267698E-4</v>
      </c>
    </row>
    <row r="2049" spans="1:7" x14ac:dyDescent="0.25">
      <c r="A2049" t="s">
        <v>220</v>
      </c>
      <c r="B2049" t="s">
        <v>70</v>
      </c>
      <c r="C2049" t="s">
        <v>47</v>
      </c>
      <c r="D2049" t="s">
        <v>3149</v>
      </c>
      <c r="E2049" t="s">
        <v>49</v>
      </c>
      <c r="F2049" t="s">
        <v>50</v>
      </c>
      <c r="G2049">
        <v>3.35184865527682E-4</v>
      </c>
    </row>
    <row r="2050" spans="1:7" x14ac:dyDescent="0.25">
      <c r="A2050" t="s">
        <v>3229</v>
      </c>
      <c r="B2050" t="s">
        <v>70</v>
      </c>
      <c r="C2050" t="s">
        <v>47</v>
      </c>
      <c r="D2050" t="s">
        <v>3145</v>
      </c>
      <c r="E2050" t="s">
        <v>49</v>
      </c>
      <c r="F2050" t="s">
        <v>50</v>
      </c>
      <c r="G2050">
        <v>2.0582636197408002E-3</v>
      </c>
    </row>
    <row r="2051" spans="1:7" x14ac:dyDescent="0.25">
      <c r="A2051" t="s">
        <v>3229</v>
      </c>
      <c r="B2051" t="s">
        <v>76</v>
      </c>
      <c r="C2051" t="s">
        <v>47</v>
      </c>
      <c r="D2051" t="s">
        <v>3145</v>
      </c>
      <c r="E2051" t="s">
        <v>49</v>
      </c>
      <c r="F2051" t="s">
        <v>50</v>
      </c>
      <c r="G2051">
        <v>4.2120556036631196E-3</v>
      </c>
    </row>
    <row r="2052" spans="1:7" x14ac:dyDescent="0.25">
      <c r="A2052" t="s">
        <v>214</v>
      </c>
      <c r="B2052" t="s">
        <v>73</v>
      </c>
      <c r="C2052" t="s">
        <v>47</v>
      </c>
      <c r="D2052" t="s">
        <v>3148</v>
      </c>
      <c r="E2052" t="s">
        <v>49</v>
      </c>
      <c r="F2052" t="s">
        <v>50</v>
      </c>
      <c r="G2052">
        <v>1.87815477450688E-3</v>
      </c>
    </row>
    <row r="2053" spans="1:7" x14ac:dyDescent="0.25">
      <c r="A2053" t="s">
        <v>3229</v>
      </c>
      <c r="B2053" t="s">
        <v>73</v>
      </c>
      <c r="C2053" t="s">
        <v>47</v>
      </c>
      <c r="D2053" t="s">
        <v>3145</v>
      </c>
      <c r="E2053" t="s">
        <v>49</v>
      </c>
      <c r="F2053" t="s">
        <v>50</v>
      </c>
      <c r="G2053">
        <v>4.8184235890706296E-3</v>
      </c>
    </row>
    <row r="2054" spans="1:7" x14ac:dyDescent="0.25">
      <c r="A2054" t="s">
        <v>220</v>
      </c>
      <c r="B2054" t="s">
        <v>73</v>
      </c>
      <c r="C2054" t="s">
        <v>47</v>
      </c>
      <c r="D2054" t="s">
        <v>3149</v>
      </c>
      <c r="E2054" t="s">
        <v>49</v>
      </c>
      <c r="F2054" t="s">
        <v>50</v>
      </c>
      <c r="G2054">
        <v>1.49938128612659E-3</v>
      </c>
    </row>
    <row r="2055" spans="1:7" x14ac:dyDescent="0.25">
      <c r="A2055" t="s">
        <v>220</v>
      </c>
      <c r="B2055" t="s">
        <v>76</v>
      </c>
      <c r="C2055" t="s">
        <v>47</v>
      </c>
      <c r="D2055" t="s">
        <v>3150</v>
      </c>
      <c r="E2055" t="s">
        <v>49</v>
      </c>
      <c r="F2055" t="s">
        <v>50</v>
      </c>
      <c r="G2055">
        <v>5.76086407122404E-4</v>
      </c>
    </row>
    <row r="2056" spans="1:7" x14ac:dyDescent="0.25">
      <c r="A2056" t="s">
        <v>214</v>
      </c>
      <c r="B2056" t="s">
        <v>76</v>
      </c>
      <c r="C2056" t="s">
        <v>47</v>
      </c>
      <c r="D2056" t="s">
        <v>3149</v>
      </c>
      <c r="E2056" t="s">
        <v>49</v>
      </c>
      <c r="F2056" t="s">
        <v>50</v>
      </c>
      <c r="G2056">
        <v>1.08333230018615E-3</v>
      </c>
    </row>
    <row r="2057" spans="1:7" x14ac:dyDescent="0.25">
      <c r="A2057" t="s">
        <v>214</v>
      </c>
      <c r="B2057" t="s">
        <v>70</v>
      </c>
      <c r="C2057" t="s">
        <v>47</v>
      </c>
      <c r="D2057" t="s">
        <v>3149</v>
      </c>
      <c r="E2057" t="s">
        <v>49</v>
      </c>
      <c r="F2057" t="s">
        <v>50</v>
      </c>
      <c r="G2057">
        <v>6.7654256467466003E-4</v>
      </c>
    </row>
    <row r="2058" spans="1:7" x14ac:dyDescent="0.25">
      <c r="A2058" t="s">
        <v>220</v>
      </c>
      <c r="B2058" t="s">
        <v>70</v>
      </c>
      <c r="C2058" t="s">
        <v>47</v>
      </c>
      <c r="D2058" t="s">
        <v>3150</v>
      </c>
      <c r="E2058" t="s">
        <v>49</v>
      </c>
      <c r="F2058" t="s">
        <v>50</v>
      </c>
      <c r="G2058">
        <v>3.3152142296666602E-4</v>
      </c>
    </row>
    <row r="2059" spans="1:7" x14ac:dyDescent="0.25">
      <c r="A2059" t="s">
        <v>214</v>
      </c>
      <c r="B2059" t="s">
        <v>73</v>
      </c>
      <c r="C2059" t="s">
        <v>47</v>
      </c>
      <c r="D2059" t="s">
        <v>3149</v>
      </c>
      <c r="E2059" t="s">
        <v>49</v>
      </c>
      <c r="F2059" t="s">
        <v>50</v>
      </c>
      <c r="G2059">
        <v>1.85802291940759E-3</v>
      </c>
    </row>
    <row r="2060" spans="1:7" x14ac:dyDescent="0.25">
      <c r="A2060" t="s">
        <v>220</v>
      </c>
      <c r="B2060" t="s">
        <v>73</v>
      </c>
      <c r="C2060" t="s">
        <v>47</v>
      </c>
      <c r="D2060" t="s">
        <v>3150</v>
      </c>
      <c r="E2060" t="s">
        <v>49</v>
      </c>
      <c r="F2060" t="s">
        <v>50</v>
      </c>
      <c r="G2060">
        <v>1.4999985694885199E-3</v>
      </c>
    </row>
    <row r="2061" spans="1:7" x14ac:dyDescent="0.25">
      <c r="A2061" t="s">
        <v>3229</v>
      </c>
      <c r="B2061" t="s">
        <v>70</v>
      </c>
      <c r="C2061" t="s">
        <v>47</v>
      </c>
      <c r="D2061" t="s">
        <v>3146</v>
      </c>
      <c r="E2061" t="s">
        <v>49</v>
      </c>
      <c r="F2061" t="s">
        <v>50</v>
      </c>
      <c r="G2061">
        <v>2.0357123443058502E-3</v>
      </c>
    </row>
    <row r="2062" spans="1:7" x14ac:dyDescent="0.25">
      <c r="A2062" t="s">
        <v>3229</v>
      </c>
      <c r="B2062" t="s">
        <v>76</v>
      </c>
      <c r="C2062" t="s">
        <v>47</v>
      </c>
      <c r="D2062" t="s">
        <v>3146</v>
      </c>
      <c r="E2062" t="s">
        <v>49</v>
      </c>
      <c r="F2062" t="s">
        <v>50</v>
      </c>
      <c r="G2062">
        <v>4.1593875676866499E-3</v>
      </c>
    </row>
    <row r="2063" spans="1:7" x14ac:dyDescent="0.25">
      <c r="A2063" t="s">
        <v>3229</v>
      </c>
      <c r="B2063" t="s">
        <v>73</v>
      </c>
      <c r="C2063" t="s">
        <v>47</v>
      </c>
      <c r="D2063" t="s">
        <v>3146</v>
      </c>
      <c r="E2063" t="s">
        <v>49</v>
      </c>
      <c r="F2063" t="s">
        <v>50</v>
      </c>
      <c r="G2063">
        <v>4.77975734642573E-3</v>
      </c>
    </row>
    <row r="2064" spans="1:7" x14ac:dyDescent="0.25">
      <c r="A2064" t="s">
        <v>220</v>
      </c>
      <c r="B2064" t="s">
        <v>76</v>
      </c>
      <c r="C2064" t="s">
        <v>47</v>
      </c>
      <c r="D2064" t="s">
        <v>3151</v>
      </c>
      <c r="E2064" t="s">
        <v>49</v>
      </c>
      <c r="F2064" t="s">
        <v>50</v>
      </c>
      <c r="G2064">
        <v>5.7092144134196802E-4</v>
      </c>
    </row>
    <row r="2065" spans="1:7" x14ac:dyDescent="0.25">
      <c r="A2065" t="s">
        <v>214</v>
      </c>
      <c r="B2065" t="s">
        <v>76</v>
      </c>
      <c r="C2065" t="s">
        <v>47</v>
      </c>
      <c r="D2065" t="s">
        <v>3150</v>
      </c>
      <c r="E2065" t="s">
        <v>49</v>
      </c>
      <c r="F2065" t="s">
        <v>50</v>
      </c>
      <c r="G2065">
        <v>1.1068830023641099E-3</v>
      </c>
    </row>
    <row r="2066" spans="1:7" x14ac:dyDescent="0.25">
      <c r="A2066" t="s">
        <v>214</v>
      </c>
      <c r="B2066" t="s">
        <v>70</v>
      </c>
      <c r="C2066" t="s">
        <v>47</v>
      </c>
      <c r="D2066" t="s">
        <v>3150</v>
      </c>
      <c r="E2066" t="s">
        <v>49</v>
      </c>
      <c r="F2066" t="s">
        <v>50</v>
      </c>
      <c r="G2066">
        <v>6.8055490652720095E-4</v>
      </c>
    </row>
    <row r="2067" spans="1:7" x14ac:dyDescent="0.25">
      <c r="A2067" t="s">
        <v>220</v>
      </c>
      <c r="B2067" t="s">
        <v>70</v>
      </c>
      <c r="C2067" t="s">
        <v>47</v>
      </c>
      <c r="D2067" t="s">
        <v>3151</v>
      </c>
      <c r="E2067" t="s">
        <v>49</v>
      </c>
      <c r="F2067" t="s">
        <v>50</v>
      </c>
      <c r="G2067">
        <v>3.25649807639155E-4</v>
      </c>
    </row>
    <row r="2068" spans="1:7" x14ac:dyDescent="0.25">
      <c r="A2068" t="s">
        <v>220</v>
      </c>
      <c r="B2068" t="s">
        <v>73</v>
      </c>
      <c r="C2068" t="s">
        <v>47</v>
      </c>
      <c r="D2068" t="s">
        <v>3151</v>
      </c>
      <c r="E2068" t="s">
        <v>49</v>
      </c>
      <c r="F2068" t="s">
        <v>50</v>
      </c>
      <c r="G2068">
        <v>1.51240990516987E-3</v>
      </c>
    </row>
    <row r="2069" spans="1:7" x14ac:dyDescent="0.25">
      <c r="A2069" t="s">
        <v>214</v>
      </c>
      <c r="B2069" t="s">
        <v>73</v>
      </c>
      <c r="C2069" t="s">
        <v>47</v>
      </c>
      <c r="D2069" t="s">
        <v>3150</v>
      </c>
      <c r="E2069" t="s">
        <v>49</v>
      </c>
      <c r="F2069" t="s">
        <v>50</v>
      </c>
      <c r="G2069">
        <v>1.8731866193854199E-3</v>
      </c>
    </row>
    <row r="2070" spans="1:7" x14ac:dyDescent="0.25">
      <c r="A2070" t="s">
        <v>3229</v>
      </c>
      <c r="B2070" t="s">
        <v>70</v>
      </c>
      <c r="C2070" t="s">
        <v>47</v>
      </c>
      <c r="D2070" t="s">
        <v>3147</v>
      </c>
      <c r="E2070" t="s">
        <v>49</v>
      </c>
      <c r="F2070" t="s">
        <v>50</v>
      </c>
      <c r="G2070">
        <v>1.9883701967638502E-3</v>
      </c>
    </row>
    <row r="2071" spans="1:7" x14ac:dyDescent="0.25">
      <c r="A2071" t="s">
        <v>3229</v>
      </c>
      <c r="B2071" t="s">
        <v>76</v>
      </c>
      <c r="C2071" t="s">
        <v>47</v>
      </c>
      <c r="D2071" t="s">
        <v>3147</v>
      </c>
      <c r="E2071" t="s">
        <v>49</v>
      </c>
      <c r="F2071" t="s">
        <v>50</v>
      </c>
      <c r="G2071">
        <v>4.0904353755389002E-3</v>
      </c>
    </row>
    <row r="2072" spans="1:7" x14ac:dyDescent="0.25">
      <c r="A2072" t="s">
        <v>3229</v>
      </c>
      <c r="B2072" t="s">
        <v>73</v>
      </c>
      <c r="C2072" t="s">
        <v>47</v>
      </c>
      <c r="D2072" t="s">
        <v>3147</v>
      </c>
      <c r="E2072" t="s">
        <v>49</v>
      </c>
      <c r="F2072" t="s">
        <v>50</v>
      </c>
      <c r="G2072">
        <v>4.7021918980650196E-3</v>
      </c>
    </row>
    <row r="2073" spans="1:7" x14ac:dyDescent="0.25">
      <c r="A2073" t="s">
        <v>220</v>
      </c>
      <c r="B2073" t="s">
        <v>76</v>
      </c>
      <c r="C2073" t="s">
        <v>47</v>
      </c>
      <c r="D2073" t="s">
        <v>3152</v>
      </c>
      <c r="E2073" t="s">
        <v>49</v>
      </c>
      <c r="F2073" t="s">
        <v>50</v>
      </c>
      <c r="G2073">
        <v>5.6828649507628497E-4</v>
      </c>
    </row>
    <row r="2074" spans="1:7" x14ac:dyDescent="0.25">
      <c r="A2074" t="s">
        <v>214</v>
      </c>
      <c r="B2074" t="s">
        <v>76</v>
      </c>
      <c r="C2074" t="s">
        <v>47</v>
      </c>
      <c r="D2074" t="s">
        <v>3151</v>
      </c>
      <c r="E2074" t="s">
        <v>49</v>
      </c>
      <c r="F2074" t="s">
        <v>50</v>
      </c>
      <c r="G2074">
        <v>1.12174833919985E-3</v>
      </c>
    </row>
    <row r="2075" spans="1:7" x14ac:dyDescent="0.25">
      <c r="A2075" t="s">
        <v>220</v>
      </c>
      <c r="B2075" t="s">
        <v>70</v>
      </c>
      <c r="C2075" t="s">
        <v>47</v>
      </c>
      <c r="D2075" t="s">
        <v>3152</v>
      </c>
      <c r="E2075" t="s">
        <v>49</v>
      </c>
      <c r="F2075" t="s">
        <v>50</v>
      </c>
      <c r="G2075">
        <v>3.1886543664667302E-4</v>
      </c>
    </row>
    <row r="2076" spans="1:7" x14ac:dyDescent="0.25">
      <c r="A2076" t="s">
        <v>214</v>
      </c>
      <c r="B2076" t="s">
        <v>70</v>
      </c>
      <c r="C2076" t="s">
        <v>47</v>
      </c>
      <c r="D2076" t="s">
        <v>3151</v>
      </c>
      <c r="E2076" t="s">
        <v>49</v>
      </c>
      <c r="F2076" t="s">
        <v>50</v>
      </c>
      <c r="G2076">
        <v>6.8144143050444001E-4</v>
      </c>
    </row>
    <row r="2077" spans="1:7" x14ac:dyDescent="0.25">
      <c r="A2077" t="s">
        <v>220</v>
      </c>
      <c r="B2077" t="s">
        <v>73</v>
      </c>
      <c r="C2077" t="s">
        <v>47</v>
      </c>
      <c r="D2077" t="s">
        <v>3152</v>
      </c>
      <c r="E2077" t="s">
        <v>49</v>
      </c>
      <c r="F2077" t="s">
        <v>50</v>
      </c>
      <c r="G2077">
        <v>1.4976837568812899E-3</v>
      </c>
    </row>
    <row r="2078" spans="1:7" x14ac:dyDescent="0.25">
      <c r="A2078" t="s">
        <v>214</v>
      </c>
      <c r="B2078" t="s">
        <v>73</v>
      </c>
      <c r="C2078" t="s">
        <v>47</v>
      </c>
      <c r="D2078" t="s">
        <v>3151</v>
      </c>
      <c r="E2078" t="s">
        <v>49</v>
      </c>
      <c r="F2078" t="s">
        <v>50</v>
      </c>
      <c r="G2078">
        <v>1.8877050555344099E-3</v>
      </c>
    </row>
    <row r="2079" spans="1:7" x14ac:dyDescent="0.25">
      <c r="A2079" t="s">
        <v>3229</v>
      </c>
      <c r="B2079" t="s">
        <v>70</v>
      </c>
      <c r="C2079" t="s">
        <v>47</v>
      </c>
      <c r="D2079" t="s">
        <v>3148</v>
      </c>
      <c r="E2079" t="s">
        <v>49</v>
      </c>
      <c r="F2079" t="s">
        <v>50</v>
      </c>
      <c r="G2079">
        <v>1.95075571537017E-3</v>
      </c>
    </row>
    <row r="2080" spans="1:7" x14ac:dyDescent="0.25">
      <c r="A2080" t="s">
        <v>3229</v>
      </c>
      <c r="B2080" t="s">
        <v>76</v>
      </c>
      <c r="C2080" t="s">
        <v>47</v>
      </c>
      <c r="D2080" t="s">
        <v>3148</v>
      </c>
      <c r="E2080" t="s">
        <v>49</v>
      </c>
      <c r="F2080" t="s">
        <v>50</v>
      </c>
      <c r="G2080">
        <v>4.0637587507565799E-3</v>
      </c>
    </row>
    <row r="2081" spans="1:7" x14ac:dyDescent="0.25">
      <c r="A2081" t="s">
        <v>3229</v>
      </c>
      <c r="B2081" t="s">
        <v>73</v>
      </c>
      <c r="C2081" t="s">
        <v>47</v>
      </c>
      <c r="D2081" t="s">
        <v>3148</v>
      </c>
      <c r="E2081" t="s">
        <v>49</v>
      </c>
      <c r="F2081" t="s">
        <v>50</v>
      </c>
      <c r="G2081">
        <v>4.6445662776629102E-3</v>
      </c>
    </row>
    <row r="2082" spans="1:7" x14ac:dyDescent="0.25">
      <c r="A2082" t="s">
        <v>220</v>
      </c>
      <c r="B2082" t="s">
        <v>76</v>
      </c>
      <c r="C2082" t="s">
        <v>47</v>
      </c>
      <c r="D2082" t="s">
        <v>3153</v>
      </c>
      <c r="E2082" t="s">
        <v>49</v>
      </c>
      <c r="F2082" t="s">
        <v>50</v>
      </c>
      <c r="G2082">
        <v>5.58389490153513E-4</v>
      </c>
    </row>
    <row r="2083" spans="1:7" x14ac:dyDescent="0.25">
      <c r="A2083" t="s">
        <v>214</v>
      </c>
      <c r="B2083" t="s">
        <v>76</v>
      </c>
      <c r="C2083" t="s">
        <v>47</v>
      </c>
      <c r="D2083" t="s">
        <v>3152</v>
      </c>
      <c r="E2083" t="s">
        <v>49</v>
      </c>
      <c r="F2083" t="s">
        <v>50</v>
      </c>
      <c r="G2083">
        <v>1.1186331924464899E-3</v>
      </c>
    </row>
    <row r="2084" spans="1:7" x14ac:dyDescent="0.25">
      <c r="A2084" t="s">
        <v>220</v>
      </c>
      <c r="B2084" t="s">
        <v>70</v>
      </c>
      <c r="C2084" t="s">
        <v>47</v>
      </c>
      <c r="D2084" t="s">
        <v>3153</v>
      </c>
      <c r="E2084" t="s">
        <v>49</v>
      </c>
      <c r="F2084" t="s">
        <v>50</v>
      </c>
      <c r="G2084">
        <v>3.12357978755924E-4</v>
      </c>
    </row>
    <row r="2085" spans="1:7" x14ac:dyDescent="0.25">
      <c r="A2085" t="s">
        <v>214</v>
      </c>
      <c r="B2085" t="s">
        <v>70</v>
      </c>
      <c r="C2085" t="s">
        <v>47</v>
      </c>
      <c r="D2085" t="s">
        <v>3152</v>
      </c>
      <c r="E2085" t="s">
        <v>49</v>
      </c>
      <c r="F2085" t="s">
        <v>50</v>
      </c>
      <c r="G2085">
        <v>6.7303176555368602E-4</v>
      </c>
    </row>
    <row r="2086" spans="1:7" x14ac:dyDescent="0.25">
      <c r="A2086" t="s">
        <v>220</v>
      </c>
      <c r="B2086" t="s">
        <v>73</v>
      </c>
      <c r="C2086" t="s">
        <v>47</v>
      </c>
      <c r="D2086" t="s">
        <v>3153</v>
      </c>
      <c r="E2086" t="s">
        <v>49</v>
      </c>
      <c r="F2086" t="s">
        <v>50</v>
      </c>
      <c r="G2086">
        <v>1.4812911043361699E-3</v>
      </c>
    </row>
    <row r="2087" spans="1:7" x14ac:dyDescent="0.25">
      <c r="A2087" t="s">
        <v>214</v>
      </c>
      <c r="B2087" t="s">
        <v>73</v>
      </c>
      <c r="C2087" t="s">
        <v>47</v>
      </c>
      <c r="D2087" t="s">
        <v>3152</v>
      </c>
      <c r="E2087" t="s">
        <v>49</v>
      </c>
      <c r="F2087" t="s">
        <v>50</v>
      </c>
      <c r="G2087">
        <v>1.8888870875040601E-3</v>
      </c>
    </row>
    <row r="2088" spans="1:7" x14ac:dyDescent="0.25">
      <c r="A2088" t="s">
        <v>3229</v>
      </c>
      <c r="B2088" t="s">
        <v>70</v>
      </c>
      <c r="C2088" t="s">
        <v>47</v>
      </c>
      <c r="D2088" t="s">
        <v>3149</v>
      </c>
      <c r="E2088" t="s">
        <v>49</v>
      </c>
      <c r="F2088" t="s">
        <v>50</v>
      </c>
      <c r="G2088">
        <v>1.9351833396487701E-3</v>
      </c>
    </row>
    <row r="2089" spans="1:7" x14ac:dyDescent="0.25">
      <c r="A2089" t="s">
        <v>3229</v>
      </c>
      <c r="B2089" t="s">
        <v>76</v>
      </c>
      <c r="C2089" t="s">
        <v>47</v>
      </c>
      <c r="D2089" t="s">
        <v>3149</v>
      </c>
      <c r="E2089" t="s">
        <v>49</v>
      </c>
      <c r="F2089" t="s">
        <v>50</v>
      </c>
      <c r="G2089">
        <v>4.0635763715814602E-3</v>
      </c>
    </row>
    <row r="2090" spans="1:7" x14ac:dyDescent="0.25">
      <c r="A2090" t="s">
        <v>3229</v>
      </c>
      <c r="B2090" t="s">
        <v>73</v>
      </c>
      <c r="C2090" t="s">
        <v>47</v>
      </c>
      <c r="D2090" t="s">
        <v>3149</v>
      </c>
      <c r="E2090" t="s">
        <v>49</v>
      </c>
      <c r="F2090" t="s">
        <v>50</v>
      </c>
      <c r="G2090">
        <v>4.6172795472321599E-3</v>
      </c>
    </row>
    <row r="2091" spans="1:7" x14ac:dyDescent="0.25">
      <c r="A2091" t="s">
        <v>220</v>
      </c>
      <c r="B2091" t="s">
        <v>76</v>
      </c>
      <c r="C2091" t="s">
        <v>47</v>
      </c>
      <c r="D2091" t="s">
        <v>3154</v>
      </c>
      <c r="E2091" t="s">
        <v>49</v>
      </c>
      <c r="F2091" t="s">
        <v>50</v>
      </c>
      <c r="G2091">
        <v>6.2944384415944399E-4</v>
      </c>
    </row>
    <row r="2092" spans="1:7" x14ac:dyDescent="0.25">
      <c r="A2092" t="s">
        <v>214</v>
      </c>
      <c r="B2092" t="s">
        <v>76</v>
      </c>
      <c r="C2092" t="s">
        <v>47</v>
      </c>
      <c r="D2092" t="s">
        <v>3153</v>
      </c>
      <c r="E2092" t="s">
        <v>49</v>
      </c>
      <c r="F2092" t="s">
        <v>50</v>
      </c>
      <c r="G2092">
        <v>1.10884247993936E-3</v>
      </c>
    </row>
    <row r="2093" spans="1:7" x14ac:dyDescent="0.25">
      <c r="A2093" t="s">
        <v>220</v>
      </c>
      <c r="B2093" t="s">
        <v>70</v>
      </c>
      <c r="C2093" t="s">
        <v>47</v>
      </c>
      <c r="D2093" t="s">
        <v>3154</v>
      </c>
      <c r="E2093" t="s">
        <v>49</v>
      </c>
      <c r="F2093" t="s">
        <v>50</v>
      </c>
      <c r="G2093">
        <v>3.5611077149708999E-4</v>
      </c>
    </row>
    <row r="2094" spans="1:7" x14ac:dyDescent="0.25">
      <c r="A2094" t="s">
        <v>214</v>
      </c>
      <c r="B2094" t="s">
        <v>70</v>
      </c>
      <c r="C2094" t="s">
        <v>47</v>
      </c>
      <c r="D2094" t="s">
        <v>3153</v>
      </c>
      <c r="E2094" t="s">
        <v>49</v>
      </c>
      <c r="F2094" t="s">
        <v>50</v>
      </c>
      <c r="G2094">
        <v>6.6496535223357499E-4</v>
      </c>
    </row>
    <row r="2095" spans="1:7" x14ac:dyDescent="0.25">
      <c r="A2095" t="s">
        <v>220</v>
      </c>
      <c r="B2095" t="s">
        <v>73</v>
      </c>
      <c r="C2095" t="s">
        <v>47</v>
      </c>
      <c r="D2095" t="s">
        <v>3154</v>
      </c>
      <c r="E2095" t="s">
        <v>49</v>
      </c>
      <c r="F2095" t="s">
        <v>50</v>
      </c>
      <c r="G2095">
        <v>1.55666518211364E-3</v>
      </c>
    </row>
    <row r="2096" spans="1:7" x14ac:dyDescent="0.25">
      <c r="A2096" t="s">
        <v>214</v>
      </c>
      <c r="B2096" t="s">
        <v>73</v>
      </c>
      <c r="C2096" t="s">
        <v>47</v>
      </c>
      <c r="D2096" t="s">
        <v>3153</v>
      </c>
      <c r="E2096" t="s">
        <v>49</v>
      </c>
      <c r="F2096" t="s">
        <v>50</v>
      </c>
      <c r="G2096">
        <v>1.8832181586700199E-3</v>
      </c>
    </row>
    <row r="2097" spans="1:7" x14ac:dyDescent="0.25">
      <c r="A2097" t="s">
        <v>3229</v>
      </c>
      <c r="B2097" t="s">
        <v>70</v>
      </c>
      <c r="C2097" t="s">
        <v>47</v>
      </c>
      <c r="D2097" t="s">
        <v>3150</v>
      </c>
      <c r="E2097" t="s">
        <v>49</v>
      </c>
      <c r="F2097" t="s">
        <v>50</v>
      </c>
      <c r="G2097">
        <v>1.9933555869088601E-3</v>
      </c>
    </row>
    <row r="2098" spans="1:7" x14ac:dyDescent="0.25">
      <c r="A2098" t="s">
        <v>3229</v>
      </c>
      <c r="B2098" t="s">
        <v>76</v>
      </c>
      <c r="C2098" t="s">
        <v>47</v>
      </c>
      <c r="D2098" t="s">
        <v>3150</v>
      </c>
      <c r="E2098" t="s">
        <v>49</v>
      </c>
      <c r="F2098" t="s">
        <v>50</v>
      </c>
      <c r="G2098">
        <v>4.0652135144109303E-3</v>
      </c>
    </row>
    <row r="2099" spans="1:7" x14ac:dyDescent="0.25">
      <c r="A2099" t="s">
        <v>3229</v>
      </c>
      <c r="B2099" t="s">
        <v>73</v>
      </c>
      <c r="C2099" t="s">
        <v>47</v>
      </c>
      <c r="D2099" t="s">
        <v>3150</v>
      </c>
      <c r="E2099" t="s">
        <v>49</v>
      </c>
      <c r="F2099" t="s">
        <v>50</v>
      </c>
      <c r="G2099">
        <v>4.6781356351962896E-3</v>
      </c>
    </row>
    <row r="2100" spans="1:7" x14ac:dyDescent="0.25">
      <c r="A2100" t="s">
        <v>220</v>
      </c>
      <c r="B2100" t="s">
        <v>76</v>
      </c>
      <c r="C2100" t="s">
        <v>47</v>
      </c>
      <c r="D2100" t="s">
        <v>3155</v>
      </c>
      <c r="E2100" t="s">
        <v>49</v>
      </c>
      <c r="F2100" t="s">
        <v>50</v>
      </c>
      <c r="G2100">
        <v>6.1928045515920595E-4</v>
      </c>
    </row>
    <row r="2101" spans="1:7" x14ac:dyDescent="0.25">
      <c r="A2101" t="s">
        <v>214</v>
      </c>
      <c r="B2101" t="s">
        <v>76</v>
      </c>
      <c r="C2101" t="s">
        <v>47</v>
      </c>
      <c r="D2101" t="s">
        <v>3154</v>
      </c>
      <c r="E2101" t="s">
        <v>49</v>
      </c>
      <c r="F2101" t="s">
        <v>50</v>
      </c>
      <c r="G2101">
        <v>1.14666557312011E-3</v>
      </c>
    </row>
    <row r="2102" spans="1:7" x14ac:dyDescent="0.25">
      <c r="A2102" t="s">
        <v>220</v>
      </c>
      <c r="B2102" t="s">
        <v>70</v>
      </c>
      <c r="C2102" t="s">
        <v>47</v>
      </c>
      <c r="D2102" t="s">
        <v>3155</v>
      </c>
      <c r="E2102" t="s">
        <v>49</v>
      </c>
      <c r="F2102" t="s">
        <v>50</v>
      </c>
      <c r="G2102">
        <v>3.5130685450983899E-4</v>
      </c>
    </row>
    <row r="2103" spans="1:7" x14ac:dyDescent="0.25">
      <c r="A2103" t="s">
        <v>214</v>
      </c>
      <c r="B2103" t="s">
        <v>70</v>
      </c>
      <c r="C2103" t="s">
        <v>47</v>
      </c>
      <c r="D2103" t="s">
        <v>3154</v>
      </c>
      <c r="E2103" t="s">
        <v>49</v>
      </c>
      <c r="F2103" t="s">
        <v>50</v>
      </c>
      <c r="G2103">
        <v>7.1944375832875499E-4</v>
      </c>
    </row>
    <row r="2104" spans="1:7" x14ac:dyDescent="0.25">
      <c r="A2104" t="s">
        <v>220</v>
      </c>
      <c r="B2104" t="s">
        <v>73</v>
      </c>
      <c r="C2104" t="s">
        <v>47</v>
      </c>
      <c r="D2104" t="s">
        <v>3155</v>
      </c>
      <c r="E2104" t="s">
        <v>49</v>
      </c>
      <c r="F2104" t="s">
        <v>50</v>
      </c>
      <c r="G2104">
        <v>1.5462948216332299E-3</v>
      </c>
    </row>
    <row r="2105" spans="1:7" x14ac:dyDescent="0.25">
      <c r="A2105" t="s">
        <v>214</v>
      </c>
      <c r="B2105" t="s">
        <v>73</v>
      </c>
      <c r="C2105" t="s">
        <v>47</v>
      </c>
      <c r="D2105" t="s">
        <v>3154</v>
      </c>
      <c r="E2105" t="s">
        <v>49</v>
      </c>
      <c r="F2105" t="s">
        <v>50</v>
      </c>
      <c r="G2105">
        <v>2.0205536286036102E-3</v>
      </c>
    </row>
    <row r="2106" spans="1:7" x14ac:dyDescent="0.25">
      <c r="A2106" t="s">
        <v>3229</v>
      </c>
      <c r="B2106" t="s">
        <v>70</v>
      </c>
      <c r="C2106" t="s">
        <v>47</v>
      </c>
      <c r="D2106" t="s">
        <v>3151</v>
      </c>
      <c r="E2106" t="s">
        <v>49</v>
      </c>
      <c r="F2106" t="s">
        <v>50</v>
      </c>
      <c r="G2106">
        <v>2.0679649309063601E-3</v>
      </c>
    </row>
    <row r="2107" spans="1:7" x14ac:dyDescent="0.25">
      <c r="A2107" t="s">
        <v>3229</v>
      </c>
      <c r="B2107" t="s">
        <v>76</v>
      </c>
      <c r="C2107" t="s">
        <v>47</v>
      </c>
      <c r="D2107" t="s">
        <v>3151</v>
      </c>
      <c r="E2107" t="s">
        <v>49</v>
      </c>
      <c r="F2107" t="s">
        <v>50</v>
      </c>
      <c r="G2107">
        <v>4.1241095421162E-3</v>
      </c>
    </row>
    <row r="2108" spans="1:7" x14ac:dyDescent="0.25">
      <c r="A2108" t="s">
        <v>3229</v>
      </c>
      <c r="B2108" t="s">
        <v>73</v>
      </c>
      <c r="C2108" t="s">
        <v>47</v>
      </c>
      <c r="D2108" t="s">
        <v>3151</v>
      </c>
      <c r="E2108" t="s">
        <v>49</v>
      </c>
      <c r="F2108" t="s">
        <v>50</v>
      </c>
      <c r="G2108">
        <v>4.7884115090606897E-3</v>
      </c>
    </row>
    <row r="2109" spans="1:7" x14ac:dyDescent="0.25">
      <c r="A2109" t="s">
        <v>220</v>
      </c>
      <c r="B2109" t="s">
        <v>76</v>
      </c>
      <c r="C2109" t="s">
        <v>47</v>
      </c>
      <c r="D2109" t="s">
        <v>3156</v>
      </c>
      <c r="E2109" t="s">
        <v>49</v>
      </c>
      <c r="F2109" t="s">
        <v>50</v>
      </c>
      <c r="G2109">
        <v>6.1378146593387296E-4</v>
      </c>
    </row>
    <row r="2110" spans="1:7" x14ac:dyDescent="0.25">
      <c r="A2110" t="s">
        <v>220</v>
      </c>
      <c r="B2110" t="s">
        <v>70</v>
      </c>
      <c r="C2110" t="s">
        <v>47</v>
      </c>
      <c r="D2110" t="s">
        <v>3156</v>
      </c>
      <c r="E2110" t="s">
        <v>49</v>
      </c>
      <c r="F2110" t="s">
        <v>50</v>
      </c>
      <c r="G2110">
        <v>3.4455095346157299E-4</v>
      </c>
    </row>
    <row r="2111" spans="1:7" x14ac:dyDescent="0.25">
      <c r="A2111" t="s">
        <v>214</v>
      </c>
      <c r="B2111" t="s">
        <v>76</v>
      </c>
      <c r="C2111" t="s">
        <v>47</v>
      </c>
      <c r="D2111" t="s">
        <v>3155</v>
      </c>
      <c r="E2111" t="s">
        <v>49</v>
      </c>
      <c r="F2111" t="s">
        <v>50</v>
      </c>
      <c r="G2111">
        <v>1.1372538173899901E-3</v>
      </c>
    </row>
    <row r="2112" spans="1:7" x14ac:dyDescent="0.25">
      <c r="A2112" t="s">
        <v>214</v>
      </c>
      <c r="B2112" t="s">
        <v>70</v>
      </c>
      <c r="C2112" t="s">
        <v>47</v>
      </c>
      <c r="D2112" t="s">
        <v>3155</v>
      </c>
      <c r="E2112" t="s">
        <v>49</v>
      </c>
      <c r="F2112" t="s">
        <v>50</v>
      </c>
      <c r="G2112">
        <v>7.0969431228886997E-4</v>
      </c>
    </row>
    <row r="2113" spans="1:7" x14ac:dyDescent="0.25">
      <c r="A2113" t="s">
        <v>220</v>
      </c>
      <c r="B2113" t="s">
        <v>73</v>
      </c>
      <c r="C2113" t="s">
        <v>47</v>
      </c>
      <c r="D2113" t="s">
        <v>3156</v>
      </c>
      <c r="E2113" t="s">
        <v>49</v>
      </c>
      <c r="F2113" t="s">
        <v>50</v>
      </c>
      <c r="G2113">
        <v>1.5341865710723E-3</v>
      </c>
    </row>
    <row r="2114" spans="1:7" x14ac:dyDescent="0.25">
      <c r="A2114" t="s">
        <v>214</v>
      </c>
      <c r="B2114" t="s">
        <v>73</v>
      </c>
      <c r="C2114" t="s">
        <v>47</v>
      </c>
      <c r="D2114" t="s">
        <v>3155</v>
      </c>
      <c r="E2114" t="s">
        <v>49</v>
      </c>
      <c r="F2114" t="s">
        <v>50</v>
      </c>
      <c r="G2114">
        <v>2.0049000487608001E-3</v>
      </c>
    </row>
    <row r="2115" spans="1:7" x14ac:dyDescent="0.25">
      <c r="A2115" t="s">
        <v>3229</v>
      </c>
      <c r="B2115" t="s">
        <v>70</v>
      </c>
      <c r="C2115" t="s">
        <v>47</v>
      </c>
      <c r="D2115" t="s">
        <v>3152</v>
      </c>
      <c r="E2115" t="s">
        <v>49</v>
      </c>
      <c r="F2115" t="s">
        <v>50</v>
      </c>
      <c r="G2115">
        <v>2.12441927029026E-3</v>
      </c>
    </row>
    <row r="2116" spans="1:7" x14ac:dyDescent="0.25">
      <c r="A2116" t="s">
        <v>220</v>
      </c>
      <c r="B2116" t="s">
        <v>76</v>
      </c>
      <c r="C2116" t="s">
        <v>47</v>
      </c>
      <c r="D2116" t="s">
        <v>3157</v>
      </c>
      <c r="E2116" t="s">
        <v>49</v>
      </c>
      <c r="F2116" t="s">
        <v>50</v>
      </c>
      <c r="G2116">
        <v>6.0744176870621903E-4</v>
      </c>
    </row>
    <row r="2117" spans="1:7" x14ac:dyDescent="0.25">
      <c r="A2117" t="s">
        <v>3229</v>
      </c>
      <c r="B2117" t="s">
        <v>76</v>
      </c>
      <c r="C2117" t="s">
        <v>47</v>
      </c>
      <c r="D2117" t="s">
        <v>3152</v>
      </c>
      <c r="E2117" t="s">
        <v>49</v>
      </c>
      <c r="F2117" t="s">
        <v>50</v>
      </c>
      <c r="G2117">
        <v>4.1487228953176001E-3</v>
      </c>
    </row>
    <row r="2118" spans="1:7" x14ac:dyDescent="0.25">
      <c r="A2118" t="s">
        <v>3229</v>
      </c>
      <c r="B2118" t="s">
        <v>73</v>
      </c>
      <c r="C2118" t="s">
        <v>47</v>
      </c>
      <c r="D2118" t="s">
        <v>3152</v>
      </c>
      <c r="E2118" t="s">
        <v>49</v>
      </c>
      <c r="F2118" t="s">
        <v>50</v>
      </c>
      <c r="G2118">
        <v>4.8356435365146996E-3</v>
      </c>
    </row>
    <row r="2119" spans="1:7" x14ac:dyDescent="0.25">
      <c r="A2119" t="s">
        <v>220</v>
      </c>
      <c r="B2119" t="s">
        <v>70</v>
      </c>
      <c r="C2119" t="s">
        <v>47</v>
      </c>
      <c r="D2119" t="s">
        <v>3157</v>
      </c>
      <c r="E2119" t="s">
        <v>49</v>
      </c>
      <c r="F2119" t="s">
        <v>50</v>
      </c>
      <c r="G2119">
        <v>3.39098209105197E-4</v>
      </c>
    </row>
    <row r="2120" spans="1:7" x14ac:dyDescent="0.25">
      <c r="A2120" t="s">
        <v>214</v>
      </c>
      <c r="B2120" t="s">
        <v>76</v>
      </c>
      <c r="C2120" t="s">
        <v>47</v>
      </c>
      <c r="D2120" t="s">
        <v>3156</v>
      </c>
      <c r="E2120" t="s">
        <v>49</v>
      </c>
      <c r="F2120" t="s">
        <v>50</v>
      </c>
      <c r="G2120">
        <v>1.12339636454215E-3</v>
      </c>
    </row>
    <row r="2121" spans="1:7" x14ac:dyDescent="0.25">
      <c r="A2121" t="s">
        <v>220</v>
      </c>
      <c r="B2121" t="s">
        <v>73</v>
      </c>
      <c r="C2121" t="s">
        <v>47</v>
      </c>
      <c r="D2121" t="s">
        <v>3157</v>
      </c>
      <c r="E2121" t="s">
        <v>49</v>
      </c>
      <c r="F2121" t="s">
        <v>50</v>
      </c>
      <c r="G2121">
        <v>1.51048073978544E-3</v>
      </c>
    </row>
    <row r="2122" spans="1:7" x14ac:dyDescent="0.25">
      <c r="A2122" t="s">
        <v>214</v>
      </c>
      <c r="B2122" t="s">
        <v>70</v>
      </c>
      <c r="C2122" t="s">
        <v>47</v>
      </c>
      <c r="D2122" t="s">
        <v>3156</v>
      </c>
      <c r="E2122" t="s">
        <v>49</v>
      </c>
      <c r="F2122" t="s">
        <v>50</v>
      </c>
      <c r="G2122">
        <v>7.0245659504181298E-4</v>
      </c>
    </row>
    <row r="2123" spans="1:7" x14ac:dyDescent="0.25">
      <c r="A2123" t="s">
        <v>214</v>
      </c>
      <c r="B2123" t="s">
        <v>73</v>
      </c>
      <c r="C2123" t="s">
        <v>47</v>
      </c>
      <c r="D2123" t="s">
        <v>3156</v>
      </c>
      <c r="E2123" t="s">
        <v>49</v>
      </c>
      <c r="F2123" t="s">
        <v>50</v>
      </c>
      <c r="G2123">
        <v>1.9898485296811798E-3</v>
      </c>
    </row>
    <row r="2124" spans="1:7" x14ac:dyDescent="0.25">
      <c r="A2124" t="s">
        <v>220</v>
      </c>
      <c r="B2124" t="s">
        <v>76</v>
      </c>
      <c r="C2124" t="s">
        <v>47</v>
      </c>
      <c r="D2124" t="s">
        <v>3158</v>
      </c>
      <c r="E2124" t="s">
        <v>49</v>
      </c>
      <c r="F2124" t="s">
        <v>50</v>
      </c>
      <c r="G2124">
        <v>6.0339448628602202E-4</v>
      </c>
    </row>
    <row r="2125" spans="1:7" x14ac:dyDescent="0.25">
      <c r="A2125" t="s">
        <v>3229</v>
      </c>
      <c r="B2125" t="s">
        <v>70</v>
      </c>
      <c r="C2125" t="s">
        <v>47</v>
      </c>
      <c r="D2125" t="s">
        <v>3153</v>
      </c>
      <c r="E2125" t="s">
        <v>49</v>
      </c>
      <c r="F2125" t="s">
        <v>50</v>
      </c>
      <c r="G2125">
        <v>2.1133766693322798E-3</v>
      </c>
    </row>
    <row r="2126" spans="1:7" x14ac:dyDescent="0.25">
      <c r="A2126" t="s">
        <v>3229</v>
      </c>
      <c r="B2126" t="s">
        <v>76</v>
      </c>
      <c r="C2126" t="s">
        <v>47</v>
      </c>
      <c r="D2126" t="s">
        <v>3153</v>
      </c>
      <c r="E2126" t="s">
        <v>49</v>
      </c>
      <c r="F2126" t="s">
        <v>50</v>
      </c>
      <c r="G2126">
        <v>4.1541910495887799E-3</v>
      </c>
    </row>
    <row r="2127" spans="1:7" x14ac:dyDescent="0.25">
      <c r="A2127" t="s">
        <v>3229</v>
      </c>
      <c r="B2127" t="s">
        <v>73</v>
      </c>
      <c r="C2127" t="s">
        <v>47</v>
      </c>
      <c r="D2127" t="s">
        <v>3153</v>
      </c>
      <c r="E2127" t="s">
        <v>49</v>
      </c>
      <c r="F2127" t="s">
        <v>50</v>
      </c>
      <c r="G2127">
        <v>4.8293604737236302E-3</v>
      </c>
    </row>
    <row r="2128" spans="1:7" x14ac:dyDescent="0.25">
      <c r="A2128" t="s">
        <v>220</v>
      </c>
      <c r="B2128" t="s">
        <v>70</v>
      </c>
      <c r="C2128" t="s">
        <v>47</v>
      </c>
      <c r="D2128" t="s">
        <v>3158</v>
      </c>
      <c r="E2128" t="s">
        <v>49</v>
      </c>
      <c r="F2128" t="s">
        <v>50</v>
      </c>
      <c r="G2128">
        <v>3.3487622384671797E-4</v>
      </c>
    </row>
    <row r="2129" spans="1:7" x14ac:dyDescent="0.25">
      <c r="A2129" t="s">
        <v>214</v>
      </c>
      <c r="B2129" t="s">
        <v>76</v>
      </c>
      <c r="C2129" t="s">
        <v>47</v>
      </c>
      <c r="D2129" t="s">
        <v>3157</v>
      </c>
      <c r="E2129" t="s">
        <v>49</v>
      </c>
      <c r="F2129" t="s">
        <v>50</v>
      </c>
      <c r="G2129">
        <v>1.1126823770175099E-3</v>
      </c>
    </row>
    <row r="2130" spans="1:7" x14ac:dyDescent="0.25">
      <c r="A2130" t="s">
        <v>220</v>
      </c>
      <c r="B2130" t="s">
        <v>73</v>
      </c>
      <c r="C2130" t="s">
        <v>47</v>
      </c>
      <c r="D2130" t="s">
        <v>3158</v>
      </c>
      <c r="E2130" t="s">
        <v>49</v>
      </c>
      <c r="F2130" t="s">
        <v>50</v>
      </c>
      <c r="G2130">
        <v>1.50565700030621E-3</v>
      </c>
    </row>
    <row r="2131" spans="1:7" x14ac:dyDescent="0.25">
      <c r="A2131" t="s">
        <v>214</v>
      </c>
      <c r="B2131" t="s">
        <v>70</v>
      </c>
      <c r="C2131" t="s">
        <v>47</v>
      </c>
      <c r="D2131" t="s">
        <v>3157</v>
      </c>
      <c r="E2131" t="s">
        <v>49</v>
      </c>
      <c r="F2131" t="s">
        <v>50</v>
      </c>
      <c r="G2131">
        <v>6.91299131081539E-4</v>
      </c>
    </row>
    <row r="2132" spans="1:7" x14ac:dyDescent="0.25">
      <c r="A2132" t="s">
        <v>214</v>
      </c>
      <c r="B2132" t="s">
        <v>73</v>
      </c>
      <c r="C2132" t="s">
        <v>47</v>
      </c>
      <c r="D2132" t="s">
        <v>3157</v>
      </c>
      <c r="E2132" t="s">
        <v>49</v>
      </c>
      <c r="F2132" t="s">
        <v>50</v>
      </c>
      <c r="G2132">
        <v>1.96593103918639E-3</v>
      </c>
    </row>
    <row r="2133" spans="1:7" x14ac:dyDescent="0.25">
      <c r="A2133" t="s">
        <v>220</v>
      </c>
      <c r="B2133" t="s">
        <v>76</v>
      </c>
      <c r="C2133" t="s">
        <v>47</v>
      </c>
      <c r="D2133" t="s">
        <v>3159</v>
      </c>
      <c r="E2133" t="s">
        <v>49</v>
      </c>
      <c r="F2133" t="s">
        <v>50</v>
      </c>
      <c r="G2133">
        <v>5.9646407763163203E-4</v>
      </c>
    </row>
    <row r="2134" spans="1:7" x14ac:dyDescent="0.25">
      <c r="A2134" t="s">
        <v>3229</v>
      </c>
      <c r="B2134" t="s">
        <v>70</v>
      </c>
      <c r="C2134" t="s">
        <v>47</v>
      </c>
      <c r="D2134" t="s">
        <v>3154</v>
      </c>
      <c r="E2134" t="s">
        <v>49</v>
      </c>
      <c r="F2134" t="s">
        <v>50</v>
      </c>
      <c r="G2134">
        <v>2.1099979877471902E-3</v>
      </c>
    </row>
    <row r="2135" spans="1:7" x14ac:dyDescent="0.25">
      <c r="A2135" t="s">
        <v>3229</v>
      </c>
      <c r="B2135" t="s">
        <v>76</v>
      </c>
      <c r="C2135" t="s">
        <v>47</v>
      </c>
      <c r="D2135" t="s">
        <v>3154</v>
      </c>
      <c r="E2135" t="s">
        <v>49</v>
      </c>
      <c r="F2135" t="s">
        <v>50</v>
      </c>
      <c r="G2135">
        <v>4.1605515877405803E-3</v>
      </c>
    </row>
    <row r="2136" spans="1:7" x14ac:dyDescent="0.25">
      <c r="A2136" t="s">
        <v>3229</v>
      </c>
      <c r="B2136" t="s">
        <v>73</v>
      </c>
      <c r="C2136" t="s">
        <v>47</v>
      </c>
      <c r="D2136" t="s">
        <v>3154</v>
      </c>
      <c r="E2136" t="s">
        <v>49</v>
      </c>
      <c r="F2136" t="s">
        <v>50</v>
      </c>
      <c r="G2136">
        <v>4.84610648949941E-3</v>
      </c>
    </row>
    <row r="2137" spans="1:7" x14ac:dyDescent="0.25">
      <c r="A2137" t="s">
        <v>220</v>
      </c>
      <c r="B2137" t="s">
        <v>70</v>
      </c>
      <c r="C2137" t="s">
        <v>47</v>
      </c>
      <c r="D2137" t="s">
        <v>3159</v>
      </c>
      <c r="E2137" t="s">
        <v>49</v>
      </c>
      <c r="F2137" t="s">
        <v>50</v>
      </c>
      <c r="G2137">
        <v>3.3484816551208402E-4</v>
      </c>
    </row>
    <row r="2138" spans="1:7" x14ac:dyDescent="0.25">
      <c r="A2138" t="s">
        <v>214</v>
      </c>
      <c r="B2138" t="s">
        <v>76</v>
      </c>
      <c r="C2138" t="s">
        <v>47</v>
      </c>
      <c r="D2138" t="s">
        <v>3158</v>
      </c>
      <c r="E2138" t="s">
        <v>49</v>
      </c>
      <c r="F2138" t="s">
        <v>50</v>
      </c>
      <c r="G2138">
        <v>1.10802363466333E-3</v>
      </c>
    </row>
    <row r="2139" spans="1:7" x14ac:dyDescent="0.25">
      <c r="A2139" t="s">
        <v>220</v>
      </c>
      <c r="B2139" t="s">
        <v>73</v>
      </c>
      <c r="C2139" t="s">
        <v>47</v>
      </c>
      <c r="D2139" t="s">
        <v>3159</v>
      </c>
      <c r="E2139" t="s">
        <v>49</v>
      </c>
      <c r="F2139" t="s">
        <v>50</v>
      </c>
      <c r="G2139">
        <v>1.48939251899719E-3</v>
      </c>
    </row>
    <row r="2140" spans="1:7" x14ac:dyDescent="0.25">
      <c r="A2140" t="s">
        <v>214</v>
      </c>
      <c r="B2140" t="s">
        <v>70</v>
      </c>
      <c r="C2140" t="s">
        <v>47</v>
      </c>
      <c r="D2140" t="s">
        <v>3158</v>
      </c>
      <c r="E2140" t="s">
        <v>49</v>
      </c>
      <c r="F2140" t="s">
        <v>50</v>
      </c>
      <c r="G2140">
        <v>6.8672774014649502E-4</v>
      </c>
    </row>
    <row r="2141" spans="1:7" x14ac:dyDescent="0.25">
      <c r="A2141" t="s">
        <v>214</v>
      </c>
      <c r="B2141" t="s">
        <v>73</v>
      </c>
      <c r="C2141" t="s">
        <v>47</v>
      </c>
      <c r="D2141" t="s">
        <v>3158</v>
      </c>
      <c r="E2141" t="s">
        <v>49</v>
      </c>
      <c r="F2141" t="s">
        <v>50</v>
      </c>
      <c r="G2141">
        <v>1.9557594517130902E-3</v>
      </c>
    </row>
    <row r="2142" spans="1:7" x14ac:dyDescent="0.25">
      <c r="A2142" t="s">
        <v>220</v>
      </c>
      <c r="B2142" t="s">
        <v>76</v>
      </c>
      <c r="C2142" t="s">
        <v>47</v>
      </c>
      <c r="D2142" t="s">
        <v>3160</v>
      </c>
      <c r="E2142" t="s">
        <v>49</v>
      </c>
      <c r="F2142" t="s">
        <v>50</v>
      </c>
      <c r="G2142">
        <v>5.9126927739097895E-4</v>
      </c>
    </row>
    <row r="2143" spans="1:7" x14ac:dyDescent="0.25">
      <c r="A2143" t="s">
        <v>3229</v>
      </c>
      <c r="B2143" t="s">
        <v>70</v>
      </c>
      <c r="C2143" t="s">
        <v>47</v>
      </c>
      <c r="D2143" t="s">
        <v>3155</v>
      </c>
      <c r="E2143" t="s">
        <v>49</v>
      </c>
      <c r="F2143" t="s">
        <v>50</v>
      </c>
      <c r="G2143">
        <v>2.0811526993520899E-3</v>
      </c>
    </row>
    <row r="2144" spans="1:7" x14ac:dyDescent="0.25">
      <c r="A2144" t="s">
        <v>3229</v>
      </c>
      <c r="B2144" t="s">
        <v>76</v>
      </c>
      <c r="C2144" t="s">
        <v>47</v>
      </c>
      <c r="D2144" t="s">
        <v>3155</v>
      </c>
      <c r="E2144" t="s">
        <v>49</v>
      </c>
      <c r="F2144" t="s">
        <v>50</v>
      </c>
      <c r="G2144">
        <v>4.0974906457015804E-3</v>
      </c>
    </row>
    <row r="2145" spans="1:7" x14ac:dyDescent="0.25">
      <c r="A2145" t="s">
        <v>220</v>
      </c>
      <c r="B2145" t="s">
        <v>70</v>
      </c>
      <c r="C2145" t="s">
        <v>47</v>
      </c>
      <c r="D2145" t="s">
        <v>3160</v>
      </c>
      <c r="E2145" t="s">
        <v>49</v>
      </c>
      <c r="F2145" t="s">
        <v>50</v>
      </c>
      <c r="G2145">
        <v>3.3085285907699901E-4</v>
      </c>
    </row>
    <row r="2146" spans="1:7" x14ac:dyDescent="0.25">
      <c r="A2146" t="s">
        <v>3229</v>
      </c>
      <c r="B2146" t="s">
        <v>73</v>
      </c>
      <c r="C2146" t="s">
        <v>47</v>
      </c>
      <c r="D2146" t="s">
        <v>3155</v>
      </c>
      <c r="E2146" t="s">
        <v>49</v>
      </c>
      <c r="F2146" t="s">
        <v>50</v>
      </c>
      <c r="G2146">
        <v>4.8246141352684601E-3</v>
      </c>
    </row>
    <row r="2147" spans="1:7" x14ac:dyDescent="0.25">
      <c r="A2147" t="s">
        <v>214</v>
      </c>
      <c r="B2147" t="s">
        <v>76</v>
      </c>
      <c r="C2147" t="s">
        <v>47</v>
      </c>
      <c r="D2147" t="s">
        <v>3159</v>
      </c>
      <c r="E2147" t="s">
        <v>49</v>
      </c>
      <c r="F2147" t="s">
        <v>50</v>
      </c>
      <c r="G2147">
        <v>1.10201915105183E-3</v>
      </c>
    </row>
    <row r="2148" spans="1:7" x14ac:dyDescent="0.25">
      <c r="A2148" t="s">
        <v>220</v>
      </c>
      <c r="B2148" t="s">
        <v>73</v>
      </c>
      <c r="C2148" t="s">
        <v>47</v>
      </c>
      <c r="D2148" t="s">
        <v>3160</v>
      </c>
      <c r="E2148" t="s">
        <v>49</v>
      </c>
      <c r="F2148" t="s">
        <v>50</v>
      </c>
      <c r="G2148">
        <v>1.4950382567587299E-3</v>
      </c>
    </row>
    <row r="2149" spans="1:7" x14ac:dyDescent="0.25">
      <c r="A2149" t="s">
        <v>214</v>
      </c>
      <c r="B2149" t="s">
        <v>70</v>
      </c>
      <c r="C2149" t="s">
        <v>47</v>
      </c>
      <c r="D2149" t="s">
        <v>3159</v>
      </c>
      <c r="E2149" t="s">
        <v>49</v>
      </c>
      <c r="F2149" t="s">
        <v>50</v>
      </c>
      <c r="G2149">
        <v>6.8282763163248698E-4</v>
      </c>
    </row>
    <row r="2150" spans="1:7" x14ac:dyDescent="0.25">
      <c r="A2150" t="s">
        <v>214</v>
      </c>
      <c r="B2150" t="s">
        <v>73</v>
      </c>
      <c r="C2150" t="s">
        <v>47</v>
      </c>
      <c r="D2150" t="s">
        <v>3159</v>
      </c>
      <c r="E2150" t="s">
        <v>49</v>
      </c>
      <c r="F2150" t="s">
        <v>50</v>
      </c>
      <c r="G2150">
        <v>1.9338365395863799E-3</v>
      </c>
    </row>
    <row r="2151" spans="1:7" x14ac:dyDescent="0.25">
      <c r="A2151" t="s">
        <v>220</v>
      </c>
      <c r="B2151" t="s">
        <v>76</v>
      </c>
      <c r="C2151" t="s">
        <v>47</v>
      </c>
      <c r="D2151" t="s">
        <v>3161</v>
      </c>
      <c r="E2151" t="s">
        <v>49</v>
      </c>
      <c r="F2151" t="s">
        <v>50</v>
      </c>
      <c r="G2151">
        <v>5.8820606672275804E-4</v>
      </c>
    </row>
    <row r="2152" spans="1:7" x14ac:dyDescent="0.25">
      <c r="A2152" t="s">
        <v>220</v>
      </c>
      <c r="B2152" t="s">
        <v>70</v>
      </c>
      <c r="C2152" t="s">
        <v>47</v>
      </c>
      <c r="D2152" t="s">
        <v>3161</v>
      </c>
      <c r="E2152" t="s">
        <v>49</v>
      </c>
      <c r="F2152" t="s">
        <v>50</v>
      </c>
      <c r="G2152">
        <v>3.2797239677250699E-4</v>
      </c>
    </row>
    <row r="2153" spans="1:7" x14ac:dyDescent="0.25">
      <c r="A2153" t="s">
        <v>3229</v>
      </c>
      <c r="B2153" t="s">
        <v>70</v>
      </c>
      <c r="C2153" t="s">
        <v>47</v>
      </c>
      <c r="D2153" t="s">
        <v>3156</v>
      </c>
      <c r="E2153" t="s">
        <v>49</v>
      </c>
      <c r="F2153" t="s">
        <v>50</v>
      </c>
      <c r="G2153">
        <v>2.0566219702744999E-3</v>
      </c>
    </row>
    <row r="2154" spans="1:7" x14ac:dyDescent="0.25">
      <c r="A2154" t="s">
        <v>3229</v>
      </c>
      <c r="B2154" t="s">
        <v>76</v>
      </c>
      <c r="C2154" t="s">
        <v>47</v>
      </c>
      <c r="D2154" t="s">
        <v>3156</v>
      </c>
      <c r="E2154" t="s">
        <v>49</v>
      </c>
      <c r="F2154" t="s">
        <v>50</v>
      </c>
      <c r="G2154">
        <v>4.0747824387672603E-3</v>
      </c>
    </row>
    <row r="2155" spans="1:7" x14ac:dyDescent="0.25">
      <c r="A2155" t="s">
        <v>3229</v>
      </c>
      <c r="B2155" t="s">
        <v>73</v>
      </c>
      <c r="C2155" t="s">
        <v>47</v>
      </c>
      <c r="D2155" t="s">
        <v>3156</v>
      </c>
      <c r="E2155" t="s">
        <v>49</v>
      </c>
      <c r="F2155" t="s">
        <v>50</v>
      </c>
      <c r="G2155">
        <v>4.7970039722247003E-3</v>
      </c>
    </row>
    <row r="2156" spans="1:7" x14ac:dyDescent="0.25">
      <c r="A2156" t="s">
        <v>214</v>
      </c>
      <c r="B2156" t="s">
        <v>76</v>
      </c>
      <c r="C2156" t="s">
        <v>47</v>
      </c>
      <c r="D2156" t="s">
        <v>3160</v>
      </c>
      <c r="E2156" t="s">
        <v>49</v>
      </c>
      <c r="F2156" t="s">
        <v>50</v>
      </c>
      <c r="G2156">
        <v>1.12351083329745E-3</v>
      </c>
    </row>
    <row r="2157" spans="1:7" x14ac:dyDescent="0.25">
      <c r="A2157" t="s">
        <v>220</v>
      </c>
      <c r="B2157" t="s">
        <v>73</v>
      </c>
      <c r="C2157" t="s">
        <v>47</v>
      </c>
      <c r="D2157" t="s">
        <v>3161</v>
      </c>
      <c r="E2157" t="s">
        <v>49</v>
      </c>
      <c r="F2157" t="s">
        <v>50</v>
      </c>
      <c r="G2157">
        <v>1.5165677544666299E-3</v>
      </c>
    </row>
    <row r="2158" spans="1:7" x14ac:dyDescent="0.25">
      <c r="A2158" t="s">
        <v>214</v>
      </c>
      <c r="B2158" t="s">
        <v>70</v>
      </c>
      <c r="C2158" t="s">
        <v>47</v>
      </c>
      <c r="D2158" t="s">
        <v>3160</v>
      </c>
      <c r="E2158" t="s">
        <v>49</v>
      </c>
      <c r="F2158" t="s">
        <v>50</v>
      </c>
      <c r="G2158">
        <v>6.7460253125145304E-4</v>
      </c>
    </row>
    <row r="2159" spans="1:7" x14ac:dyDescent="0.25">
      <c r="A2159" t="s">
        <v>214</v>
      </c>
      <c r="B2159" t="s">
        <v>73</v>
      </c>
      <c r="C2159" t="s">
        <v>47</v>
      </c>
      <c r="D2159" t="s">
        <v>3160</v>
      </c>
      <c r="E2159" t="s">
        <v>49</v>
      </c>
      <c r="F2159" t="s">
        <v>50</v>
      </c>
      <c r="G2159">
        <v>1.9518830591724E-3</v>
      </c>
    </row>
    <row r="2160" spans="1:7" x14ac:dyDescent="0.25">
      <c r="A2160" t="s">
        <v>220</v>
      </c>
      <c r="B2160" t="s">
        <v>76</v>
      </c>
      <c r="C2160" t="s">
        <v>47</v>
      </c>
      <c r="D2160" t="s">
        <v>3162</v>
      </c>
      <c r="E2160" t="s">
        <v>49</v>
      </c>
      <c r="F2160" t="s">
        <v>50</v>
      </c>
      <c r="G2160">
        <v>5.8093814329169202E-4</v>
      </c>
    </row>
    <row r="2161" spans="1:7" x14ac:dyDescent="0.25">
      <c r="A2161" t="s">
        <v>220</v>
      </c>
      <c r="B2161" t="s">
        <v>70</v>
      </c>
      <c r="C2161" t="s">
        <v>47</v>
      </c>
      <c r="D2161" t="s">
        <v>3162</v>
      </c>
      <c r="E2161" t="s">
        <v>49</v>
      </c>
      <c r="F2161" t="s">
        <v>50</v>
      </c>
      <c r="G2161">
        <v>3.2854374797864797E-4</v>
      </c>
    </row>
    <row r="2162" spans="1:7" x14ac:dyDescent="0.25">
      <c r="A2162" t="s">
        <v>220</v>
      </c>
      <c r="B2162" t="s">
        <v>73</v>
      </c>
      <c r="C2162" t="s">
        <v>47</v>
      </c>
      <c r="D2162" t="s">
        <v>3162</v>
      </c>
      <c r="E2162" t="s">
        <v>49</v>
      </c>
      <c r="F2162" t="s">
        <v>50</v>
      </c>
      <c r="G2162">
        <v>1.5177188591025299E-3</v>
      </c>
    </row>
    <row r="2163" spans="1:7" x14ac:dyDescent="0.25">
      <c r="A2163" t="s">
        <v>3229</v>
      </c>
      <c r="B2163" t="s">
        <v>70</v>
      </c>
      <c r="C2163" t="s">
        <v>47</v>
      </c>
      <c r="D2163" t="s">
        <v>3157</v>
      </c>
      <c r="E2163" t="s">
        <v>49</v>
      </c>
      <c r="F2163" t="s">
        <v>50</v>
      </c>
      <c r="G2163">
        <v>2.0241070843342699E-3</v>
      </c>
    </row>
    <row r="2164" spans="1:7" x14ac:dyDescent="0.25">
      <c r="A2164" t="s">
        <v>214</v>
      </c>
      <c r="B2164" t="s">
        <v>76</v>
      </c>
      <c r="C2164" t="s">
        <v>47</v>
      </c>
      <c r="D2164" t="s">
        <v>3161</v>
      </c>
      <c r="E2164" t="s">
        <v>49</v>
      </c>
      <c r="F2164" t="s">
        <v>50</v>
      </c>
      <c r="G2164">
        <v>1.1349891710002501E-3</v>
      </c>
    </row>
    <row r="2165" spans="1:7" x14ac:dyDescent="0.25">
      <c r="A2165" t="s">
        <v>3229</v>
      </c>
      <c r="B2165" t="s">
        <v>76</v>
      </c>
      <c r="C2165" t="s">
        <v>47</v>
      </c>
      <c r="D2165" t="s">
        <v>3157</v>
      </c>
      <c r="E2165" t="s">
        <v>49</v>
      </c>
      <c r="F2165" t="s">
        <v>50</v>
      </c>
      <c r="G2165">
        <v>4.02777393658955E-3</v>
      </c>
    </row>
    <row r="2166" spans="1:7" x14ac:dyDescent="0.25">
      <c r="A2166" t="s">
        <v>3229</v>
      </c>
      <c r="B2166" t="s">
        <v>73</v>
      </c>
      <c r="C2166" t="s">
        <v>47</v>
      </c>
      <c r="D2166" t="s">
        <v>3157</v>
      </c>
      <c r="E2166" t="s">
        <v>49</v>
      </c>
      <c r="F2166" t="s">
        <v>50</v>
      </c>
      <c r="G2166">
        <v>4.7337481060867699E-3</v>
      </c>
    </row>
    <row r="2167" spans="1:7" x14ac:dyDescent="0.25">
      <c r="A2167" t="s">
        <v>214</v>
      </c>
      <c r="B2167" t="s">
        <v>70</v>
      </c>
      <c r="C2167" t="s">
        <v>47</v>
      </c>
      <c r="D2167" t="s">
        <v>3161</v>
      </c>
      <c r="E2167" t="s">
        <v>49</v>
      </c>
      <c r="F2167" t="s">
        <v>50</v>
      </c>
      <c r="G2167">
        <v>6.73001307493064E-4</v>
      </c>
    </row>
    <row r="2168" spans="1:7" x14ac:dyDescent="0.25">
      <c r="A2168" t="s">
        <v>214</v>
      </c>
      <c r="B2168" t="s">
        <v>73</v>
      </c>
      <c r="C2168" t="s">
        <v>47</v>
      </c>
      <c r="D2168" t="s">
        <v>3161</v>
      </c>
      <c r="E2168" t="s">
        <v>49</v>
      </c>
      <c r="F2168" t="s">
        <v>50</v>
      </c>
      <c r="G2168">
        <v>1.9629610909355998E-3</v>
      </c>
    </row>
    <row r="2169" spans="1:7" x14ac:dyDescent="0.25">
      <c r="A2169" t="s">
        <v>220</v>
      </c>
      <c r="B2169" t="s">
        <v>76</v>
      </c>
      <c r="C2169" t="s">
        <v>47</v>
      </c>
      <c r="D2169" t="s">
        <v>3163</v>
      </c>
      <c r="E2169" t="s">
        <v>49</v>
      </c>
      <c r="F2169" t="s">
        <v>50</v>
      </c>
      <c r="G2169">
        <v>5.7862468358487005E-4</v>
      </c>
    </row>
    <row r="2170" spans="1:7" x14ac:dyDescent="0.25">
      <c r="A2170" t="s">
        <v>220</v>
      </c>
      <c r="B2170" t="s">
        <v>70</v>
      </c>
      <c r="C2170" t="s">
        <v>47</v>
      </c>
      <c r="D2170" t="s">
        <v>3163</v>
      </c>
      <c r="E2170" t="s">
        <v>49</v>
      </c>
      <c r="F2170" t="s">
        <v>50</v>
      </c>
      <c r="G2170">
        <v>3.3286220609804999E-4</v>
      </c>
    </row>
    <row r="2171" spans="1:7" x14ac:dyDescent="0.25">
      <c r="A2171" t="s">
        <v>220</v>
      </c>
      <c r="B2171" t="s">
        <v>73</v>
      </c>
      <c r="C2171" t="s">
        <v>47</v>
      </c>
      <c r="D2171" t="s">
        <v>3163</v>
      </c>
      <c r="E2171" t="s">
        <v>49</v>
      </c>
      <c r="F2171" t="s">
        <v>50</v>
      </c>
      <c r="G2171">
        <v>1.5103563750530999E-3</v>
      </c>
    </row>
    <row r="2172" spans="1:7" x14ac:dyDescent="0.25">
      <c r="A2172" t="s">
        <v>214</v>
      </c>
      <c r="B2172" t="s">
        <v>76</v>
      </c>
      <c r="C2172" t="s">
        <v>47</v>
      </c>
      <c r="D2172" t="s">
        <v>3162</v>
      </c>
      <c r="E2172" t="s">
        <v>49</v>
      </c>
      <c r="F2172" t="s">
        <v>50</v>
      </c>
      <c r="G2172">
        <v>1.1422402899840701E-3</v>
      </c>
    </row>
    <row r="2173" spans="1:7" x14ac:dyDescent="0.25">
      <c r="A2173" t="s">
        <v>3229</v>
      </c>
      <c r="B2173" t="s">
        <v>70</v>
      </c>
      <c r="C2173" t="s">
        <v>47</v>
      </c>
      <c r="D2173" t="s">
        <v>3158</v>
      </c>
      <c r="E2173" t="s">
        <v>49</v>
      </c>
      <c r="F2173" t="s">
        <v>50</v>
      </c>
      <c r="G2173">
        <v>1.9897100366192098E-3</v>
      </c>
    </row>
    <row r="2174" spans="1:7" x14ac:dyDescent="0.25">
      <c r="A2174" t="s">
        <v>3229</v>
      </c>
      <c r="B2174" t="s">
        <v>76</v>
      </c>
      <c r="C2174" t="s">
        <v>47</v>
      </c>
      <c r="D2174" t="s">
        <v>3158</v>
      </c>
      <c r="E2174" t="s">
        <v>49</v>
      </c>
      <c r="F2174" t="s">
        <v>50</v>
      </c>
      <c r="G2174">
        <v>4.0138850609461397E-3</v>
      </c>
    </row>
    <row r="2175" spans="1:7" x14ac:dyDescent="0.25">
      <c r="A2175" t="s">
        <v>3229</v>
      </c>
      <c r="B2175" t="s">
        <v>73</v>
      </c>
      <c r="C2175" t="s">
        <v>47</v>
      </c>
      <c r="D2175" t="s">
        <v>3158</v>
      </c>
      <c r="E2175" t="s">
        <v>49</v>
      </c>
      <c r="F2175" t="s">
        <v>50</v>
      </c>
      <c r="G2175">
        <v>4.7119296627280097E-3</v>
      </c>
    </row>
    <row r="2176" spans="1:7" x14ac:dyDescent="0.25">
      <c r="A2176" t="s">
        <v>214</v>
      </c>
      <c r="B2176" t="s">
        <v>70</v>
      </c>
      <c r="C2176" t="s">
        <v>47</v>
      </c>
      <c r="D2176" t="s">
        <v>3162</v>
      </c>
      <c r="E2176" t="s">
        <v>49</v>
      </c>
      <c r="F2176" t="s">
        <v>50</v>
      </c>
      <c r="G2176">
        <v>6.7049744485438503E-4</v>
      </c>
    </row>
    <row r="2177" spans="1:7" x14ac:dyDescent="0.25">
      <c r="A2177" t="s">
        <v>214</v>
      </c>
      <c r="B2177" t="s">
        <v>73</v>
      </c>
      <c r="C2177" t="s">
        <v>47</v>
      </c>
      <c r="D2177" t="s">
        <v>3162</v>
      </c>
      <c r="E2177" t="s">
        <v>49</v>
      </c>
      <c r="F2177" t="s">
        <v>50</v>
      </c>
      <c r="G2177">
        <v>1.9554579052431802E-3</v>
      </c>
    </row>
    <row r="2178" spans="1:7" x14ac:dyDescent="0.25">
      <c r="A2178" t="s">
        <v>220</v>
      </c>
      <c r="B2178" t="s">
        <v>76</v>
      </c>
      <c r="C2178" t="s">
        <v>47</v>
      </c>
      <c r="D2178" t="s">
        <v>3164</v>
      </c>
      <c r="E2178" t="s">
        <v>49</v>
      </c>
      <c r="F2178" t="s">
        <v>50</v>
      </c>
      <c r="G2178">
        <v>6.28240141603681E-4</v>
      </c>
    </row>
    <row r="2179" spans="1:7" x14ac:dyDescent="0.25">
      <c r="A2179" t="s">
        <v>220</v>
      </c>
      <c r="B2179" t="s">
        <v>70</v>
      </c>
      <c r="C2179" t="s">
        <v>47</v>
      </c>
      <c r="D2179" t="s">
        <v>3164</v>
      </c>
      <c r="E2179" t="s">
        <v>49</v>
      </c>
      <c r="F2179" t="s">
        <v>50</v>
      </c>
      <c r="G2179">
        <v>3.67129279507531E-4</v>
      </c>
    </row>
    <row r="2180" spans="1:7" x14ac:dyDescent="0.25">
      <c r="A2180" t="s">
        <v>220</v>
      </c>
      <c r="B2180" t="s">
        <v>73</v>
      </c>
      <c r="C2180" t="s">
        <v>47</v>
      </c>
      <c r="D2180" t="s">
        <v>3164</v>
      </c>
      <c r="E2180" t="s">
        <v>49</v>
      </c>
      <c r="F2180" t="s">
        <v>50</v>
      </c>
      <c r="G2180">
        <v>1.5689799851841301E-3</v>
      </c>
    </row>
    <row r="2181" spans="1:7" x14ac:dyDescent="0.25">
      <c r="A2181" t="s">
        <v>214</v>
      </c>
      <c r="B2181" t="s">
        <v>76</v>
      </c>
      <c r="C2181" t="s">
        <v>47</v>
      </c>
      <c r="D2181" t="s">
        <v>3163</v>
      </c>
      <c r="E2181" t="s">
        <v>49</v>
      </c>
      <c r="F2181" t="s">
        <v>50</v>
      </c>
      <c r="G2181">
        <v>1.1346505186652E-3</v>
      </c>
    </row>
    <row r="2182" spans="1:7" x14ac:dyDescent="0.25">
      <c r="A2182" t="s">
        <v>214</v>
      </c>
      <c r="B2182" t="s">
        <v>70</v>
      </c>
      <c r="C2182" t="s">
        <v>47</v>
      </c>
      <c r="D2182" t="s">
        <v>3163</v>
      </c>
      <c r="E2182" t="s">
        <v>49</v>
      </c>
      <c r="F2182" t="s">
        <v>50</v>
      </c>
      <c r="G2182">
        <v>6.6760764957147795E-4</v>
      </c>
    </row>
    <row r="2183" spans="1:7" x14ac:dyDescent="0.25">
      <c r="A2183" t="s">
        <v>3229</v>
      </c>
      <c r="B2183" t="s">
        <v>70</v>
      </c>
      <c r="C2183" t="s">
        <v>47</v>
      </c>
      <c r="D2183" t="s">
        <v>3159</v>
      </c>
      <c r="E2183" t="s">
        <v>49</v>
      </c>
      <c r="F2183" t="s">
        <v>50</v>
      </c>
      <c r="G2183">
        <v>1.9666647911071701E-3</v>
      </c>
    </row>
    <row r="2184" spans="1:7" x14ac:dyDescent="0.25">
      <c r="A2184" t="s">
        <v>3229</v>
      </c>
      <c r="B2184" t="s">
        <v>76</v>
      </c>
      <c r="C2184" t="s">
        <v>47</v>
      </c>
      <c r="D2184" t="s">
        <v>3159</v>
      </c>
      <c r="E2184" t="s">
        <v>49</v>
      </c>
      <c r="F2184" t="s">
        <v>50</v>
      </c>
      <c r="G2184">
        <v>4.0100971857706703E-3</v>
      </c>
    </row>
    <row r="2185" spans="1:7" x14ac:dyDescent="0.25">
      <c r="A2185" t="s">
        <v>3229</v>
      </c>
      <c r="B2185" t="s">
        <v>73</v>
      </c>
      <c r="C2185" t="s">
        <v>47</v>
      </c>
      <c r="D2185" t="s">
        <v>3159</v>
      </c>
      <c r="E2185" t="s">
        <v>49</v>
      </c>
      <c r="F2185" t="s">
        <v>50</v>
      </c>
      <c r="G2185">
        <v>4.70050056775411E-3</v>
      </c>
    </row>
    <row r="2186" spans="1:7" x14ac:dyDescent="0.25">
      <c r="A2186" t="s">
        <v>214</v>
      </c>
      <c r="B2186" t="s">
        <v>73</v>
      </c>
      <c r="C2186" t="s">
        <v>47</v>
      </c>
      <c r="D2186" t="s">
        <v>3163</v>
      </c>
      <c r="E2186" t="s">
        <v>49</v>
      </c>
      <c r="F2186" t="s">
        <v>50</v>
      </c>
      <c r="G2186">
        <v>1.9557420143299798E-3</v>
      </c>
    </row>
    <row r="2187" spans="1:7" x14ac:dyDescent="0.25">
      <c r="A2187" t="s">
        <v>220</v>
      </c>
      <c r="B2187" t="s">
        <v>76</v>
      </c>
      <c r="C2187" t="s">
        <v>47</v>
      </c>
      <c r="D2187" t="s">
        <v>3165</v>
      </c>
      <c r="E2187" t="s">
        <v>49</v>
      </c>
      <c r="F2187" t="s">
        <v>50</v>
      </c>
      <c r="G2187">
        <v>6.2340559855184898E-4</v>
      </c>
    </row>
    <row r="2188" spans="1:7" x14ac:dyDescent="0.25">
      <c r="A2188" t="s">
        <v>220</v>
      </c>
      <c r="B2188" t="s">
        <v>70</v>
      </c>
      <c r="C2188" t="s">
        <v>47</v>
      </c>
      <c r="D2188" t="s">
        <v>3165</v>
      </c>
      <c r="E2188" t="s">
        <v>49</v>
      </c>
      <c r="F2188" t="s">
        <v>50</v>
      </c>
      <c r="G2188">
        <v>3.6748598833553101E-4</v>
      </c>
    </row>
    <row r="2189" spans="1:7" x14ac:dyDescent="0.25">
      <c r="A2189" t="s">
        <v>220</v>
      </c>
      <c r="B2189" t="s">
        <v>73</v>
      </c>
      <c r="C2189" t="s">
        <v>47</v>
      </c>
      <c r="D2189" t="s">
        <v>3165</v>
      </c>
      <c r="E2189" t="s">
        <v>49</v>
      </c>
      <c r="F2189" t="s">
        <v>50</v>
      </c>
      <c r="G2189">
        <v>1.5705813801353699E-3</v>
      </c>
    </row>
    <row r="2190" spans="1:7" x14ac:dyDescent="0.25">
      <c r="A2190" t="s">
        <v>214</v>
      </c>
      <c r="B2190" t="s">
        <v>76</v>
      </c>
      <c r="C2190" t="s">
        <v>47</v>
      </c>
      <c r="D2190" t="s">
        <v>3164</v>
      </c>
      <c r="E2190" t="s">
        <v>49</v>
      </c>
      <c r="F2190" t="s">
        <v>50</v>
      </c>
      <c r="G2190">
        <v>1.16296185387505E-3</v>
      </c>
    </row>
    <row r="2191" spans="1:7" x14ac:dyDescent="0.25">
      <c r="A2191" t="s">
        <v>214</v>
      </c>
      <c r="B2191" t="s">
        <v>70</v>
      </c>
      <c r="C2191" t="s">
        <v>47</v>
      </c>
      <c r="D2191" t="s">
        <v>3164</v>
      </c>
      <c r="E2191" t="s">
        <v>49</v>
      </c>
      <c r="F2191" t="s">
        <v>50</v>
      </c>
      <c r="G2191">
        <v>7.0833265781402503E-4</v>
      </c>
    </row>
    <row r="2192" spans="1:7" x14ac:dyDescent="0.25">
      <c r="A2192" t="s">
        <v>3229</v>
      </c>
      <c r="B2192" t="s">
        <v>70</v>
      </c>
      <c r="C2192" t="s">
        <v>47</v>
      </c>
      <c r="D2192" t="s">
        <v>3160</v>
      </c>
      <c r="E2192" t="s">
        <v>49</v>
      </c>
      <c r="F2192" t="s">
        <v>50</v>
      </c>
      <c r="G2192">
        <v>2.02132743738946E-3</v>
      </c>
    </row>
    <row r="2193" spans="1:7" x14ac:dyDescent="0.25">
      <c r="A2193" t="s">
        <v>3229</v>
      </c>
      <c r="B2193" t="s">
        <v>76</v>
      </c>
      <c r="C2193" t="s">
        <v>47</v>
      </c>
      <c r="D2193" t="s">
        <v>3160</v>
      </c>
      <c r="E2193" t="s">
        <v>49</v>
      </c>
      <c r="F2193" t="s">
        <v>50</v>
      </c>
      <c r="G2193">
        <v>4.0615040631521299E-3</v>
      </c>
    </row>
    <row r="2194" spans="1:7" x14ac:dyDescent="0.25">
      <c r="A2194" t="s">
        <v>214</v>
      </c>
      <c r="B2194" t="s">
        <v>73</v>
      </c>
      <c r="C2194" t="s">
        <v>47</v>
      </c>
      <c r="D2194" t="s">
        <v>3164</v>
      </c>
      <c r="E2194" t="s">
        <v>49</v>
      </c>
      <c r="F2194" t="s">
        <v>50</v>
      </c>
      <c r="G2194">
        <v>2.0467573073175201E-3</v>
      </c>
    </row>
    <row r="2195" spans="1:7" x14ac:dyDescent="0.25">
      <c r="A2195" t="s">
        <v>3229</v>
      </c>
      <c r="B2195" t="s">
        <v>73</v>
      </c>
      <c r="C2195" t="s">
        <v>47</v>
      </c>
      <c r="D2195" t="s">
        <v>3160</v>
      </c>
      <c r="E2195" t="s">
        <v>49</v>
      </c>
      <c r="F2195" t="s">
        <v>50</v>
      </c>
      <c r="G2195">
        <v>4.77975734642573E-3</v>
      </c>
    </row>
    <row r="2196" spans="1:7" x14ac:dyDescent="0.25">
      <c r="A2196" t="s">
        <v>220</v>
      </c>
      <c r="B2196" t="s">
        <v>76</v>
      </c>
      <c r="C2196" t="s">
        <v>47</v>
      </c>
      <c r="D2196" t="s">
        <v>3166</v>
      </c>
      <c r="E2196" t="s">
        <v>49</v>
      </c>
      <c r="F2196" t="s">
        <v>50</v>
      </c>
      <c r="G2196">
        <v>6.1738292376200296E-4</v>
      </c>
    </row>
    <row r="2197" spans="1:7" x14ac:dyDescent="0.25">
      <c r="A2197" t="s">
        <v>220</v>
      </c>
      <c r="B2197" t="s">
        <v>70</v>
      </c>
      <c r="C2197" t="s">
        <v>47</v>
      </c>
      <c r="D2197" t="s">
        <v>3166</v>
      </c>
      <c r="E2197" t="s">
        <v>49</v>
      </c>
      <c r="F2197" t="s">
        <v>50</v>
      </c>
      <c r="G2197">
        <v>3.6155879497527999E-4</v>
      </c>
    </row>
    <row r="2198" spans="1:7" x14ac:dyDescent="0.25">
      <c r="A2198" t="s">
        <v>220</v>
      </c>
      <c r="B2198" t="s">
        <v>73</v>
      </c>
      <c r="C2198" t="s">
        <v>47</v>
      </c>
      <c r="D2198" t="s">
        <v>3166</v>
      </c>
      <c r="E2198" t="s">
        <v>49</v>
      </c>
      <c r="F2198" t="s">
        <v>50</v>
      </c>
      <c r="G2198">
        <v>1.5528659025828E-3</v>
      </c>
    </row>
    <row r="2199" spans="1:7" x14ac:dyDescent="0.25">
      <c r="A2199" t="s">
        <v>214</v>
      </c>
      <c r="B2199" t="s">
        <v>76</v>
      </c>
      <c r="C2199" t="s">
        <v>47</v>
      </c>
      <c r="D2199" t="s">
        <v>3165</v>
      </c>
      <c r="E2199" t="s">
        <v>49</v>
      </c>
      <c r="F2199" t="s">
        <v>50</v>
      </c>
      <c r="G2199">
        <v>1.15801346758024E-3</v>
      </c>
    </row>
    <row r="2200" spans="1:7" x14ac:dyDescent="0.25">
      <c r="A2200" t="s">
        <v>214</v>
      </c>
      <c r="B2200" t="s">
        <v>70</v>
      </c>
      <c r="C2200" t="s">
        <v>47</v>
      </c>
      <c r="D2200" t="s">
        <v>3165</v>
      </c>
      <c r="E2200" t="s">
        <v>49</v>
      </c>
      <c r="F2200" t="s">
        <v>50</v>
      </c>
      <c r="G2200">
        <v>7.0856034429998295E-4</v>
      </c>
    </row>
    <row r="2201" spans="1:7" x14ac:dyDescent="0.25">
      <c r="A2201" t="s">
        <v>214</v>
      </c>
      <c r="B2201" t="s">
        <v>73</v>
      </c>
      <c r="C2201" t="s">
        <v>47</v>
      </c>
      <c r="D2201" t="s">
        <v>3165</v>
      </c>
      <c r="E2201" t="s">
        <v>49</v>
      </c>
      <c r="F2201" t="s">
        <v>50</v>
      </c>
      <c r="G2201">
        <v>2.0368833033764899E-3</v>
      </c>
    </row>
    <row r="2202" spans="1:7" x14ac:dyDescent="0.25">
      <c r="A2202" t="s">
        <v>3229</v>
      </c>
      <c r="B2202" t="s">
        <v>70</v>
      </c>
      <c r="C2202" t="s">
        <v>47</v>
      </c>
      <c r="D2202" t="s">
        <v>3161</v>
      </c>
      <c r="E2202" t="s">
        <v>49</v>
      </c>
      <c r="F2202" t="s">
        <v>50</v>
      </c>
      <c r="G2202">
        <v>2.0925905969407799E-3</v>
      </c>
    </row>
    <row r="2203" spans="1:7" x14ac:dyDescent="0.25">
      <c r="A2203" t="s">
        <v>3229</v>
      </c>
      <c r="B2203" t="s">
        <v>76</v>
      </c>
      <c r="C2203" t="s">
        <v>47</v>
      </c>
      <c r="D2203" t="s">
        <v>3161</v>
      </c>
      <c r="E2203" t="s">
        <v>49</v>
      </c>
      <c r="F2203" t="s">
        <v>50</v>
      </c>
      <c r="G2203">
        <v>4.0935633475320298E-3</v>
      </c>
    </row>
    <row r="2204" spans="1:7" x14ac:dyDescent="0.25">
      <c r="A2204" t="s">
        <v>3229</v>
      </c>
      <c r="B2204" t="s">
        <v>73</v>
      </c>
      <c r="C2204" t="s">
        <v>47</v>
      </c>
      <c r="D2204" t="s">
        <v>3161</v>
      </c>
      <c r="E2204" t="s">
        <v>49</v>
      </c>
      <c r="F2204" t="s">
        <v>50</v>
      </c>
      <c r="G2204">
        <v>4.86646709386368E-3</v>
      </c>
    </row>
    <row r="2205" spans="1:7" x14ac:dyDescent="0.25">
      <c r="A2205" t="s">
        <v>220</v>
      </c>
      <c r="B2205" t="s">
        <v>76</v>
      </c>
      <c r="C2205" t="s">
        <v>47</v>
      </c>
      <c r="D2205" t="s">
        <v>3167</v>
      </c>
      <c r="E2205" t="s">
        <v>49</v>
      </c>
      <c r="F2205" t="s">
        <v>50</v>
      </c>
      <c r="G2205">
        <v>6.0934686156177004E-4</v>
      </c>
    </row>
    <row r="2206" spans="1:7" x14ac:dyDescent="0.25">
      <c r="A2206" t="s">
        <v>220</v>
      </c>
      <c r="B2206" t="s">
        <v>70</v>
      </c>
      <c r="C2206" t="s">
        <v>47</v>
      </c>
      <c r="D2206" t="s">
        <v>3167</v>
      </c>
      <c r="E2206" t="s">
        <v>49</v>
      </c>
      <c r="F2206" t="s">
        <v>50</v>
      </c>
      <c r="G2206">
        <v>3.5802434991907101E-4</v>
      </c>
    </row>
    <row r="2207" spans="1:7" x14ac:dyDescent="0.25">
      <c r="A2207" t="s">
        <v>220</v>
      </c>
      <c r="B2207" t="s">
        <v>73</v>
      </c>
      <c r="C2207" t="s">
        <v>47</v>
      </c>
      <c r="D2207" t="s">
        <v>3167</v>
      </c>
      <c r="E2207" t="s">
        <v>49</v>
      </c>
      <c r="F2207" t="s">
        <v>50</v>
      </c>
      <c r="G2207">
        <v>1.5405629047010299E-3</v>
      </c>
    </row>
    <row r="2208" spans="1:7" x14ac:dyDescent="0.25">
      <c r="A2208" t="s">
        <v>214</v>
      </c>
      <c r="B2208" t="s">
        <v>76</v>
      </c>
      <c r="C2208" t="s">
        <v>47</v>
      </c>
      <c r="D2208" t="s">
        <v>3166</v>
      </c>
      <c r="E2208" t="s">
        <v>49</v>
      </c>
      <c r="F2208" t="s">
        <v>50</v>
      </c>
      <c r="G2208">
        <v>1.14157597223917E-3</v>
      </c>
    </row>
    <row r="2209" spans="1:7" x14ac:dyDescent="0.25">
      <c r="A2209" t="s">
        <v>214</v>
      </c>
      <c r="B2209" t="s">
        <v>70</v>
      </c>
      <c r="C2209" t="s">
        <v>47</v>
      </c>
      <c r="D2209" t="s">
        <v>3166</v>
      </c>
      <c r="E2209" t="s">
        <v>49</v>
      </c>
      <c r="F2209" t="s">
        <v>50</v>
      </c>
      <c r="G2209">
        <v>6.9713195164998302E-4</v>
      </c>
    </row>
    <row r="2210" spans="1:7" x14ac:dyDescent="0.25">
      <c r="A2210" t="s">
        <v>214</v>
      </c>
      <c r="B2210" t="s">
        <v>73</v>
      </c>
      <c r="C2210" t="s">
        <v>47</v>
      </c>
      <c r="D2210" t="s">
        <v>3166</v>
      </c>
      <c r="E2210" t="s">
        <v>49</v>
      </c>
      <c r="F2210" t="s">
        <v>50</v>
      </c>
      <c r="G2210">
        <v>2.0161271095275801E-3</v>
      </c>
    </row>
    <row r="2211" spans="1:7" x14ac:dyDescent="0.25">
      <c r="A2211" t="s">
        <v>3229</v>
      </c>
      <c r="B2211" t="s">
        <v>70</v>
      </c>
      <c r="C2211" t="s">
        <v>47</v>
      </c>
      <c r="D2211" t="s">
        <v>3162</v>
      </c>
      <c r="E2211" t="s">
        <v>49</v>
      </c>
      <c r="F2211" t="s">
        <v>50</v>
      </c>
      <c r="G2211">
        <v>2.13649221535386E-3</v>
      </c>
    </row>
    <row r="2212" spans="1:7" x14ac:dyDescent="0.25">
      <c r="A2212" t="s">
        <v>3229</v>
      </c>
      <c r="B2212" t="s">
        <v>76</v>
      </c>
      <c r="C2212" t="s">
        <v>47</v>
      </c>
      <c r="D2212" t="s">
        <v>3162</v>
      </c>
      <c r="E2212" t="s">
        <v>49</v>
      </c>
      <c r="F2212" t="s">
        <v>50</v>
      </c>
      <c r="G2212">
        <v>4.1168543114059198E-3</v>
      </c>
    </row>
    <row r="2213" spans="1:7" x14ac:dyDescent="0.25">
      <c r="A2213" t="s">
        <v>3229</v>
      </c>
      <c r="B2213" t="s">
        <v>73</v>
      </c>
      <c r="C2213" t="s">
        <v>47</v>
      </c>
      <c r="D2213" t="s">
        <v>3162</v>
      </c>
      <c r="E2213" t="s">
        <v>49</v>
      </c>
      <c r="F2213" t="s">
        <v>50</v>
      </c>
      <c r="G2213">
        <v>4.9133094905436702E-3</v>
      </c>
    </row>
    <row r="2214" spans="1:7" x14ac:dyDescent="0.25">
      <c r="A2214" t="s">
        <v>220</v>
      </c>
      <c r="B2214" t="s">
        <v>76</v>
      </c>
      <c r="C2214" t="s">
        <v>47</v>
      </c>
      <c r="D2214" t="s">
        <v>3168</v>
      </c>
      <c r="E2214" t="s">
        <v>49</v>
      </c>
      <c r="F2214" t="s">
        <v>50</v>
      </c>
      <c r="G2214">
        <v>5.9982581684986695E-4</v>
      </c>
    </row>
    <row r="2215" spans="1:7" x14ac:dyDescent="0.25">
      <c r="A2215" t="s">
        <v>220</v>
      </c>
      <c r="B2215" t="s">
        <v>70</v>
      </c>
      <c r="C2215" t="s">
        <v>47</v>
      </c>
      <c r="D2215" t="s">
        <v>3168</v>
      </c>
      <c r="E2215" t="s">
        <v>49</v>
      </c>
      <c r="F2215" t="s">
        <v>50</v>
      </c>
      <c r="G2215">
        <v>3.56770493090152E-4</v>
      </c>
    </row>
    <row r="2216" spans="1:7" x14ac:dyDescent="0.25">
      <c r="A2216" t="s">
        <v>220</v>
      </c>
      <c r="B2216" t="s">
        <v>73</v>
      </c>
      <c r="C2216" t="s">
        <v>47</v>
      </c>
      <c r="D2216" t="s">
        <v>3168</v>
      </c>
      <c r="E2216" t="s">
        <v>49</v>
      </c>
      <c r="F2216" t="s">
        <v>50</v>
      </c>
      <c r="G2216">
        <v>1.5299464575946301E-3</v>
      </c>
    </row>
    <row r="2217" spans="1:7" x14ac:dyDescent="0.25">
      <c r="A2217" t="s">
        <v>214</v>
      </c>
      <c r="B2217" t="s">
        <v>76</v>
      </c>
      <c r="C2217" t="s">
        <v>47</v>
      </c>
      <c r="D2217" t="s">
        <v>3167</v>
      </c>
      <c r="E2217" t="s">
        <v>49</v>
      </c>
      <c r="F2217" t="s">
        <v>50</v>
      </c>
      <c r="G2217">
        <v>1.1274239688953999E-3</v>
      </c>
    </row>
    <row r="2218" spans="1:7" x14ac:dyDescent="0.25">
      <c r="A2218" t="s">
        <v>214</v>
      </c>
      <c r="B2218" t="s">
        <v>70</v>
      </c>
      <c r="C2218" t="s">
        <v>47</v>
      </c>
      <c r="D2218" t="s">
        <v>3167</v>
      </c>
      <c r="E2218" t="s">
        <v>49</v>
      </c>
      <c r="F2218" t="s">
        <v>50</v>
      </c>
      <c r="G2218">
        <v>6.89152781925504E-4</v>
      </c>
    </row>
    <row r="2219" spans="1:7" x14ac:dyDescent="0.25">
      <c r="A2219" t="s">
        <v>214</v>
      </c>
      <c r="B2219" t="s">
        <v>73</v>
      </c>
      <c r="C2219" t="s">
        <v>47</v>
      </c>
      <c r="D2219" t="s">
        <v>3167</v>
      </c>
      <c r="E2219" t="s">
        <v>49</v>
      </c>
      <c r="F2219" t="s">
        <v>50</v>
      </c>
      <c r="G2219">
        <v>1.9960298424675301E-3</v>
      </c>
    </row>
    <row r="2220" spans="1:7" x14ac:dyDescent="0.25">
      <c r="A2220" t="s">
        <v>220</v>
      </c>
      <c r="B2220" t="s">
        <v>76</v>
      </c>
      <c r="C2220" t="s">
        <v>47</v>
      </c>
      <c r="D2220" t="s">
        <v>3169</v>
      </c>
      <c r="E2220" t="s">
        <v>49</v>
      </c>
      <c r="F2220" t="s">
        <v>50</v>
      </c>
      <c r="G2220">
        <v>5.94871227557842E-4</v>
      </c>
    </row>
    <row r="2221" spans="1:7" x14ac:dyDescent="0.25">
      <c r="A2221" t="s">
        <v>3229</v>
      </c>
      <c r="B2221" t="s">
        <v>70</v>
      </c>
      <c r="C2221" t="s">
        <v>47</v>
      </c>
      <c r="D2221" t="s">
        <v>3163</v>
      </c>
      <c r="E2221" t="s">
        <v>49</v>
      </c>
      <c r="F2221" t="s">
        <v>50</v>
      </c>
      <c r="G2221">
        <v>2.12758742483322E-3</v>
      </c>
    </row>
    <row r="2222" spans="1:7" x14ac:dyDescent="0.25">
      <c r="A2222" t="s">
        <v>3229</v>
      </c>
      <c r="B2222" t="s">
        <v>76</v>
      </c>
      <c r="C2222" t="s">
        <v>47</v>
      </c>
      <c r="D2222" t="s">
        <v>3163</v>
      </c>
      <c r="E2222" t="s">
        <v>49</v>
      </c>
      <c r="F2222" t="s">
        <v>50</v>
      </c>
      <c r="G2222">
        <v>4.1073407156992699E-3</v>
      </c>
    </row>
    <row r="2223" spans="1:7" x14ac:dyDescent="0.25">
      <c r="A2223" t="s">
        <v>3229</v>
      </c>
      <c r="B2223" t="s">
        <v>73</v>
      </c>
      <c r="C2223" t="s">
        <v>47</v>
      </c>
      <c r="D2223" t="s">
        <v>3163</v>
      </c>
      <c r="E2223" t="s">
        <v>49</v>
      </c>
      <c r="F2223" t="s">
        <v>50</v>
      </c>
      <c r="G2223">
        <v>4.9015960787649202E-3</v>
      </c>
    </row>
    <row r="2224" spans="1:7" x14ac:dyDescent="0.25">
      <c r="A2224" t="s">
        <v>220</v>
      </c>
      <c r="B2224" t="s">
        <v>70</v>
      </c>
      <c r="C2224" t="s">
        <v>47</v>
      </c>
      <c r="D2224" t="s">
        <v>3169</v>
      </c>
      <c r="E2224" t="s">
        <v>49</v>
      </c>
      <c r="F2224" t="s">
        <v>50</v>
      </c>
      <c r="G2224">
        <v>3.52136416312975E-4</v>
      </c>
    </row>
    <row r="2225" spans="1:7" x14ac:dyDescent="0.25">
      <c r="A2225" t="s">
        <v>220</v>
      </c>
      <c r="B2225" t="s">
        <v>73</v>
      </c>
      <c r="C2225" t="s">
        <v>47</v>
      </c>
      <c r="D2225" t="s">
        <v>3169</v>
      </c>
      <c r="E2225" t="s">
        <v>49</v>
      </c>
      <c r="F2225" t="s">
        <v>50</v>
      </c>
      <c r="G2225">
        <v>1.52521222065656E-3</v>
      </c>
    </row>
    <row r="2226" spans="1:7" x14ac:dyDescent="0.25">
      <c r="A2226" t="s">
        <v>214</v>
      </c>
      <c r="B2226" t="s">
        <v>76</v>
      </c>
      <c r="C2226" t="s">
        <v>47</v>
      </c>
      <c r="D2226" t="s">
        <v>3168</v>
      </c>
      <c r="E2226" t="s">
        <v>49</v>
      </c>
      <c r="F2226" t="s">
        <v>50</v>
      </c>
      <c r="G2226">
        <v>1.1154503251115399E-3</v>
      </c>
    </row>
    <row r="2227" spans="1:7" x14ac:dyDescent="0.25">
      <c r="A2227" t="s">
        <v>214</v>
      </c>
      <c r="B2227" t="s">
        <v>70</v>
      </c>
      <c r="C2227" t="s">
        <v>47</v>
      </c>
      <c r="D2227" t="s">
        <v>3168</v>
      </c>
      <c r="E2227" t="s">
        <v>49</v>
      </c>
      <c r="F2227" t="s">
        <v>50</v>
      </c>
      <c r="G2227">
        <v>6.8185698861877105E-4</v>
      </c>
    </row>
    <row r="2228" spans="1:7" x14ac:dyDescent="0.25">
      <c r="A2228" t="s">
        <v>214</v>
      </c>
      <c r="B2228" t="s">
        <v>73</v>
      </c>
      <c r="C2228" t="s">
        <v>47</v>
      </c>
      <c r="D2228" t="s">
        <v>3168</v>
      </c>
      <c r="E2228" t="s">
        <v>49</v>
      </c>
      <c r="F2228" t="s">
        <v>50</v>
      </c>
      <c r="G2228">
        <v>1.9795988065501001E-3</v>
      </c>
    </row>
    <row r="2229" spans="1:7" x14ac:dyDescent="0.25">
      <c r="A2229" t="s">
        <v>220</v>
      </c>
      <c r="B2229" t="s">
        <v>76</v>
      </c>
      <c r="C2229" t="s">
        <v>47</v>
      </c>
      <c r="D2229" t="s">
        <v>3170</v>
      </c>
      <c r="E2229" t="s">
        <v>49</v>
      </c>
      <c r="F2229" t="s">
        <v>50</v>
      </c>
      <c r="G2229">
        <v>5.9427552753024595E-4</v>
      </c>
    </row>
    <row r="2230" spans="1:7" x14ac:dyDescent="0.25">
      <c r="A2230" t="s">
        <v>3229</v>
      </c>
      <c r="B2230" t="s">
        <v>70</v>
      </c>
      <c r="C2230" t="s">
        <v>47</v>
      </c>
      <c r="D2230" t="s">
        <v>3164</v>
      </c>
      <c r="E2230" t="s">
        <v>49</v>
      </c>
      <c r="F2230" t="s">
        <v>50</v>
      </c>
      <c r="G2230">
        <v>2.1291646361351001E-3</v>
      </c>
    </row>
    <row r="2231" spans="1:7" x14ac:dyDescent="0.25">
      <c r="A2231" t="s">
        <v>3229</v>
      </c>
      <c r="B2231" t="s">
        <v>76</v>
      </c>
      <c r="C2231" t="s">
        <v>47</v>
      </c>
      <c r="D2231" t="s">
        <v>3164</v>
      </c>
      <c r="E2231" t="s">
        <v>49</v>
      </c>
      <c r="F2231" t="s">
        <v>50</v>
      </c>
      <c r="G2231">
        <v>4.1324034664365896E-3</v>
      </c>
    </row>
    <row r="2232" spans="1:7" x14ac:dyDescent="0.25">
      <c r="A2232" t="s">
        <v>3229</v>
      </c>
      <c r="B2232" t="s">
        <v>73</v>
      </c>
      <c r="C2232" t="s">
        <v>47</v>
      </c>
      <c r="D2232" t="s">
        <v>3164</v>
      </c>
      <c r="E2232" t="s">
        <v>49</v>
      </c>
      <c r="F2232" t="s">
        <v>50</v>
      </c>
      <c r="G2232">
        <v>4.9041619896888697E-3</v>
      </c>
    </row>
    <row r="2233" spans="1:7" x14ac:dyDescent="0.25">
      <c r="A2233" t="s">
        <v>220</v>
      </c>
      <c r="B2233" t="s">
        <v>70</v>
      </c>
      <c r="C2233" t="s">
        <v>47</v>
      </c>
      <c r="D2233" t="s">
        <v>3170</v>
      </c>
      <c r="E2233" t="s">
        <v>49</v>
      </c>
      <c r="F2233" t="s">
        <v>50</v>
      </c>
      <c r="G2233">
        <v>3.4932626618279299E-4</v>
      </c>
    </row>
    <row r="2234" spans="1:7" x14ac:dyDescent="0.25">
      <c r="A2234" t="s">
        <v>220</v>
      </c>
      <c r="B2234" t="s">
        <v>73</v>
      </c>
      <c r="C2234" t="s">
        <v>47</v>
      </c>
      <c r="D2234" t="s">
        <v>3170</v>
      </c>
      <c r="E2234" t="s">
        <v>49</v>
      </c>
      <c r="F2234" t="s">
        <v>50</v>
      </c>
      <c r="G2234">
        <v>1.5391399463017699E-3</v>
      </c>
    </row>
    <row r="2235" spans="1:7" x14ac:dyDescent="0.25">
      <c r="A2235" t="s">
        <v>214</v>
      </c>
      <c r="B2235" t="s">
        <v>76</v>
      </c>
      <c r="C2235" t="s">
        <v>47</v>
      </c>
      <c r="D2235" t="s">
        <v>3169</v>
      </c>
      <c r="E2235" t="s">
        <v>49</v>
      </c>
      <c r="F2235" t="s">
        <v>50</v>
      </c>
      <c r="G2235">
        <v>1.1046998011760201E-3</v>
      </c>
    </row>
    <row r="2236" spans="1:7" x14ac:dyDescent="0.25">
      <c r="A2236" t="s">
        <v>214</v>
      </c>
      <c r="B2236" t="s">
        <v>70</v>
      </c>
      <c r="C2236" t="s">
        <v>47</v>
      </c>
      <c r="D2236" t="s">
        <v>3169</v>
      </c>
      <c r="E2236" t="s">
        <v>49</v>
      </c>
      <c r="F2236" t="s">
        <v>50</v>
      </c>
      <c r="G2236">
        <v>6.7863183143811298E-4</v>
      </c>
    </row>
    <row r="2237" spans="1:7" x14ac:dyDescent="0.25">
      <c r="A2237" t="s">
        <v>214</v>
      </c>
      <c r="B2237" t="s">
        <v>73</v>
      </c>
      <c r="C2237" t="s">
        <v>47</v>
      </c>
      <c r="D2237" t="s">
        <v>3169</v>
      </c>
      <c r="E2237" t="s">
        <v>49</v>
      </c>
      <c r="F2237" t="s">
        <v>50</v>
      </c>
      <c r="G2237">
        <v>1.9576904406914302E-3</v>
      </c>
    </row>
    <row r="2238" spans="1:7" x14ac:dyDescent="0.25">
      <c r="A2238" t="s">
        <v>220</v>
      </c>
      <c r="B2238" t="s">
        <v>76</v>
      </c>
      <c r="C2238" t="s">
        <v>47</v>
      </c>
      <c r="D2238" t="s">
        <v>3171</v>
      </c>
      <c r="E2238" t="s">
        <v>49</v>
      </c>
      <c r="F2238" t="s">
        <v>50</v>
      </c>
      <c r="G2238">
        <v>5.9411220289581402E-4</v>
      </c>
    </row>
    <row r="2239" spans="1:7" x14ac:dyDescent="0.25">
      <c r="A2239" t="s">
        <v>3229</v>
      </c>
      <c r="B2239" t="s">
        <v>70</v>
      </c>
      <c r="C2239" t="s">
        <v>47</v>
      </c>
      <c r="D2239" t="s">
        <v>3165</v>
      </c>
      <c r="E2239" t="s">
        <v>49</v>
      </c>
      <c r="F2239" t="s">
        <v>50</v>
      </c>
      <c r="G2239">
        <v>2.0979032816131199E-3</v>
      </c>
    </row>
    <row r="2240" spans="1:7" x14ac:dyDescent="0.25">
      <c r="A2240" t="s">
        <v>3229</v>
      </c>
      <c r="B2240" t="s">
        <v>76</v>
      </c>
      <c r="C2240" t="s">
        <v>47</v>
      </c>
      <c r="D2240" t="s">
        <v>3165</v>
      </c>
      <c r="E2240" t="s">
        <v>49</v>
      </c>
      <c r="F2240" t="s">
        <v>50</v>
      </c>
      <c r="G2240">
        <v>4.1124733093657702E-3</v>
      </c>
    </row>
    <row r="2241" spans="1:7" x14ac:dyDescent="0.25">
      <c r="A2241" t="s">
        <v>3229</v>
      </c>
      <c r="B2241" t="s">
        <v>73</v>
      </c>
      <c r="C2241" t="s">
        <v>47</v>
      </c>
      <c r="D2241" t="s">
        <v>3165</v>
      </c>
      <c r="E2241" t="s">
        <v>49</v>
      </c>
      <c r="F2241" t="s">
        <v>50</v>
      </c>
      <c r="G2241">
        <v>4.8638387130257796E-3</v>
      </c>
    </row>
    <row r="2242" spans="1:7" x14ac:dyDescent="0.25">
      <c r="A2242" t="s">
        <v>220</v>
      </c>
      <c r="B2242" t="s">
        <v>70</v>
      </c>
      <c r="C2242" t="s">
        <v>47</v>
      </c>
      <c r="D2242" t="s">
        <v>3171</v>
      </c>
      <c r="E2242" t="s">
        <v>49</v>
      </c>
      <c r="F2242" t="s">
        <v>50</v>
      </c>
      <c r="G2242">
        <v>3.5033134085621999E-4</v>
      </c>
    </row>
    <row r="2243" spans="1:7" x14ac:dyDescent="0.25">
      <c r="A2243" t="s">
        <v>220</v>
      </c>
      <c r="B2243" t="s">
        <v>73</v>
      </c>
      <c r="C2243" t="s">
        <v>47</v>
      </c>
      <c r="D2243" t="s">
        <v>3171</v>
      </c>
      <c r="E2243" t="s">
        <v>49</v>
      </c>
      <c r="F2243" t="s">
        <v>50</v>
      </c>
      <c r="G2243">
        <v>1.5501643591259199E-3</v>
      </c>
    </row>
    <row r="2244" spans="1:7" x14ac:dyDescent="0.25">
      <c r="A2244" t="s">
        <v>214</v>
      </c>
      <c r="B2244" t="s">
        <v>76</v>
      </c>
      <c r="C2244" t="s">
        <v>47</v>
      </c>
      <c r="D2244" t="s">
        <v>3170</v>
      </c>
      <c r="E2244" t="s">
        <v>49</v>
      </c>
      <c r="F2244" t="s">
        <v>50</v>
      </c>
      <c r="G2244">
        <v>1.1237363020578999E-3</v>
      </c>
    </row>
    <row r="2245" spans="1:7" x14ac:dyDescent="0.25">
      <c r="A2245" t="s">
        <v>214</v>
      </c>
      <c r="B2245" t="s">
        <v>70</v>
      </c>
      <c r="C2245" t="s">
        <v>47</v>
      </c>
      <c r="D2245" t="s">
        <v>3170</v>
      </c>
      <c r="E2245" t="s">
        <v>49</v>
      </c>
      <c r="F2245" t="s">
        <v>50</v>
      </c>
      <c r="G2245">
        <v>6.8097578154669802E-4</v>
      </c>
    </row>
    <row r="2246" spans="1:7" x14ac:dyDescent="0.25">
      <c r="A2246" t="s">
        <v>214</v>
      </c>
      <c r="B2246" t="s">
        <v>73</v>
      </c>
      <c r="C2246" t="s">
        <v>47</v>
      </c>
      <c r="D2246" t="s">
        <v>3170</v>
      </c>
      <c r="E2246" t="s">
        <v>49</v>
      </c>
      <c r="F2246" t="s">
        <v>50</v>
      </c>
      <c r="G2246">
        <v>1.97306209140353E-3</v>
      </c>
    </row>
    <row r="2247" spans="1:7" x14ac:dyDescent="0.25">
      <c r="A2247" t="s">
        <v>220</v>
      </c>
      <c r="B2247" t="s">
        <v>76</v>
      </c>
      <c r="C2247" t="s">
        <v>47</v>
      </c>
      <c r="D2247" t="s">
        <v>3172</v>
      </c>
      <c r="E2247" t="s">
        <v>49</v>
      </c>
      <c r="F2247" t="s">
        <v>50</v>
      </c>
      <c r="G2247">
        <v>5.8946022216011397E-4</v>
      </c>
    </row>
    <row r="2248" spans="1:7" x14ac:dyDescent="0.25">
      <c r="A2248" t="s">
        <v>220</v>
      </c>
      <c r="B2248" t="s">
        <v>70</v>
      </c>
      <c r="C2248" t="s">
        <v>47</v>
      </c>
      <c r="D2248" t="s">
        <v>3172</v>
      </c>
      <c r="E2248" t="s">
        <v>49</v>
      </c>
      <c r="F2248" t="s">
        <v>50</v>
      </c>
      <c r="G2248">
        <v>3.48447380112666E-4</v>
      </c>
    </row>
    <row r="2249" spans="1:7" x14ac:dyDescent="0.25">
      <c r="A2249" t="s">
        <v>3229</v>
      </c>
      <c r="B2249" t="s">
        <v>70</v>
      </c>
      <c r="C2249" t="s">
        <v>47</v>
      </c>
      <c r="D2249" t="s">
        <v>3166</v>
      </c>
      <c r="E2249" t="s">
        <v>49</v>
      </c>
      <c r="F2249" t="s">
        <v>50</v>
      </c>
      <c r="G2249">
        <v>2.0667543013890501E-3</v>
      </c>
    </row>
    <row r="2250" spans="1:7" x14ac:dyDescent="0.25">
      <c r="A2250" t="s">
        <v>3229</v>
      </c>
      <c r="B2250" t="s">
        <v>76</v>
      </c>
      <c r="C2250" t="s">
        <v>47</v>
      </c>
      <c r="D2250" t="s">
        <v>3166</v>
      </c>
      <c r="E2250" t="s">
        <v>49</v>
      </c>
      <c r="F2250" t="s">
        <v>50</v>
      </c>
      <c r="G2250">
        <v>4.0900498628616304E-3</v>
      </c>
    </row>
    <row r="2251" spans="1:7" x14ac:dyDescent="0.25">
      <c r="A2251" t="s">
        <v>3229</v>
      </c>
      <c r="B2251" t="s">
        <v>73</v>
      </c>
      <c r="C2251" t="s">
        <v>47</v>
      </c>
      <c r="D2251" t="s">
        <v>3166</v>
      </c>
      <c r="E2251" t="s">
        <v>49</v>
      </c>
      <c r="F2251" t="s">
        <v>50</v>
      </c>
      <c r="G2251">
        <v>4.8319846391677796E-3</v>
      </c>
    </row>
    <row r="2252" spans="1:7" x14ac:dyDescent="0.25">
      <c r="A2252" t="s">
        <v>220</v>
      </c>
      <c r="B2252" t="s">
        <v>73</v>
      </c>
      <c r="C2252" t="s">
        <v>47</v>
      </c>
      <c r="D2252" t="s">
        <v>3172</v>
      </c>
      <c r="E2252" t="s">
        <v>49</v>
      </c>
      <c r="F2252" t="s">
        <v>50</v>
      </c>
      <c r="G2252">
        <v>1.55106061229518E-3</v>
      </c>
    </row>
    <row r="2253" spans="1:7" x14ac:dyDescent="0.25">
      <c r="A2253" t="s">
        <v>214</v>
      </c>
      <c r="B2253" t="s">
        <v>76</v>
      </c>
      <c r="C2253" t="s">
        <v>47</v>
      </c>
      <c r="D2253" t="s">
        <v>3171</v>
      </c>
      <c r="E2253" t="s">
        <v>49</v>
      </c>
      <c r="F2253" t="s">
        <v>50</v>
      </c>
      <c r="G2253">
        <v>1.14178995587932E-3</v>
      </c>
    </row>
    <row r="2254" spans="1:7" x14ac:dyDescent="0.25">
      <c r="A2254" t="s">
        <v>214</v>
      </c>
      <c r="B2254" t="s">
        <v>70</v>
      </c>
      <c r="C2254" t="s">
        <v>47</v>
      </c>
      <c r="D2254" t="s">
        <v>3171</v>
      </c>
      <c r="E2254" t="s">
        <v>49</v>
      </c>
      <c r="F2254" t="s">
        <v>50</v>
      </c>
      <c r="G2254">
        <v>6.77445456756288E-4</v>
      </c>
    </row>
    <row r="2255" spans="1:7" x14ac:dyDescent="0.25">
      <c r="A2255" t="s">
        <v>214</v>
      </c>
      <c r="B2255" t="s">
        <v>73</v>
      </c>
      <c r="C2255" t="s">
        <v>47</v>
      </c>
      <c r="D2255" t="s">
        <v>3171</v>
      </c>
      <c r="E2255" t="s">
        <v>49</v>
      </c>
      <c r="F2255" t="s">
        <v>50</v>
      </c>
      <c r="G2255">
        <v>1.9846581404481898E-3</v>
      </c>
    </row>
    <row r="2256" spans="1:7" x14ac:dyDescent="0.25">
      <c r="A2256" t="s">
        <v>220</v>
      </c>
      <c r="B2256" t="s">
        <v>76</v>
      </c>
      <c r="C2256" t="s">
        <v>47</v>
      </c>
      <c r="D2256" t="s">
        <v>3173</v>
      </c>
      <c r="E2256" t="s">
        <v>49</v>
      </c>
      <c r="F2256" t="s">
        <v>50</v>
      </c>
      <c r="G2256">
        <v>5.8615080976255802E-4</v>
      </c>
    </row>
    <row r="2257" spans="1:7" x14ac:dyDescent="0.25">
      <c r="A2257" t="s">
        <v>220</v>
      </c>
      <c r="B2257" t="s">
        <v>70</v>
      </c>
      <c r="C2257" t="s">
        <v>47</v>
      </c>
      <c r="D2257" t="s">
        <v>3173</v>
      </c>
      <c r="E2257" t="s">
        <v>49</v>
      </c>
      <c r="F2257" t="s">
        <v>50</v>
      </c>
      <c r="G2257">
        <v>3.46618026926897E-4</v>
      </c>
    </row>
    <row r="2258" spans="1:7" x14ac:dyDescent="0.25">
      <c r="A2258" t="s">
        <v>3229</v>
      </c>
      <c r="B2258" t="s">
        <v>70</v>
      </c>
      <c r="C2258" t="s">
        <v>47</v>
      </c>
      <c r="D2258" t="s">
        <v>3167</v>
      </c>
      <c r="E2258" t="s">
        <v>49</v>
      </c>
      <c r="F2258" t="s">
        <v>50</v>
      </c>
      <c r="G2258">
        <v>2.0348305109316699E-3</v>
      </c>
    </row>
    <row r="2259" spans="1:7" x14ac:dyDescent="0.25">
      <c r="A2259" t="s">
        <v>3229</v>
      </c>
      <c r="B2259" t="s">
        <v>76</v>
      </c>
      <c r="C2259" t="s">
        <v>47</v>
      </c>
      <c r="D2259" t="s">
        <v>3167</v>
      </c>
      <c r="E2259" t="s">
        <v>49</v>
      </c>
      <c r="F2259" t="s">
        <v>50</v>
      </c>
      <c r="G2259">
        <v>4.0498197709441797E-3</v>
      </c>
    </row>
    <row r="2260" spans="1:7" x14ac:dyDescent="0.25">
      <c r="A2260" t="s">
        <v>3229</v>
      </c>
      <c r="B2260" t="s">
        <v>73</v>
      </c>
      <c r="C2260" t="s">
        <v>47</v>
      </c>
      <c r="D2260" t="s">
        <v>3167</v>
      </c>
      <c r="E2260" t="s">
        <v>49</v>
      </c>
      <c r="F2260" t="s">
        <v>50</v>
      </c>
      <c r="G2260">
        <v>4.7782141380209101E-3</v>
      </c>
    </row>
    <row r="2261" spans="1:7" x14ac:dyDescent="0.25">
      <c r="A2261" t="s">
        <v>220</v>
      </c>
      <c r="B2261" t="s">
        <v>73</v>
      </c>
      <c r="C2261" t="s">
        <v>47</v>
      </c>
      <c r="D2261" t="s">
        <v>3173</v>
      </c>
      <c r="E2261" t="s">
        <v>49</v>
      </c>
      <c r="F2261" t="s">
        <v>50</v>
      </c>
      <c r="G2261">
        <v>1.54669739773883E-3</v>
      </c>
    </row>
    <row r="2262" spans="1:7" x14ac:dyDescent="0.25">
      <c r="A2262" t="s">
        <v>214</v>
      </c>
      <c r="B2262" t="s">
        <v>76</v>
      </c>
      <c r="C2262" t="s">
        <v>47</v>
      </c>
      <c r="D2262" t="s">
        <v>3172</v>
      </c>
      <c r="E2262" t="s">
        <v>49</v>
      </c>
      <c r="F2262" t="s">
        <v>50</v>
      </c>
      <c r="G2262">
        <v>1.1478747222937701E-3</v>
      </c>
    </row>
    <row r="2263" spans="1:7" x14ac:dyDescent="0.25">
      <c r="A2263" t="s">
        <v>214</v>
      </c>
      <c r="B2263" t="s">
        <v>70</v>
      </c>
      <c r="C2263" t="s">
        <v>47</v>
      </c>
      <c r="D2263" t="s">
        <v>3172</v>
      </c>
      <c r="E2263" t="s">
        <v>49</v>
      </c>
      <c r="F2263" t="s">
        <v>50</v>
      </c>
      <c r="G2263">
        <v>6.6911700893850803E-4</v>
      </c>
    </row>
    <row r="2264" spans="1:7" x14ac:dyDescent="0.25">
      <c r="A2264" t="s">
        <v>214</v>
      </c>
      <c r="B2264" t="s">
        <v>73</v>
      </c>
      <c r="C2264" t="s">
        <v>47</v>
      </c>
      <c r="D2264" t="s">
        <v>3172</v>
      </c>
      <c r="E2264" t="s">
        <v>49</v>
      </c>
      <c r="F2264" t="s">
        <v>50</v>
      </c>
      <c r="G2264">
        <v>1.9767138011315198E-3</v>
      </c>
    </row>
    <row r="2265" spans="1:7" x14ac:dyDescent="0.25">
      <c r="A2265" t="s">
        <v>220</v>
      </c>
      <c r="B2265" t="s">
        <v>76</v>
      </c>
      <c r="C2265" t="s">
        <v>47</v>
      </c>
      <c r="D2265" t="s">
        <v>3174</v>
      </c>
      <c r="E2265" t="s">
        <v>49</v>
      </c>
      <c r="F2265" t="s">
        <v>50</v>
      </c>
      <c r="G2265">
        <v>6.3968192963373004E-4</v>
      </c>
    </row>
    <row r="2266" spans="1:7" x14ac:dyDescent="0.25">
      <c r="A2266" t="s">
        <v>220</v>
      </c>
      <c r="B2266" t="s">
        <v>70</v>
      </c>
      <c r="C2266" t="s">
        <v>47</v>
      </c>
      <c r="D2266" t="s">
        <v>3174</v>
      </c>
      <c r="E2266" t="s">
        <v>49</v>
      </c>
      <c r="F2266" t="s">
        <v>50</v>
      </c>
      <c r="G2266">
        <v>3.6428536687578398E-4</v>
      </c>
    </row>
    <row r="2267" spans="1:7" x14ac:dyDescent="0.25">
      <c r="A2267" t="s">
        <v>220</v>
      </c>
      <c r="B2267" t="s">
        <v>73</v>
      </c>
      <c r="C2267" t="s">
        <v>47</v>
      </c>
      <c r="D2267" t="s">
        <v>3174</v>
      </c>
      <c r="E2267" t="s">
        <v>49</v>
      </c>
      <c r="F2267" t="s">
        <v>50</v>
      </c>
      <c r="G2267">
        <v>1.59642704895564E-3</v>
      </c>
    </row>
    <row r="2268" spans="1:7" x14ac:dyDescent="0.25">
      <c r="A2268" t="s">
        <v>3229</v>
      </c>
      <c r="B2268" t="s">
        <v>70</v>
      </c>
      <c r="C2268" t="s">
        <v>47</v>
      </c>
      <c r="D2268" t="s">
        <v>3168</v>
      </c>
      <c r="E2268" t="s">
        <v>49</v>
      </c>
      <c r="F2268" t="s">
        <v>50</v>
      </c>
      <c r="G2268">
        <v>2.0099807220200698E-3</v>
      </c>
    </row>
    <row r="2269" spans="1:7" x14ac:dyDescent="0.25">
      <c r="A2269" t="s">
        <v>3229</v>
      </c>
      <c r="B2269" t="s">
        <v>76</v>
      </c>
      <c r="C2269" t="s">
        <v>47</v>
      </c>
      <c r="D2269" t="s">
        <v>3168</v>
      </c>
      <c r="E2269" t="s">
        <v>49</v>
      </c>
      <c r="F2269" t="s">
        <v>50</v>
      </c>
      <c r="G2269">
        <v>4.02299963558713E-3</v>
      </c>
    </row>
    <row r="2270" spans="1:7" x14ac:dyDescent="0.25">
      <c r="A2270" t="s">
        <v>3229</v>
      </c>
      <c r="B2270" t="s">
        <v>73</v>
      </c>
      <c r="C2270" t="s">
        <v>47</v>
      </c>
      <c r="D2270" t="s">
        <v>3168</v>
      </c>
      <c r="E2270" t="s">
        <v>49</v>
      </c>
      <c r="F2270" t="s">
        <v>50</v>
      </c>
      <c r="G2270">
        <v>4.7508635247747099E-3</v>
      </c>
    </row>
    <row r="2271" spans="1:7" x14ac:dyDescent="0.25">
      <c r="A2271" t="s">
        <v>214</v>
      </c>
      <c r="B2271" t="s">
        <v>76</v>
      </c>
      <c r="C2271" t="s">
        <v>47</v>
      </c>
      <c r="D2271" t="s">
        <v>3173</v>
      </c>
      <c r="E2271" t="s">
        <v>49</v>
      </c>
      <c r="F2271" t="s">
        <v>50</v>
      </c>
      <c r="G2271">
        <v>1.1425109877102599E-3</v>
      </c>
    </row>
    <row r="2272" spans="1:7" x14ac:dyDescent="0.25">
      <c r="A2272" t="s">
        <v>214</v>
      </c>
      <c r="B2272" t="s">
        <v>70</v>
      </c>
      <c r="C2272" t="s">
        <v>47</v>
      </c>
      <c r="D2272" t="s">
        <v>3173</v>
      </c>
      <c r="E2272" t="s">
        <v>49</v>
      </c>
      <c r="F2272" t="s">
        <v>50</v>
      </c>
      <c r="G2272">
        <v>6.69484063623032E-4</v>
      </c>
    </row>
    <row r="2273" spans="1:7" x14ac:dyDescent="0.25">
      <c r="A2273" t="s">
        <v>214</v>
      </c>
      <c r="B2273" t="s">
        <v>73</v>
      </c>
      <c r="C2273" t="s">
        <v>47</v>
      </c>
      <c r="D2273" t="s">
        <v>3173</v>
      </c>
      <c r="E2273" t="s">
        <v>49</v>
      </c>
      <c r="F2273" t="s">
        <v>50</v>
      </c>
      <c r="G2273">
        <v>1.9718177652589298E-3</v>
      </c>
    </row>
    <row r="2274" spans="1:7" x14ac:dyDescent="0.25">
      <c r="A2274" t="s">
        <v>220</v>
      </c>
      <c r="B2274" t="s">
        <v>76</v>
      </c>
      <c r="C2274" t="s">
        <v>47</v>
      </c>
      <c r="D2274" t="s">
        <v>3175</v>
      </c>
      <c r="E2274" t="s">
        <v>49</v>
      </c>
      <c r="F2274" t="s">
        <v>50</v>
      </c>
      <c r="G2274">
        <v>6.3654086399526097E-4</v>
      </c>
    </row>
    <row r="2275" spans="1:7" x14ac:dyDescent="0.25">
      <c r="A2275" t="s">
        <v>220</v>
      </c>
      <c r="B2275" t="s">
        <v>70</v>
      </c>
      <c r="C2275" t="s">
        <v>47</v>
      </c>
      <c r="D2275" t="s">
        <v>3175</v>
      </c>
      <c r="E2275" t="s">
        <v>49</v>
      </c>
      <c r="F2275" t="s">
        <v>50</v>
      </c>
      <c r="G2275">
        <v>3.63066946396805E-4</v>
      </c>
    </row>
    <row r="2276" spans="1:7" x14ac:dyDescent="0.25">
      <c r="A2276" t="s">
        <v>220</v>
      </c>
      <c r="B2276" t="s">
        <v>73</v>
      </c>
      <c r="C2276" t="s">
        <v>47</v>
      </c>
      <c r="D2276" t="s">
        <v>3175</v>
      </c>
      <c r="E2276" t="s">
        <v>49</v>
      </c>
      <c r="F2276" t="s">
        <v>50</v>
      </c>
      <c r="G2276">
        <v>1.58880912641964E-3</v>
      </c>
    </row>
    <row r="2277" spans="1:7" x14ac:dyDescent="0.25">
      <c r="A2277" t="s">
        <v>3229</v>
      </c>
      <c r="B2277" t="s">
        <v>70</v>
      </c>
      <c r="C2277" t="s">
        <v>47</v>
      </c>
      <c r="D2277" t="s">
        <v>3169</v>
      </c>
      <c r="E2277" t="s">
        <v>49</v>
      </c>
      <c r="F2277" t="s">
        <v>50</v>
      </c>
      <c r="G2277">
        <v>1.9871775920574401E-3</v>
      </c>
    </row>
    <row r="2278" spans="1:7" x14ac:dyDescent="0.25">
      <c r="A2278" t="s">
        <v>3229</v>
      </c>
      <c r="B2278" t="s">
        <v>76</v>
      </c>
      <c r="C2278" t="s">
        <v>47</v>
      </c>
      <c r="D2278" t="s">
        <v>3169</v>
      </c>
      <c r="E2278" t="s">
        <v>49</v>
      </c>
      <c r="F2278" t="s">
        <v>50</v>
      </c>
      <c r="G2278">
        <v>4.02478248645097E-3</v>
      </c>
    </row>
    <row r="2279" spans="1:7" x14ac:dyDescent="0.25">
      <c r="A2279" t="s">
        <v>3229</v>
      </c>
      <c r="B2279" t="s">
        <v>73</v>
      </c>
      <c r="C2279" t="s">
        <v>47</v>
      </c>
      <c r="D2279" t="s">
        <v>3169</v>
      </c>
      <c r="E2279" t="s">
        <v>49</v>
      </c>
      <c r="F2279" t="s">
        <v>50</v>
      </c>
      <c r="G2279">
        <v>4.72649121895814E-3</v>
      </c>
    </row>
    <row r="2280" spans="1:7" x14ac:dyDescent="0.25">
      <c r="A2280" t="s">
        <v>214</v>
      </c>
      <c r="B2280" t="s">
        <v>76</v>
      </c>
      <c r="C2280" t="s">
        <v>47</v>
      </c>
      <c r="D2280" t="s">
        <v>3174</v>
      </c>
      <c r="E2280" t="s">
        <v>49</v>
      </c>
      <c r="F2280" t="s">
        <v>50</v>
      </c>
      <c r="G2280">
        <v>1.15674492858705E-3</v>
      </c>
    </row>
    <row r="2281" spans="1:7" x14ac:dyDescent="0.25">
      <c r="A2281" t="s">
        <v>214</v>
      </c>
      <c r="B2281" t="s">
        <v>70</v>
      </c>
      <c r="C2281" t="s">
        <v>47</v>
      </c>
      <c r="D2281" t="s">
        <v>3174</v>
      </c>
      <c r="E2281" t="s">
        <v>49</v>
      </c>
      <c r="F2281" t="s">
        <v>50</v>
      </c>
      <c r="G2281">
        <v>7.0118980748312795E-4</v>
      </c>
    </row>
    <row r="2282" spans="1:7" x14ac:dyDescent="0.25">
      <c r="A2282" t="s">
        <v>214</v>
      </c>
      <c r="B2282" t="s">
        <v>73</v>
      </c>
      <c r="C2282" t="s">
        <v>47</v>
      </c>
      <c r="D2282" t="s">
        <v>3174</v>
      </c>
      <c r="E2282" t="s">
        <v>49</v>
      </c>
      <c r="F2282" t="s">
        <v>50</v>
      </c>
      <c r="G2282">
        <v>2.0531726451147102E-3</v>
      </c>
    </row>
    <row r="2283" spans="1:7" x14ac:dyDescent="0.25">
      <c r="A2283" t="s">
        <v>220</v>
      </c>
      <c r="B2283" t="s">
        <v>76</v>
      </c>
      <c r="C2283" t="s">
        <v>47</v>
      </c>
      <c r="D2283" t="s">
        <v>3176</v>
      </c>
      <c r="E2283" t="s">
        <v>49</v>
      </c>
      <c r="F2283" t="s">
        <v>50</v>
      </c>
      <c r="G2283">
        <v>6.3310124807887597E-4</v>
      </c>
    </row>
    <row r="2284" spans="1:7" x14ac:dyDescent="0.25">
      <c r="A2284" t="s">
        <v>220</v>
      </c>
      <c r="B2284" t="s">
        <v>70</v>
      </c>
      <c r="C2284" t="s">
        <v>47</v>
      </c>
      <c r="D2284" t="s">
        <v>3176</v>
      </c>
      <c r="E2284" t="s">
        <v>49</v>
      </c>
      <c r="F2284" t="s">
        <v>50</v>
      </c>
      <c r="G2284">
        <v>3.63425579335954E-4</v>
      </c>
    </row>
    <row r="2285" spans="1:7" x14ac:dyDescent="0.25">
      <c r="A2285" t="s">
        <v>220</v>
      </c>
      <c r="B2285" t="s">
        <v>73</v>
      </c>
      <c r="C2285" t="s">
        <v>47</v>
      </c>
      <c r="D2285" t="s">
        <v>3176</v>
      </c>
      <c r="E2285" t="s">
        <v>49</v>
      </c>
      <c r="F2285" t="s">
        <v>50</v>
      </c>
      <c r="G2285">
        <v>1.58796144856346E-3</v>
      </c>
    </row>
    <row r="2286" spans="1:7" x14ac:dyDescent="0.25">
      <c r="A2286" t="s">
        <v>3229</v>
      </c>
      <c r="B2286" t="s">
        <v>70</v>
      </c>
      <c r="C2286" t="s">
        <v>47</v>
      </c>
      <c r="D2286" t="s">
        <v>3170</v>
      </c>
      <c r="E2286" t="s">
        <v>49</v>
      </c>
      <c r="F2286" t="s">
        <v>50</v>
      </c>
      <c r="G2286">
        <v>2.0462943447960699E-3</v>
      </c>
    </row>
    <row r="2287" spans="1:7" x14ac:dyDescent="0.25">
      <c r="A2287" t="s">
        <v>3229</v>
      </c>
      <c r="B2287" t="s">
        <v>76</v>
      </c>
      <c r="C2287" t="s">
        <v>47</v>
      </c>
      <c r="D2287" t="s">
        <v>3170</v>
      </c>
      <c r="E2287" t="s">
        <v>49</v>
      </c>
      <c r="F2287" t="s">
        <v>50</v>
      </c>
      <c r="G2287">
        <v>4.0542890628178898E-3</v>
      </c>
    </row>
    <row r="2288" spans="1:7" x14ac:dyDescent="0.25">
      <c r="A2288" t="s">
        <v>3229</v>
      </c>
      <c r="B2288" t="s">
        <v>73</v>
      </c>
      <c r="C2288" t="s">
        <v>47</v>
      </c>
      <c r="D2288" t="s">
        <v>3170</v>
      </c>
      <c r="E2288" t="s">
        <v>49</v>
      </c>
      <c r="F2288" t="s">
        <v>50</v>
      </c>
      <c r="G2288">
        <v>4.8106014728546099E-3</v>
      </c>
    </row>
    <row r="2289" spans="1:7" x14ac:dyDescent="0.25">
      <c r="A2289" t="s">
        <v>214</v>
      </c>
      <c r="B2289" t="s">
        <v>76</v>
      </c>
      <c r="C2289" t="s">
        <v>47</v>
      </c>
      <c r="D2289" t="s">
        <v>3175</v>
      </c>
      <c r="E2289" t="s">
        <v>49</v>
      </c>
      <c r="F2289" t="s">
        <v>50</v>
      </c>
      <c r="G2289">
        <v>1.15688465570619E-3</v>
      </c>
    </row>
    <row r="2290" spans="1:7" x14ac:dyDescent="0.25">
      <c r="A2290" t="s">
        <v>214</v>
      </c>
      <c r="B2290" t="s">
        <v>70</v>
      </c>
      <c r="C2290" t="s">
        <v>47</v>
      </c>
      <c r="D2290" t="s">
        <v>3175</v>
      </c>
      <c r="E2290" t="s">
        <v>49</v>
      </c>
      <c r="F2290" t="s">
        <v>50</v>
      </c>
      <c r="G2290">
        <v>6.9600872590508205E-4</v>
      </c>
    </row>
    <row r="2291" spans="1:7" x14ac:dyDescent="0.25">
      <c r="A2291" t="s">
        <v>220</v>
      </c>
      <c r="B2291" t="s">
        <v>76</v>
      </c>
      <c r="C2291" t="s">
        <v>47</v>
      </c>
      <c r="D2291" t="s">
        <v>3177</v>
      </c>
      <c r="E2291" t="s">
        <v>49</v>
      </c>
      <c r="F2291" t="s">
        <v>50</v>
      </c>
      <c r="G2291">
        <v>6.2595069680584003E-4</v>
      </c>
    </row>
    <row r="2292" spans="1:7" x14ac:dyDescent="0.25">
      <c r="A2292" t="s">
        <v>214</v>
      </c>
      <c r="B2292" t="s">
        <v>73</v>
      </c>
      <c r="C2292" t="s">
        <v>47</v>
      </c>
      <c r="D2292" t="s">
        <v>3175</v>
      </c>
      <c r="E2292" t="s">
        <v>49</v>
      </c>
      <c r="F2292" t="s">
        <v>50</v>
      </c>
      <c r="G2292">
        <v>2.0473376406190502E-3</v>
      </c>
    </row>
    <row r="2293" spans="1:7" x14ac:dyDescent="0.25">
      <c r="A2293" t="s">
        <v>220</v>
      </c>
      <c r="B2293" t="s">
        <v>70</v>
      </c>
      <c r="C2293" t="s">
        <v>47</v>
      </c>
      <c r="D2293" t="s">
        <v>3177</v>
      </c>
      <c r="E2293" t="s">
        <v>49</v>
      </c>
      <c r="F2293" t="s">
        <v>50</v>
      </c>
      <c r="G2293">
        <v>3.5844714674231098E-4</v>
      </c>
    </row>
    <row r="2294" spans="1:7" x14ac:dyDescent="0.25">
      <c r="A2294" t="s">
        <v>220</v>
      </c>
      <c r="B2294" t="s">
        <v>73</v>
      </c>
      <c r="C2294" t="s">
        <v>47</v>
      </c>
      <c r="D2294" t="s">
        <v>3177</v>
      </c>
      <c r="E2294" t="s">
        <v>49</v>
      </c>
      <c r="F2294" t="s">
        <v>50</v>
      </c>
      <c r="G2294">
        <v>1.57534096338977E-3</v>
      </c>
    </row>
    <row r="2295" spans="1:7" x14ac:dyDescent="0.25">
      <c r="A2295" t="s">
        <v>3229</v>
      </c>
      <c r="B2295" t="s">
        <v>70</v>
      </c>
      <c r="C2295" t="s">
        <v>47</v>
      </c>
      <c r="D2295" t="s">
        <v>3171</v>
      </c>
      <c r="E2295" t="s">
        <v>49</v>
      </c>
      <c r="F2295" t="s">
        <v>50</v>
      </c>
      <c r="G2295">
        <v>2.0949399589899101E-3</v>
      </c>
    </row>
    <row r="2296" spans="1:7" x14ac:dyDescent="0.25">
      <c r="A2296" t="s">
        <v>3229</v>
      </c>
      <c r="B2296" t="s">
        <v>76</v>
      </c>
      <c r="C2296" t="s">
        <v>47</v>
      </c>
      <c r="D2296" t="s">
        <v>3171</v>
      </c>
      <c r="E2296" t="s">
        <v>49</v>
      </c>
      <c r="F2296" t="s">
        <v>50</v>
      </c>
      <c r="G2296">
        <v>4.0874753721910897E-3</v>
      </c>
    </row>
    <row r="2297" spans="1:7" x14ac:dyDescent="0.25">
      <c r="A2297" t="s">
        <v>214</v>
      </c>
      <c r="B2297" t="s">
        <v>76</v>
      </c>
      <c r="C2297" t="s">
        <v>47</v>
      </c>
      <c r="D2297" t="s">
        <v>3176</v>
      </c>
      <c r="E2297" t="s">
        <v>49</v>
      </c>
      <c r="F2297" t="s">
        <v>50</v>
      </c>
      <c r="G2297">
        <v>1.1601069183261299E-3</v>
      </c>
    </row>
    <row r="2298" spans="1:7" x14ac:dyDescent="0.25">
      <c r="A2298" t="s">
        <v>3229</v>
      </c>
      <c r="B2298" t="s">
        <v>73</v>
      </c>
      <c r="C2298" t="s">
        <v>47</v>
      </c>
      <c r="D2298" t="s">
        <v>3171</v>
      </c>
      <c r="E2298" t="s">
        <v>49</v>
      </c>
      <c r="F2298" t="s">
        <v>50</v>
      </c>
      <c r="G2298">
        <v>4.8731296809751499E-3</v>
      </c>
    </row>
    <row r="2299" spans="1:7" x14ac:dyDescent="0.25">
      <c r="A2299" t="s">
        <v>214</v>
      </c>
      <c r="B2299" t="s">
        <v>70</v>
      </c>
      <c r="C2299" t="s">
        <v>47</v>
      </c>
      <c r="D2299" t="s">
        <v>3176</v>
      </c>
      <c r="E2299" t="s">
        <v>49</v>
      </c>
      <c r="F2299" t="s">
        <v>50</v>
      </c>
      <c r="G2299">
        <v>7.0100241789111304E-4</v>
      </c>
    </row>
    <row r="2300" spans="1:7" x14ac:dyDescent="0.25">
      <c r="A2300" t="s">
        <v>220</v>
      </c>
      <c r="B2300" t="s">
        <v>76</v>
      </c>
      <c r="C2300" t="s">
        <v>47</v>
      </c>
      <c r="D2300" t="s">
        <v>3178</v>
      </c>
      <c r="E2300" t="s">
        <v>49</v>
      </c>
      <c r="F2300" t="s">
        <v>50</v>
      </c>
      <c r="G2300">
        <v>6.1749190360576103E-4</v>
      </c>
    </row>
    <row r="2301" spans="1:7" x14ac:dyDescent="0.25">
      <c r="A2301" t="s">
        <v>214</v>
      </c>
      <c r="B2301" t="s">
        <v>73</v>
      </c>
      <c r="C2301" t="s">
        <v>47</v>
      </c>
      <c r="D2301" t="s">
        <v>3176</v>
      </c>
      <c r="E2301" t="s">
        <v>49</v>
      </c>
      <c r="F2301" t="s">
        <v>50</v>
      </c>
      <c r="G2301">
        <v>2.0520813763141598E-3</v>
      </c>
    </row>
    <row r="2302" spans="1:7" x14ac:dyDescent="0.25">
      <c r="A2302" t="s">
        <v>220</v>
      </c>
      <c r="B2302" t="s">
        <v>70</v>
      </c>
      <c r="C2302" t="s">
        <v>47</v>
      </c>
      <c r="D2302" t="s">
        <v>3178</v>
      </c>
      <c r="E2302" t="s">
        <v>49</v>
      </c>
      <c r="F2302" t="s">
        <v>50</v>
      </c>
      <c r="G2302">
        <v>3.5585551648526501E-4</v>
      </c>
    </row>
    <row r="2303" spans="1:7" x14ac:dyDescent="0.25">
      <c r="A2303" t="s">
        <v>220</v>
      </c>
      <c r="B2303" t="s">
        <v>73</v>
      </c>
      <c r="C2303" t="s">
        <v>47</v>
      </c>
      <c r="D2303" t="s">
        <v>3178</v>
      </c>
      <c r="E2303" t="s">
        <v>49</v>
      </c>
      <c r="F2303" t="s">
        <v>50</v>
      </c>
      <c r="G2303">
        <v>1.56794144763602E-3</v>
      </c>
    </row>
    <row r="2304" spans="1:7" x14ac:dyDescent="0.25">
      <c r="A2304" t="s">
        <v>214</v>
      </c>
      <c r="B2304" t="s">
        <v>76</v>
      </c>
      <c r="C2304" t="s">
        <v>47</v>
      </c>
      <c r="D2304" t="s">
        <v>3177</v>
      </c>
      <c r="E2304" t="s">
        <v>49</v>
      </c>
      <c r="F2304" t="s">
        <v>50</v>
      </c>
      <c r="G2304">
        <v>1.1487812484236E-3</v>
      </c>
    </row>
    <row r="2305" spans="1:7" x14ac:dyDescent="0.25">
      <c r="A2305" t="s">
        <v>3229</v>
      </c>
      <c r="B2305" t="s">
        <v>70</v>
      </c>
      <c r="C2305" t="s">
        <v>47</v>
      </c>
      <c r="D2305" t="s">
        <v>3172</v>
      </c>
      <c r="E2305" t="s">
        <v>49</v>
      </c>
      <c r="F2305" t="s">
        <v>50</v>
      </c>
      <c r="G2305">
        <v>2.1196875209901801E-3</v>
      </c>
    </row>
    <row r="2306" spans="1:7" x14ac:dyDescent="0.25">
      <c r="A2306" t="s">
        <v>3229</v>
      </c>
      <c r="B2306" t="s">
        <v>76</v>
      </c>
      <c r="C2306" t="s">
        <v>47</v>
      </c>
      <c r="D2306" t="s">
        <v>3172</v>
      </c>
      <c r="E2306" t="s">
        <v>49</v>
      </c>
      <c r="F2306" t="s">
        <v>50</v>
      </c>
      <c r="G2306">
        <v>4.1021202709160603E-3</v>
      </c>
    </row>
    <row r="2307" spans="1:7" x14ac:dyDescent="0.25">
      <c r="A2307" t="s">
        <v>3229</v>
      </c>
      <c r="B2307" t="s">
        <v>73</v>
      </c>
      <c r="C2307" t="s">
        <v>47</v>
      </c>
      <c r="D2307" t="s">
        <v>3172</v>
      </c>
      <c r="E2307" t="s">
        <v>49</v>
      </c>
      <c r="F2307" t="s">
        <v>50</v>
      </c>
      <c r="G2307">
        <v>4.9268743863292701E-3</v>
      </c>
    </row>
    <row r="2308" spans="1:7" x14ac:dyDescent="0.25">
      <c r="A2308" t="s">
        <v>220</v>
      </c>
      <c r="B2308" t="s">
        <v>76</v>
      </c>
      <c r="C2308" t="s">
        <v>47</v>
      </c>
      <c r="D2308" t="s">
        <v>3179</v>
      </c>
      <c r="E2308" t="s">
        <v>49</v>
      </c>
      <c r="F2308" t="s">
        <v>50</v>
      </c>
      <c r="G2308">
        <v>6.1074015829298204E-4</v>
      </c>
    </row>
    <row r="2309" spans="1:7" x14ac:dyDescent="0.25">
      <c r="A2309" t="s">
        <v>214</v>
      </c>
      <c r="B2309" t="s">
        <v>70</v>
      </c>
      <c r="C2309" t="s">
        <v>47</v>
      </c>
      <c r="D2309" t="s">
        <v>3177</v>
      </c>
      <c r="E2309" t="s">
        <v>49</v>
      </c>
      <c r="F2309" t="s">
        <v>50</v>
      </c>
      <c r="G2309">
        <v>6.9292171360695195E-4</v>
      </c>
    </row>
    <row r="2310" spans="1:7" x14ac:dyDescent="0.25">
      <c r="A2310" t="s">
        <v>214</v>
      </c>
      <c r="B2310" t="s">
        <v>73</v>
      </c>
      <c r="C2310" t="s">
        <v>47</v>
      </c>
      <c r="D2310" t="s">
        <v>3177</v>
      </c>
      <c r="E2310" t="s">
        <v>49</v>
      </c>
      <c r="F2310" t="s">
        <v>50</v>
      </c>
      <c r="G2310">
        <v>2.0331030839110002E-3</v>
      </c>
    </row>
    <row r="2311" spans="1:7" x14ac:dyDescent="0.25">
      <c r="A2311" t="s">
        <v>220</v>
      </c>
      <c r="B2311" t="s">
        <v>70</v>
      </c>
      <c r="C2311" t="s">
        <v>47</v>
      </c>
      <c r="D2311" t="s">
        <v>3179</v>
      </c>
      <c r="E2311" t="s">
        <v>49</v>
      </c>
      <c r="F2311" t="s">
        <v>50</v>
      </c>
      <c r="G2311">
        <v>3.5259225633409202E-4</v>
      </c>
    </row>
    <row r="2312" spans="1:7" x14ac:dyDescent="0.25">
      <c r="A2312" t="s">
        <v>220</v>
      </c>
      <c r="B2312" t="s">
        <v>73</v>
      </c>
      <c r="C2312" t="s">
        <v>47</v>
      </c>
      <c r="D2312" t="s">
        <v>3179</v>
      </c>
      <c r="E2312" t="s">
        <v>49</v>
      </c>
      <c r="F2312" t="s">
        <v>50</v>
      </c>
      <c r="G2312">
        <v>1.55740592214796E-3</v>
      </c>
    </row>
    <row r="2313" spans="1:7" x14ac:dyDescent="0.25">
      <c r="A2313" t="s">
        <v>214</v>
      </c>
      <c r="B2313" t="s">
        <v>76</v>
      </c>
      <c r="C2313" t="s">
        <v>47</v>
      </c>
      <c r="D2313" t="s">
        <v>3178</v>
      </c>
      <c r="E2313" t="s">
        <v>49</v>
      </c>
      <c r="F2313" t="s">
        <v>50</v>
      </c>
      <c r="G2313">
        <v>1.1407646778467499E-3</v>
      </c>
    </row>
    <row r="2314" spans="1:7" x14ac:dyDescent="0.25">
      <c r="A2314" t="s">
        <v>3229</v>
      </c>
      <c r="B2314" t="s">
        <v>76</v>
      </c>
      <c r="C2314" t="s">
        <v>47</v>
      </c>
      <c r="D2314" t="s">
        <v>3173</v>
      </c>
      <c r="E2314" t="s">
        <v>49</v>
      </c>
      <c r="F2314" t="s">
        <v>50</v>
      </c>
      <c r="G2314">
        <v>4.1090943099220002E-3</v>
      </c>
    </row>
    <row r="2315" spans="1:7" x14ac:dyDescent="0.25">
      <c r="A2315" t="s">
        <v>3229</v>
      </c>
      <c r="B2315" t="s">
        <v>70</v>
      </c>
      <c r="C2315" t="s">
        <v>47</v>
      </c>
      <c r="D2315" t="s">
        <v>3173</v>
      </c>
      <c r="E2315" t="s">
        <v>49</v>
      </c>
      <c r="F2315" t="s">
        <v>50</v>
      </c>
      <c r="G2315">
        <v>2.1143297066435101E-3</v>
      </c>
    </row>
    <row r="2316" spans="1:7" x14ac:dyDescent="0.25">
      <c r="A2316" t="s">
        <v>220</v>
      </c>
      <c r="B2316" t="s">
        <v>76</v>
      </c>
      <c r="C2316" t="s">
        <v>47</v>
      </c>
      <c r="D2316" t="s">
        <v>3180</v>
      </c>
      <c r="E2316" t="s">
        <v>49</v>
      </c>
      <c r="F2316" t="s">
        <v>50</v>
      </c>
      <c r="G2316">
        <v>6.0928304467284795E-4</v>
      </c>
    </row>
    <row r="2317" spans="1:7" x14ac:dyDescent="0.25">
      <c r="A2317" t="s">
        <v>3229</v>
      </c>
      <c r="B2317" t="s">
        <v>73</v>
      </c>
      <c r="C2317" t="s">
        <v>47</v>
      </c>
      <c r="D2317" t="s">
        <v>3173</v>
      </c>
      <c r="E2317" t="s">
        <v>49</v>
      </c>
      <c r="F2317" t="s">
        <v>50</v>
      </c>
      <c r="G2317">
        <v>4.9166619777679397E-3</v>
      </c>
    </row>
    <row r="2318" spans="1:7" x14ac:dyDescent="0.25">
      <c r="A2318" t="s">
        <v>214</v>
      </c>
      <c r="B2318" t="s">
        <v>70</v>
      </c>
      <c r="C2318" t="s">
        <v>47</v>
      </c>
      <c r="D2318" t="s">
        <v>3178</v>
      </c>
      <c r="E2318" t="s">
        <v>49</v>
      </c>
      <c r="F2318" t="s">
        <v>50</v>
      </c>
      <c r="G2318">
        <v>6.8993928196193902E-4</v>
      </c>
    </row>
    <row r="2319" spans="1:7" x14ac:dyDescent="0.25">
      <c r="A2319" t="s">
        <v>214</v>
      </c>
      <c r="B2319" t="s">
        <v>73</v>
      </c>
      <c r="C2319" t="s">
        <v>47</v>
      </c>
      <c r="D2319" t="s">
        <v>3178</v>
      </c>
      <c r="E2319" t="s">
        <v>49</v>
      </c>
      <c r="F2319" t="s">
        <v>50</v>
      </c>
      <c r="G2319">
        <v>2.0232713437295098E-3</v>
      </c>
    </row>
    <row r="2320" spans="1:7" x14ac:dyDescent="0.25">
      <c r="A2320" t="s">
        <v>220</v>
      </c>
      <c r="B2320" t="s">
        <v>70</v>
      </c>
      <c r="C2320" t="s">
        <v>47</v>
      </c>
      <c r="D2320" t="s">
        <v>3180</v>
      </c>
      <c r="E2320" t="s">
        <v>49</v>
      </c>
      <c r="F2320" t="s">
        <v>50</v>
      </c>
      <c r="G2320">
        <v>3.4868387799513902E-4</v>
      </c>
    </row>
    <row r="2321" spans="1:7" x14ac:dyDescent="0.25">
      <c r="A2321" t="s">
        <v>220</v>
      </c>
      <c r="B2321" t="s">
        <v>73</v>
      </c>
      <c r="C2321" t="s">
        <v>47</v>
      </c>
      <c r="D2321" t="s">
        <v>3180</v>
      </c>
      <c r="E2321" t="s">
        <v>49</v>
      </c>
      <c r="F2321" t="s">
        <v>50</v>
      </c>
      <c r="G2321">
        <v>1.56542248370354E-3</v>
      </c>
    </row>
    <row r="2322" spans="1:7" x14ac:dyDescent="0.25">
      <c r="A2322" t="s">
        <v>214</v>
      </c>
      <c r="B2322" t="s">
        <v>76</v>
      </c>
      <c r="C2322" t="s">
        <v>47</v>
      </c>
      <c r="D2322" t="s">
        <v>3179</v>
      </c>
      <c r="E2322" t="s">
        <v>49</v>
      </c>
      <c r="F2322" t="s">
        <v>50</v>
      </c>
      <c r="G2322">
        <v>1.1314804024166499E-3</v>
      </c>
    </row>
    <row r="2323" spans="1:7" x14ac:dyDescent="0.25">
      <c r="A2323" t="s">
        <v>220</v>
      </c>
      <c r="B2323" t="s">
        <v>76</v>
      </c>
      <c r="C2323" t="s">
        <v>47</v>
      </c>
      <c r="D2323" t="s">
        <v>3181</v>
      </c>
      <c r="E2323" t="s">
        <v>49</v>
      </c>
      <c r="F2323" t="s">
        <v>50</v>
      </c>
      <c r="G2323">
        <v>6.0533852804274698E-4</v>
      </c>
    </row>
    <row r="2324" spans="1:7" x14ac:dyDescent="0.25">
      <c r="A2324" t="s">
        <v>214</v>
      </c>
      <c r="B2324" t="s">
        <v>70</v>
      </c>
      <c r="C2324" t="s">
        <v>47</v>
      </c>
      <c r="D2324" t="s">
        <v>3179</v>
      </c>
      <c r="E2324" t="s">
        <v>49</v>
      </c>
      <c r="F2324" t="s">
        <v>50</v>
      </c>
      <c r="G2324">
        <v>6.8296231163872596E-4</v>
      </c>
    </row>
    <row r="2325" spans="1:7" x14ac:dyDescent="0.25">
      <c r="A2325" t="s">
        <v>3229</v>
      </c>
      <c r="B2325" t="s">
        <v>76</v>
      </c>
      <c r="C2325" t="s">
        <v>47</v>
      </c>
      <c r="D2325" t="s">
        <v>3174</v>
      </c>
      <c r="E2325" t="s">
        <v>49</v>
      </c>
      <c r="F2325" t="s">
        <v>50</v>
      </c>
      <c r="G2325">
        <v>4.1333293914794901E-3</v>
      </c>
    </row>
    <row r="2326" spans="1:7" x14ac:dyDescent="0.25">
      <c r="A2326" t="s">
        <v>3229</v>
      </c>
      <c r="B2326" t="s">
        <v>70</v>
      </c>
      <c r="C2326" t="s">
        <v>47</v>
      </c>
      <c r="D2326" t="s">
        <v>3174</v>
      </c>
      <c r="E2326" t="s">
        <v>49</v>
      </c>
      <c r="F2326" t="s">
        <v>50</v>
      </c>
      <c r="G2326">
        <v>2.10436307248615E-3</v>
      </c>
    </row>
    <row r="2327" spans="1:7" x14ac:dyDescent="0.25">
      <c r="A2327" t="s">
        <v>3229</v>
      </c>
      <c r="B2327" t="s">
        <v>73</v>
      </c>
      <c r="C2327" t="s">
        <v>47</v>
      </c>
      <c r="D2327" t="s">
        <v>3174</v>
      </c>
      <c r="E2327" t="s">
        <v>49</v>
      </c>
      <c r="F2327" t="s">
        <v>50</v>
      </c>
      <c r="G2327">
        <v>4.9245984781356002E-3</v>
      </c>
    </row>
    <row r="2328" spans="1:7" x14ac:dyDescent="0.25">
      <c r="A2328" t="s">
        <v>214</v>
      </c>
      <c r="B2328" t="s">
        <v>73</v>
      </c>
      <c r="C2328" t="s">
        <v>47</v>
      </c>
      <c r="D2328" t="s">
        <v>3179</v>
      </c>
      <c r="E2328" t="s">
        <v>49</v>
      </c>
      <c r="F2328" t="s">
        <v>50</v>
      </c>
      <c r="G2328">
        <v>2.0040721628400999E-3</v>
      </c>
    </row>
    <row r="2329" spans="1:7" x14ac:dyDescent="0.25">
      <c r="A2329" t="s">
        <v>220</v>
      </c>
      <c r="B2329" t="s">
        <v>70</v>
      </c>
      <c r="C2329" t="s">
        <v>47</v>
      </c>
      <c r="D2329" t="s">
        <v>3181</v>
      </c>
      <c r="E2329" t="s">
        <v>49</v>
      </c>
      <c r="F2329" t="s">
        <v>50</v>
      </c>
      <c r="G2329">
        <v>3.4668076606023801E-4</v>
      </c>
    </row>
    <row r="2330" spans="1:7" x14ac:dyDescent="0.25">
      <c r="A2330" t="s">
        <v>220</v>
      </c>
      <c r="B2330" t="s">
        <v>73</v>
      </c>
      <c r="C2330" t="s">
        <v>47</v>
      </c>
      <c r="D2330" t="s">
        <v>3181</v>
      </c>
      <c r="E2330" t="s">
        <v>49</v>
      </c>
      <c r="F2330" t="s">
        <v>50</v>
      </c>
      <c r="G2330">
        <v>1.5764775730314701E-3</v>
      </c>
    </row>
    <row r="2331" spans="1:7" x14ac:dyDescent="0.25">
      <c r="A2331" t="s">
        <v>214</v>
      </c>
      <c r="B2331" t="s">
        <v>76</v>
      </c>
      <c r="C2331" t="s">
        <v>47</v>
      </c>
      <c r="D2331" t="s">
        <v>3180</v>
      </c>
      <c r="E2331" t="s">
        <v>49</v>
      </c>
      <c r="F2331" t="s">
        <v>50</v>
      </c>
      <c r="G2331">
        <v>1.14181177657947E-3</v>
      </c>
    </row>
    <row r="2332" spans="1:7" x14ac:dyDescent="0.25">
      <c r="A2332" t="s">
        <v>220</v>
      </c>
      <c r="B2332" t="s">
        <v>76</v>
      </c>
      <c r="C2332" t="s">
        <v>47</v>
      </c>
      <c r="D2332" t="s">
        <v>3182</v>
      </c>
      <c r="E2332" t="s">
        <v>49</v>
      </c>
      <c r="F2332" t="s">
        <v>50</v>
      </c>
      <c r="G2332">
        <v>6.0149515286470002E-4</v>
      </c>
    </row>
    <row r="2333" spans="1:7" x14ac:dyDescent="0.25">
      <c r="A2333" t="s">
        <v>214</v>
      </c>
      <c r="B2333" t="s">
        <v>70</v>
      </c>
      <c r="C2333" t="s">
        <v>47</v>
      </c>
      <c r="D2333" t="s">
        <v>3180</v>
      </c>
      <c r="E2333" t="s">
        <v>49</v>
      </c>
      <c r="F2333" t="s">
        <v>50</v>
      </c>
      <c r="G2333">
        <v>6.83113383619408E-4</v>
      </c>
    </row>
    <row r="2334" spans="1:7" x14ac:dyDescent="0.25">
      <c r="A2334" t="s">
        <v>214</v>
      </c>
      <c r="B2334" t="s">
        <v>73</v>
      </c>
      <c r="C2334" t="s">
        <v>47</v>
      </c>
      <c r="D2334" t="s">
        <v>3180</v>
      </c>
      <c r="E2334" t="s">
        <v>49</v>
      </c>
      <c r="F2334" t="s">
        <v>50</v>
      </c>
      <c r="G2334">
        <v>2.0047495501083201E-3</v>
      </c>
    </row>
    <row r="2335" spans="1:7" x14ac:dyDescent="0.25">
      <c r="A2335" t="s">
        <v>3229</v>
      </c>
      <c r="B2335" t="s">
        <v>76</v>
      </c>
      <c r="C2335" t="s">
        <v>47</v>
      </c>
      <c r="D2335" t="s">
        <v>3175</v>
      </c>
      <c r="E2335" t="s">
        <v>49</v>
      </c>
      <c r="F2335" t="s">
        <v>50</v>
      </c>
      <c r="G2335">
        <v>4.1017175280432102E-3</v>
      </c>
    </row>
    <row r="2336" spans="1:7" x14ac:dyDescent="0.25">
      <c r="A2336" t="s">
        <v>3229</v>
      </c>
      <c r="B2336" t="s">
        <v>70</v>
      </c>
      <c r="C2336" t="s">
        <v>47</v>
      </c>
      <c r="D2336" t="s">
        <v>3175</v>
      </c>
      <c r="E2336" t="s">
        <v>49</v>
      </c>
      <c r="F2336" t="s">
        <v>50</v>
      </c>
      <c r="G2336">
        <v>2.07785404344119E-3</v>
      </c>
    </row>
    <row r="2337" spans="1:7" x14ac:dyDescent="0.25">
      <c r="A2337" t="s">
        <v>3229</v>
      </c>
      <c r="B2337" t="s">
        <v>73</v>
      </c>
      <c r="C2337" t="s">
        <v>47</v>
      </c>
      <c r="D2337" t="s">
        <v>3175</v>
      </c>
      <c r="E2337" t="s">
        <v>49</v>
      </c>
      <c r="F2337" t="s">
        <v>50</v>
      </c>
      <c r="G2337">
        <v>4.8896666983483496E-3</v>
      </c>
    </row>
    <row r="2338" spans="1:7" x14ac:dyDescent="0.25">
      <c r="A2338" t="s">
        <v>220</v>
      </c>
      <c r="B2338" t="s">
        <v>70</v>
      </c>
      <c r="C2338" t="s">
        <v>47</v>
      </c>
      <c r="D2338" t="s">
        <v>3182</v>
      </c>
      <c r="E2338" t="s">
        <v>49</v>
      </c>
      <c r="F2338" t="s">
        <v>50</v>
      </c>
      <c r="G2338">
        <v>3.4544126600281801E-4</v>
      </c>
    </row>
    <row r="2339" spans="1:7" x14ac:dyDescent="0.25">
      <c r="A2339" t="s">
        <v>220</v>
      </c>
      <c r="B2339" t="s">
        <v>73</v>
      </c>
      <c r="C2339" t="s">
        <v>47</v>
      </c>
      <c r="D2339" t="s">
        <v>3182</v>
      </c>
      <c r="E2339" t="s">
        <v>49</v>
      </c>
      <c r="F2339" t="s">
        <v>50</v>
      </c>
      <c r="G2339">
        <v>1.5769215730520301E-3</v>
      </c>
    </row>
    <row r="2340" spans="1:7" x14ac:dyDescent="0.25">
      <c r="A2340" t="s">
        <v>214</v>
      </c>
      <c r="B2340" t="s">
        <v>76</v>
      </c>
      <c r="C2340" t="s">
        <v>47</v>
      </c>
      <c r="D2340" t="s">
        <v>3181</v>
      </c>
      <c r="E2340" t="s">
        <v>49</v>
      </c>
      <c r="F2340" t="s">
        <v>50</v>
      </c>
      <c r="G2340">
        <v>1.1540393034617099E-3</v>
      </c>
    </row>
    <row r="2341" spans="1:7" x14ac:dyDescent="0.25">
      <c r="A2341" t="s">
        <v>220</v>
      </c>
      <c r="B2341" t="s">
        <v>76</v>
      </c>
      <c r="C2341" t="s">
        <v>47</v>
      </c>
      <c r="D2341" t="s">
        <v>3183</v>
      </c>
      <c r="E2341" t="s">
        <v>49</v>
      </c>
      <c r="F2341" t="s">
        <v>50</v>
      </c>
      <c r="G2341">
        <v>5.9599099279958995E-4</v>
      </c>
    </row>
    <row r="2342" spans="1:7" x14ac:dyDescent="0.25">
      <c r="A2342" t="s">
        <v>214</v>
      </c>
      <c r="B2342" t="s">
        <v>70</v>
      </c>
      <c r="C2342" t="s">
        <v>47</v>
      </c>
      <c r="D2342" t="s">
        <v>3181</v>
      </c>
      <c r="E2342" t="s">
        <v>49</v>
      </c>
      <c r="F2342" t="s">
        <v>50</v>
      </c>
      <c r="G2342">
        <v>6.7965303148542105E-4</v>
      </c>
    </row>
    <row r="2343" spans="1:7" x14ac:dyDescent="0.25">
      <c r="A2343" t="s">
        <v>214</v>
      </c>
      <c r="B2343" t="s">
        <v>73</v>
      </c>
      <c r="C2343" t="s">
        <v>47</v>
      </c>
      <c r="D2343" t="s">
        <v>3181</v>
      </c>
      <c r="E2343" t="s">
        <v>49</v>
      </c>
      <c r="F2343" t="s">
        <v>50</v>
      </c>
      <c r="G2343">
        <v>2.00937759308587E-3</v>
      </c>
    </row>
    <row r="2344" spans="1:7" x14ac:dyDescent="0.25">
      <c r="A2344" t="s">
        <v>3229</v>
      </c>
      <c r="B2344" t="s">
        <v>76</v>
      </c>
      <c r="C2344" t="s">
        <v>47</v>
      </c>
      <c r="D2344" t="s">
        <v>3176</v>
      </c>
      <c r="E2344" t="s">
        <v>49</v>
      </c>
      <c r="F2344" t="s">
        <v>50</v>
      </c>
      <c r="G2344">
        <v>4.0883448664788798E-3</v>
      </c>
    </row>
    <row r="2345" spans="1:7" x14ac:dyDescent="0.25">
      <c r="A2345" t="s">
        <v>3229</v>
      </c>
      <c r="B2345" t="s">
        <v>70</v>
      </c>
      <c r="C2345" t="s">
        <v>47</v>
      </c>
      <c r="D2345" t="s">
        <v>3176</v>
      </c>
      <c r="E2345" t="s">
        <v>49</v>
      </c>
      <c r="F2345" t="s">
        <v>50</v>
      </c>
      <c r="G2345">
        <v>2.0648128456539501E-3</v>
      </c>
    </row>
    <row r="2346" spans="1:7" x14ac:dyDescent="0.25">
      <c r="A2346" t="s">
        <v>220</v>
      </c>
      <c r="B2346" t="s">
        <v>70</v>
      </c>
      <c r="C2346" t="s">
        <v>47</v>
      </c>
      <c r="D2346" t="s">
        <v>3183</v>
      </c>
      <c r="E2346" t="s">
        <v>49</v>
      </c>
      <c r="F2346" t="s">
        <v>50</v>
      </c>
      <c r="G2346">
        <v>3.4247506016920302E-4</v>
      </c>
    </row>
    <row r="2347" spans="1:7" x14ac:dyDescent="0.25">
      <c r="A2347" t="s">
        <v>3229</v>
      </c>
      <c r="B2347" t="s">
        <v>73</v>
      </c>
      <c r="C2347" t="s">
        <v>47</v>
      </c>
      <c r="D2347" t="s">
        <v>3176</v>
      </c>
      <c r="E2347" t="s">
        <v>49</v>
      </c>
      <c r="F2347" t="s">
        <v>50</v>
      </c>
      <c r="G2347">
        <v>4.8676651109147897E-3</v>
      </c>
    </row>
    <row r="2348" spans="1:7" x14ac:dyDescent="0.25">
      <c r="A2348" t="s">
        <v>220</v>
      </c>
      <c r="B2348" t="s">
        <v>73</v>
      </c>
      <c r="C2348" t="s">
        <v>47</v>
      </c>
      <c r="D2348" t="s">
        <v>3183</v>
      </c>
      <c r="E2348" t="s">
        <v>49</v>
      </c>
      <c r="F2348" t="s">
        <v>50</v>
      </c>
      <c r="G2348">
        <v>1.573134927307E-3</v>
      </c>
    </row>
    <row r="2349" spans="1:7" x14ac:dyDescent="0.25">
      <c r="A2349" t="s">
        <v>214</v>
      </c>
      <c r="B2349" t="s">
        <v>76</v>
      </c>
      <c r="C2349" t="s">
        <v>47</v>
      </c>
      <c r="D2349" t="s">
        <v>3182</v>
      </c>
      <c r="E2349" t="s">
        <v>49</v>
      </c>
      <c r="F2349" t="s">
        <v>50</v>
      </c>
      <c r="G2349">
        <v>1.1502838032877299E-3</v>
      </c>
    </row>
    <row r="2350" spans="1:7" x14ac:dyDescent="0.25">
      <c r="A2350" t="s">
        <v>220</v>
      </c>
      <c r="B2350" t="s">
        <v>76</v>
      </c>
      <c r="C2350" t="s">
        <v>47</v>
      </c>
      <c r="D2350" t="s">
        <v>3184</v>
      </c>
      <c r="E2350" t="s">
        <v>49</v>
      </c>
      <c r="F2350" t="s">
        <v>50</v>
      </c>
      <c r="G2350">
        <v>6.4027716716130495E-4</v>
      </c>
    </row>
    <row r="2351" spans="1:7" x14ac:dyDescent="0.25">
      <c r="A2351" t="s">
        <v>214</v>
      </c>
      <c r="B2351" t="s">
        <v>70</v>
      </c>
      <c r="C2351" t="s">
        <v>47</v>
      </c>
      <c r="D2351" t="s">
        <v>3182</v>
      </c>
      <c r="E2351" t="s">
        <v>49</v>
      </c>
      <c r="F2351" t="s">
        <v>50</v>
      </c>
      <c r="G2351">
        <v>6.7200790613125496E-4</v>
      </c>
    </row>
    <row r="2352" spans="1:7" x14ac:dyDescent="0.25">
      <c r="A2352" t="s">
        <v>214</v>
      </c>
      <c r="B2352" t="s">
        <v>73</v>
      </c>
      <c r="C2352" t="s">
        <v>47</v>
      </c>
      <c r="D2352" t="s">
        <v>3182</v>
      </c>
      <c r="E2352" t="s">
        <v>49</v>
      </c>
      <c r="F2352" t="s">
        <v>50</v>
      </c>
      <c r="G2352">
        <v>2.0085450930473099E-3</v>
      </c>
    </row>
    <row r="2353" spans="1:7" x14ac:dyDescent="0.25">
      <c r="A2353" t="s">
        <v>220</v>
      </c>
      <c r="B2353" t="s">
        <v>70</v>
      </c>
      <c r="C2353" t="s">
        <v>47</v>
      </c>
      <c r="D2353" t="s">
        <v>3184</v>
      </c>
      <c r="E2353" t="s">
        <v>49</v>
      </c>
      <c r="F2353" t="s">
        <v>50</v>
      </c>
      <c r="G2353">
        <v>3.5555521647135399E-4</v>
      </c>
    </row>
    <row r="2354" spans="1:7" x14ac:dyDescent="0.25">
      <c r="A2354" t="s">
        <v>3229</v>
      </c>
      <c r="B2354" t="s">
        <v>76</v>
      </c>
      <c r="C2354" t="s">
        <v>47</v>
      </c>
      <c r="D2354" t="s">
        <v>3177</v>
      </c>
      <c r="E2354" t="s">
        <v>49</v>
      </c>
      <c r="F2354" t="s">
        <v>50</v>
      </c>
      <c r="G2354">
        <v>4.0768606477676397E-3</v>
      </c>
    </row>
    <row r="2355" spans="1:7" x14ac:dyDescent="0.25">
      <c r="A2355" t="s">
        <v>3229</v>
      </c>
      <c r="B2355" t="s">
        <v>70</v>
      </c>
      <c r="C2355" t="s">
        <v>47</v>
      </c>
      <c r="D2355" t="s">
        <v>3177</v>
      </c>
      <c r="E2355" t="s">
        <v>49</v>
      </c>
      <c r="F2355" t="s">
        <v>50</v>
      </c>
      <c r="G2355">
        <v>2.0365277381792402E-3</v>
      </c>
    </row>
    <row r="2356" spans="1:7" x14ac:dyDescent="0.25">
      <c r="A2356" t="s">
        <v>3229</v>
      </c>
      <c r="B2356" t="s">
        <v>73</v>
      </c>
      <c r="C2356" t="s">
        <v>47</v>
      </c>
      <c r="D2356" t="s">
        <v>3177</v>
      </c>
      <c r="E2356" t="s">
        <v>49</v>
      </c>
      <c r="F2356" t="s">
        <v>50</v>
      </c>
      <c r="G2356">
        <v>4.8184885554117696E-3</v>
      </c>
    </row>
    <row r="2357" spans="1:7" x14ac:dyDescent="0.25">
      <c r="A2357" t="s">
        <v>220</v>
      </c>
      <c r="B2357" t="s">
        <v>73</v>
      </c>
      <c r="C2357" t="s">
        <v>47</v>
      </c>
      <c r="D2357" t="s">
        <v>3184</v>
      </c>
      <c r="E2357" t="s">
        <v>49</v>
      </c>
      <c r="F2357" t="s">
        <v>50</v>
      </c>
      <c r="G2357">
        <v>1.6107623527447301E-3</v>
      </c>
    </row>
    <row r="2358" spans="1:7" x14ac:dyDescent="0.25">
      <c r="A2358" t="s">
        <v>214</v>
      </c>
      <c r="B2358" t="s">
        <v>76</v>
      </c>
      <c r="C2358" t="s">
        <v>47</v>
      </c>
      <c r="D2358" t="s">
        <v>3183</v>
      </c>
      <c r="E2358" t="s">
        <v>49</v>
      </c>
      <c r="F2358" t="s">
        <v>50</v>
      </c>
      <c r="G2358">
        <v>1.1459201448577299E-3</v>
      </c>
    </row>
    <row r="2359" spans="1:7" x14ac:dyDescent="0.25">
      <c r="A2359" t="s">
        <v>220</v>
      </c>
      <c r="B2359" t="s">
        <v>76</v>
      </c>
      <c r="C2359" t="s">
        <v>47</v>
      </c>
      <c r="D2359" t="s">
        <v>3185</v>
      </c>
      <c r="E2359" t="s">
        <v>49</v>
      </c>
      <c r="F2359" t="s">
        <v>50</v>
      </c>
      <c r="G2359">
        <v>6.3374425158088503E-4</v>
      </c>
    </row>
    <row r="2360" spans="1:7" x14ac:dyDescent="0.25">
      <c r="A2360" t="s">
        <v>214</v>
      </c>
      <c r="B2360" t="s">
        <v>70</v>
      </c>
      <c r="C2360" t="s">
        <v>47</v>
      </c>
      <c r="D2360" t="s">
        <v>3183</v>
      </c>
      <c r="E2360" t="s">
        <v>49</v>
      </c>
      <c r="F2360" t="s">
        <v>50</v>
      </c>
      <c r="G2360">
        <v>6.6666603088378902E-4</v>
      </c>
    </row>
    <row r="2361" spans="1:7" x14ac:dyDescent="0.25">
      <c r="A2361" t="s">
        <v>214</v>
      </c>
      <c r="B2361" t="s">
        <v>73</v>
      </c>
      <c r="C2361" t="s">
        <v>47</v>
      </c>
      <c r="D2361" t="s">
        <v>3183</v>
      </c>
      <c r="E2361" t="s">
        <v>49</v>
      </c>
      <c r="F2361" t="s">
        <v>50</v>
      </c>
      <c r="G2361">
        <v>2.0052723492248099E-3</v>
      </c>
    </row>
    <row r="2362" spans="1:7" x14ac:dyDescent="0.25">
      <c r="A2362" t="s">
        <v>220</v>
      </c>
      <c r="B2362" t="s">
        <v>70</v>
      </c>
      <c r="C2362" t="s">
        <v>47</v>
      </c>
      <c r="D2362" t="s">
        <v>3185</v>
      </c>
      <c r="E2362" t="s">
        <v>49</v>
      </c>
      <c r="F2362" t="s">
        <v>50</v>
      </c>
      <c r="G2362">
        <v>3.52880321902993E-4</v>
      </c>
    </row>
    <row r="2363" spans="1:7" x14ac:dyDescent="0.25">
      <c r="A2363" t="s">
        <v>3229</v>
      </c>
      <c r="B2363" t="s">
        <v>76</v>
      </c>
      <c r="C2363" t="s">
        <v>47</v>
      </c>
      <c r="D2363" t="s">
        <v>3178</v>
      </c>
      <c r="E2363" t="s">
        <v>49</v>
      </c>
      <c r="F2363" t="s">
        <v>50</v>
      </c>
      <c r="G2363">
        <v>4.05217331271987E-3</v>
      </c>
    </row>
    <row r="2364" spans="1:7" x14ac:dyDescent="0.25">
      <c r="A2364" t="s">
        <v>3229</v>
      </c>
      <c r="B2364" t="s">
        <v>70</v>
      </c>
      <c r="C2364" t="s">
        <v>47</v>
      </c>
      <c r="D2364" t="s">
        <v>3178</v>
      </c>
      <c r="E2364" t="s">
        <v>49</v>
      </c>
      <c r="F2364" t="s">
        <v>50</v>
      </c>
      <c r="G2364">
        <v>2.0142623433121601E-3</v>
      </c>
    </row>
    <row r="2365" spans="1:7" x14ac:dyDescent="0.25">
      <c r="A2365" t="s">
        <v>3229</v>
      </c>
      <c r="B2365" t="s">
        <v>73</v>
      </c>
      <c r="C2365" t="s">
        <v>47</v>
      </c>
      <c r="D2365" t="s">
        <v>3178</v>
      </c>
      <c r="E2365" t="s">
        <v>49</v>
      </c>
      <c r="F2365" t="s">
        <v>50</v>
      </c>
      <c r="G2365">
        <v>4.7770224712990403E-3</v>
      </c>
    </row>
    <row r="2366" spans="1:7" x14ac:dyDescent="0.25">
      <c r="A2366" t="s">
        <v>220</v>
      </c>
      <c r="B2366" t="s">
        <v>73</v>
      </c>
      <c r="C2366" t="s">
        <v>47</v>
      </c>
      <c r="D2366" t="s">
        <v>3185</v>
      </c>
      <c r="E2366" t="s">
        <v>49</v>
      </c>
      <c r="F2366" t="s">
        <v>50</v>
      </c>
      <c r="G2366">
        <v>1.59944977779937E-3</v>
      </c>
    </row>
    <row r="2367" spans="1:7" x14ac:dyDescent="0.25">
      <c r="A2367" t="s">
        <v>214</v>
      </c>
      <c r="B2367" t="s">
        <v>76</v>
      </c>
      <c r="C2367" t="s">
        <v>47</v>
      </c>
      <c r="D2367" t="s">
        <v>3184</v>
      </c>
      <c r="E2367" t="s">
        <v>49</v>
      </c>
      <c r="F2367" t="s">
        <v>50</v>
      </c>
      <c r="G2367">
        <v>1.1656238883733701E-3</v>
      </c>
    </row>
    <row r="2368" spans="1:7" x14ac:dyDescent="0.25">
      <c r="A2368" t="s">
        <v>220</v>
      </c>
      <c r="B2368" t="s">
        <v>76</v>
      </c>
      <c r="C2368" t="s">
        <v>47</v>
      </c>
      <c r="D2368" t="s">
        <v>3186</v>
      </c>
      <c r="E2368" t="s">
        <v>49</v>
      </c>
      <c r="F2368" t="s">
        <v>50</v>
      </c>
      <c r="G2368">
        <v>6.2872568766275997E-4</v>
      </c>
    </row>
    <row r="2369" spans="1:7" x14ac:dyDescent="0.25">
      <c r="A2369" t="s">
        <v>214</v>
      </c>
      <c r="B2369" t="s">
        <v>70</v>
      </c>
      <c r="C2369" t="s">
        <v>47</v>
      </c>
      <c r="D2369" t="s">
        <v>3184</v>
      </c>
      <c r="E2369" t="s">
        <v>49</v>
      </c>
      <c r="F2369" t="s">
        <v>50</v>
      </c>
      <c r="G2369">
        <v>6.9062434136867501E-4</v>
      </c>
    </row>
    <row r="2370" spans="1:7" x14ac:dyDescent="0.25">
      <c r="A2370" t="s">
        <v>214</v>
      </c>
      <c r="B2370" t="s">
        <v>73</v>
      </c>
      <c r="C2370" t="s">
        <v>47</v>
      </c>
      <c r="D2370" t="s">
        <v>3184</v>
      </c>
      <c r="E2370" t="s">
        <v>49</v>
      </c>
      <c r="F2370" t="s">
        <v>50</v>
      </c>
      <c r="G2370">
        <v>2.0722202459971099E-3</v>
      </c>
    </row>
    <row r="2371" spans="1:7" x14ac:dyDescent="0.25">
      <c r="A2371" t="s">
        <v>220</v>
      </c>
      <c r="B2371" t="s">
        <v>70</v>
      </c>
      <c r="C2371" t="s">
        <v>47</v>
      </c>
      <c r="D2371" t="s">
        <v>3186</v>
      </c>
      <c r="E2371" t="s">
        <v>49</v>
      </c>
      <c r="F2371" t="s">
        <v>50</v>
      </c>
      <c r="G2371">
        <v>3.5196443398793502E-4</v>
      </c>
    </row>
    <row r="2372" spans="1:7" x14ac:dyDescent="0.25">
      <c r="A2372" t="s">
        <v>3229</v>
      </c>
      <c r="B2372" t="s">
        <v>76</v>
      </c>
      <c r="C2372" t="s">
        <v>47</v>
      </c>
      <c r="D2372" t="s">
        <v>3179</v>
      </c>
      <c r="E2372" t="s">
        <v>49</v>
      </c>
      <c r="F2372" t="s">
        <v>50</v>
      </c>
      <c r="G2372">
        <v>4.0429591072930196E-3</v>
      </c>
    </row>
    <row r="2373" spans="1:7" x14ac:dyDescent="0.25">
      <c r="A2373" t="s">
        <v>3229</v>
      </c>
      <c r="B2373" t="s">
        <v>70</v>
      </c>
      <c r="C2373" t="s">
        <v>47</v>
      </c>
      <c r="D2373" t="s">
        <v>3179</v>
      </c>
      <c r="E2373" t="s">
        <v>49</v>
      </c>
      <c r="F2373" t="s">
        <v>50</v>
      </c>
      <c r="G2373">
        <v>1.9981462425655702E-3</v>
      </c>
    </row>
    <row r="2374" spans="1:7" x14ac:dyDescent="0.25">
      <c r="A2374" t="s">
        <v>220</v>
      </c>
      <c r="B2374" t="s">
        <v>73</v>
      </c>
      <c r="C2374" t="s">
        <v>47</v>
      </c>
      <c r="D2374" t="s">
        <v>3186</v>
      </c>
      <c r="E2374" t="s">
        <v>49</v>
      </c>
      <c r="F2374" t="s">
        <v>50</v>
      </c>
      <c r="G2374">
        <v>1.5897681315739901E-3</v>
      </c>
    </row>
    <row r="2375" spans="1:7" x14ac:dyDescent="0.25">
      <c r="A2375" t="s">
        <v>3229</v>
      </c>
      <c r="B2375" t="s">
        <v>73</v>
      </c>
      <c r="C2375" t="s">
        <v>47</v>
      </c>
      <c r="D2375" t="s">
        <v>3179</v>
      </c>
      <c r="E2375" t="s">
        <v>49</v>
      </c>
      <c r="F2375" t="s">
        <v>50</v>
      </c>
      <c r="G2375">
        <v>4.7474028799268904E-3</v>
      </c>
    </row>
    <row r="2376" spans="1:7" x14ac:dyDescent="0.25">
      <c r="A2376" t="s">
        <v>220</v>
      </c>
      <c r="B2376" t="s">
        <v>76</v>
      </c>
      <c r="C2376" t="s">
        <v>47</v>
      </c>
      <c r="D2376" t="s">
        <v>3187</v>
      </c>
      <c r="E2376" t="s">
        <v>49</v>
      </c>
      <c r="F2376" t="s">
        <v>50</v>
      </c>
      <c r="G2376">
        <v>6.2115067937766697E-4</v>
      </c>
    </row>
    <row r="2377" spans="1:7" x14ac:dyDescent="0.25">
      <c r="A2377" t="s">
        <v>214</v>
      </c>
      <c r="B2377" t="s">
        <v>76</v>
      </c>
      <c r="C2377" t="s">
        <v>47</v>
      </c>
      <c r="D2377" t="s">
        <v>3185</v>
      </c>
      <c r="E2377" t="s">
        <v>49</v>
      </c>
      <c r="F2377" t="s">
        <v>50</v>
      </c>
      <c r="G2377">
        <v>1.1584351092209001E-3</v>
      </c>
    </row>
    <row r="2378" spans="1:7" x14ac:dyDescent="0.25">
      <c r="A2378" t="s">
        <v>214</v>
      </c>
      <c r="B2378" t="s">
        <v>70</v>
      </c>
      <c r="C2378" t="s">
        <v>47</v>
      </c>
      <c r="D2378" t="s">
        <v>3185</v>
      </c>
      <c r="E2378" t="s">
        <v>49</v>
      </c>
      <c r="F2378" t="s">
        <v>50</v>
      </c>
      <c r="G2378">
        <v>6.8724214294810303E-4</v>
      </c>
    </row>
    <row r="2379" spans="1:7" x14ac:dyDescent="0.25">
      <c r="A2379" t="s">
        <v>214</v>
      </c>
      <c r="B2379" t="s">
        <v>73</v>
      </c>
      <c r="C2379" t="s">
        <v>47</v>
      </c>
      <c r="D2379" t="s">
        <v>3185</v>
      </c>
      <c r="E2379" t="s">
        <v>49</v>
      </c>
      <c r="F2379" t="s">
        <v>50</v>
      </c>
      <c r="G2379">
        <v>2.0620693640453799E-3</v>
      </c>
    </row>
    <row r="2380" spans="1:7" x14ac:dyDescent="0.25">
      <c r="A2380" t="s">
        <v>220</v>
      </c>
      <c r="B2380" t="s">
        <v>70</v>
      </c>
      <c r="C2380" t="s">
        <v>47</v>
      </c>
      <c r="D2380" t="s">
        <v>3187</v>
      </c>
      <c r="E2380" t="s">
        <v>49</v>
      </c>
      <c r="F2380" t="s">
        <v>50</v>
      </c>
      <c r="G2380">
        <v>3.4772389863868298E-4</v>
      </c>
    </row>
    <row r="2381" spans="1:7" x14ac:dyDescent="0.25">
      <c r="A2381" t="s">
        <v>220</v>
      </c>
      <c r="B2381" t="s">
        <v>73</v>
      </c>
      <c r="C2381" t="s">
        <v>47</v>
      </c>
      <c r="D2381" t="s">
        <v>3187</v>
      </c>
      <c r="E2381" t="s">
        <v>49</v>
      </c>
      <c r="F2381" t="s">
        <v>50</v>
      </c>
      <c r="G2381">
        <v>1.57529970249497E-3</v>
      </c>
    </row>
    <row r="2382" spans="1:7" x14ac:dyDescent="0.25">
      <c r="A2382" t="s">
        <v>3229</v>
      </c>
      <c r="B2382" t="s">
        <v>70</v>
      </c>
      <c r="C2382" t="s">
        <v>47</v>
      </c>
      <c r="D2382" t="s">
        <v>3180</v>
      </c>
      <c r="E2382" t="s">
        <v>49</v>
      </c>
      <c r="F2382" t="s">
        <v>50</v>
      </c>
      <c r="G2382">
        <v>2.0504366410406E-3</v>
      </c>
    </row>
    <row r="2383" spans="1:7" x14ac:dyDescent="0.25">
      <c r="A2383" t="s">
        <v>3229</v>
      </c>
      <c r="B2383" t="s">
        <v>76</v>
      </c>
      <c r="C2383" t="s">
        <v>47</v>
      </c>
      <c r="D2383" t="s">
        <v>3180</v>
      </c>
      <c r="E2383" t="s">
        <v>49</v>
      </c>
      <c r="F2383" t="s">
        <v>50</v>
      </c>
      <c r="G2383">
        <v>4.0847914260730396E-3</v>
      </c>
    </row>
    <row r="2384" spans="1:7" x14ac:dyDescent="0.25">
      <c r="A2384" t="s">
        <v>3229</v>
      </c>
      <c r="B2384" t="s">
        <v>73</v>
      </c>
      <c r="C2384" t="s">
        <v>47</v>
      </c>
      <c r="D2384" t="s">
        <v>3180</v>
      </c>
      <c r="E2384" t="s">
        <v>49</v>
      </c>
      <c r="F2384" t="s">
        <v>50</v>
      </c>
      <c r="G2384">
        <v>4.7986065347989399E-3</v>
      </c>
    </row>
    <row r="2385" spans="1:7" x14ac:dyDescent="0.25">
      <c r="A2385" t="s">
        <v>220</v>
      </c>
      <c r="B2385" t="s">
        <v>76</v>
      </c>
      <c r="C2385" t="s">
        <v>47</v>
      </c>
      <c r="D2385" t="s">
        <v>3188</v>
      </c>
      <c r="E2385" t="s">
        <v>49</v>
      </c>
      <c r="F2385" t="s">
        <v>50</v>
      </c>
      <c r="G2385">
        <v>6.1474809097865205E-4</v>
      </c>
    </row>
    <row r="2386" spans="1:7" x14ac:dyDescent="0.25">
      <c r="A2386" t="s">
        <v>214</v>
      </c>
      <c r="B2386" t="s">
        <v>76</v>
      </c>
      <c r="C2386" t="s">
        <v>47</v>
      </c>
      <c r="D2386" t="s">
        <v>3186</v>
      </c>
      <c r="E2386" t="s">
        <v>49</v>
      </c>
      <c r="F2386" t="s">
        <v>50</v>
      </c>
      <c r="G2386">
        <v>1.15311543146769E-3</v>
      </c>
    </row>
    <row r="2387" spans="1:7" x14ac:dyDescent="0.25">
      <c r="A2387" t="s">
        <v>214</v>
      </c>
      <c r="B2387" t="s">
        <v>70</v>
      </c>
      <c r="C2387" t="s">
        <v>47</v>
      </c>
      <c r="D2387" t="s">
        <v>3186</v>
      </c>
      <c r="E2387" t="s">
        <v>49</v>
      </c>
      <c r="F2387" t="s">
        <v>50</v>
      </c>
      <c r="G2387">
        <v>6.8597495555877599E-4</v>
      </c>
    </row>
    <row r="2388" spans="1:7" x14ac:dyDescent="0.25">
      <c r="A2388" t="s">
        <v>214</v>
      </c>
      <c r="B2388" t="s">
        <v>73</v>
      </c>
      <c r="C2388" t="s">
        <v>47</v>
      </c>
      <c r="D2388" t="s">
        <v>3186</v>
      </c>
      <c r="E2388" t="s">
        <v>49</v>
      </c>
      <c r="F2388" t="s">
        <v>50</v>
      </c>
      <c r="G2388">
        <v>2.04776227474212E-3</v>
      </c>
    </row>
    <row r="2389" spans="1:7" x14ac:dyDescent="0.25">
      <c r="A2389" t="s">
        <v>220</v>
      </c>
      <c r="B2389" t="s">
        <v>70</v>
      </c>
      <c r="C2389" t="s">
        <v>47</v>
      </c>
      <c r="D2389" t="s">
        <v>3188</v>
      </c>
      <c r="E2389" t="s">
        <v>49</v>
      </c>
      <c r="F2389" t="s">
        <v>50</v>
      </c>
      <c r="G2389">
        <v>3.4622982853934801E-4</v>
      </c>
    </row>
    <row r="2390" spans="1:7" x14ac:dyDescent="0.25">
      <c r="A2390" t="s">
        <v>220</v>
      </c>
      <c r="B2390" t="s">
        <v>73</v>
      </c>
      <c r="C2390" t="s">
        <v>47</v>
      </c>
      <c r="D2390" t="s">
        <v>3188</v>
      </c>
      <c r="E2390" t="s">
        <v>49</v>
      </c>
      <c r="F2390" t="s">
        <v>50</v>
      </c>
      <c r="G2390">
        <v>1.56778951012899E-3</v>
      </c>
    </row>
    <row r="2391" spans="1:7" x14ac:dyDescent="0.25">
      <c r="A2391" t="s">
        <v>3229</v>
      </c>
      <c r="B2391" t="s">
        <v>70</v>
      </c>
      <c r="C2391" t="s">
        <v>47</v>
      </c>
      <c r="D2391" t="s">
        <v>3181</v>
      </c>
      <c r="E2391" t="s">
        <v>49</v>
      </c>
      <c r="F2391" t="s">
        <v>50</v>
      </c>
      <c r="G2391">
        <v>2.0948753470466201E-3</v>
      </c>
    </row>
    <row r="2392" spans="1:7" x14ac:dyDescent="0.25">
      <c r="A2392" t="s">
        <v>3229</v>
      </c>
      <c r="B2392" t="s">
        <v>76</v>
      </c>
      <c r="C2392" t="s">
        <v>47</v>
      </c>
      <c r="D2392" t="s">
        <v>3181</v>
      </c>
      <c r="E2392" t="s">
        <v>49</v>
      </c>
      <c r="F2392" t="s">
        <v>50</v>
      </c>
      <c r="G2392">
        <v>4.1277016912187802E-3</v>
      </c>
    </row>
    <row r="2393" spans="1:7" x14ac:dyDescent="0.25">
      <c r="A2393" t="s">
        <v>3229</v>
      </c>
      <c r="B2393" t="s">
        <v>73</v>
      </c>
      <c r="C2393" t="s">
        <v>47</v>
      </c>
      <c r="D2393" t="s">
        <v>3181</v>
      </c>
      <c r="E2393" t="s">
        <v>49</v>
      </c>
      <c r="F2393" t="s">
        <v>50</v>
      </c>
      <c r="G2393">
        <v>4.8549737249101903E-3</v>
      </c>
    </row>
    <row r="2394" spans="1:7" x14ac:dyDescent="0.25">
      <c r="A2394" t="s">
        <v>220</v>
      </c>
      <c r="B2394" t="s">
        <v>76</v>
      </c>
      <c r="C2394" t="s">
        <v>47</v>
      </c>
      <c r="D2394" t="s">
        <v>3189</v>
      </c>
      <c r="E2394" t="s">
        <v>49</v>
      </c>
      <c r="F2394" t="s">
        <v>50</v>
      </c>
      <c r="G2394">
        <v>6.1241771660599002E-4</v>
      </c>
    </row>
    <row r="2395" spans="1:7" x14ac:dyDescent="0.25">
      <c r="A2395" t="s">
        <v>214</v>
      </c>
      <c r="B2395" t="s">
        <v>76</v>
      </c>
      <c r="C2395" t="s">
        <v>47</v>
      </c>
      <c r="D2395" t="s">
        <v>3187</v>
      </c>
      <c r="E2395" t="s">
        <v>49</v>
      </c>
      <c r="F2395" t="s">
        <v>50</v>
      </c>
      <c r="G2395">
        <v>1.1442425499958199E-3</v>
      </c>
    </row>
    <row r="2396" spans="1:7" x14ac:dyDescent="0.25">
      <c r="A2396" t="s">
        <v>214</v>
      </c>
      <c r="B2396" t="s">
        <v>70</v>
      </c>
      <c r="C2396" t="s">
        <v>47</v>
      </c>
      <c r="D2396" t="s">
        <v>3187</v>
      </c>
      <c r="E2396" t="s">
        <v>49</v>
      </c>
      <c r="F2396" t="s">
        <v>50</v>
      </c>
      <c r="G2396">
        <v>6.79048883867072E-4</v>
      </c>
    </row>
    <row r="2397" spans="1:7" x14ac:dyDescent="0.25">
      <c r="A2397" t="s">
        <v>220</v>
      </c>
      <c r="B2397" t="s">
        <v>70</v>
      </c>
      <c r="C2397" t="s">
        <v>47</v>
      </c>
      <c r="D2397" t="s">
        <v>3189</v>
      </c>
      <c r="E2397" t="s">
        <v>49</v>
      </c>
      <c r="F2397" t="s">
        <v>50</v>
      </c>
      <c r="G2397">
        <v>3.4313692766077298E-4</v>
      </c>
    </row>
    <row r="2398" spans="1:7" x14ac:dyDescent="0.25">
      <c r="A2398" t="s">
        <v>214</v>
      </c>
      <c r="B2398" t="s">
        <v>73</v>
      </c>
      <c r="C2398" t="s">
        <v>47</v>
      </c>
      <c r="D2398" t="s">
        <v>3187</v>
      </c>
      <c r="E2398" t="s">
        <v>49</v>
      </c>
      <c r="F2398" t="s">
        <v>50</v>
      </c>
      <c r="G2398">
        <v>2.0321265760674498E-3</v>
      </c>
    </row>
    <row r="2399" spans="1:7" x14ac:dyDescent="0.25">
      <c r="A2399" t="s">
        <v>220</v>
      </c>
      <c r="B2399" t="s">
        <v>73</v>
      </c>
      <c r="C2399" t="s">
        <v>47</v>
      </c>
      <c r="D2399" t="s">
        <v>3189</v>
      </c>
      <c r="E2399" t="s">
        <v>49</v>
      </c>
      <c r="F2399" t="s">
        <v>50</v>
      </c>
      <c r="G2399">
        <v>1.56339720183727E-3</v>
      </c>
    </row>
    <row r="2400" spans="1:7" x14ac:dyDescent="0.25">
      <c r="A2400" t="s">
        <v>3229</v>
      </c>
      <c r="B2400" t="s">
        <v>76</v>
      </c>
      <c r="C2400" t="s">
        <v>47</v>
      </c>
      <c r="D2400" t="s">
        <v>3182</v>
      </c>
      <c r="E2400" t="s">
        <v>49</v>
      </c>
      <c r="F2400" t="s">
        <v>50</v>
      </c>
      <c r="G2400">
        <v>4.1499248172482796E-3</v>
      </c>
    </row>
    <row r="2401" spans="1:7" x14ac:dyDescent="0.25">
      <c r="A2401" t="s">
        <v>3229</v>
      </c>
      <c r="B2401" t="s">
        <v>70</v>
      </c>
      <c r="C2401" t="s">
        <v>47</v>
      </c>
      <c r="D2401" t="s">
        <v>3182</v>
      </c>
      <c r="E2401" t="s">
        <v>49</v>
      </c>
      <c r="F2401" t="s">
        <v>50</v>
      </c>
      <c r="G2401">
        <v>2.1292714736400502E-3</v>
      </c>
    </row>
    <row r="2402" spans="1:7" x14ac:dyDescent="0.25">
      <c r="A2402" t="s">
        <v>3229</v>
      </c>
      <c r="B2402" t="s">
        <v>73</v>
      </c>
      <c r="C2402" t="s">
        <v>47</v>
      </c>
      <c r="D2402" t="s">
        <v>3182</v>
      </c>
      <c r="E2402" t="s">
        <v>49</v>
      </c>
      <c r="F2402" t="s">
        <v>50</v>
      </c>
      <c r="G2402">
        <v>4.8977873518935601E-3</v>
      </c>
    </row>
    <row r="2403" spans="1:7" x14ac:dyDescent="0.25">
      <c r="A2403" t="s">
        <v>220</v>
      </c>
      <c r="B2403" t="s">
        <v>76</v>
      </c>
      <c r="C2403" t="s">
        <v>47</v>
      </c>
      <c r="D2403" t="s">
        <v>3190</v>
      </c>
      <c r="E2403" t="s">
        <v>49</v>
      </c>
      <c r="F2403" t="s">
        <v>50</v>
      </c>
      <c r="G2403">
        <v>6.0723456301430402E-4</v>
      </c>
    </row>
    <row r="2404" spans="1:7" x14ac:dyDescent="0.25">
      <c r="A2404" t="s">
        <v>214</v>
      </c>
      <c r="B2404" t="s">
        <v>76</v>
      </c>
      <c r="C2404" t="s">
        <v>47</v>
      </c>
      <c r="D2404" t="s">
        <v>3188</v>
      </c>
      <c r="E2404" t="s">
        <v>49</v>
      </c>
      <c r="F2404" t="s">
        <v>50</v>
      </c>
      <c r="G2404">
        <v>1.14649361561215E-3</v>
      </c>
    </row>
    <row r="2405" spans="1:7" x14ac:dyDescent="0.25">
      <c r="A2405" t="s">
        <v>214</v>
      </c>
      <c r="B2405" t="s">
        <v>70</v>
      </c>
      <c r="C2405" t="s">
        <v>47</v>
      </c>
      <c r="D2405" t="s">
        <v>3188</v>
      </c>
      <c r="E2405" t="s">
        <v>49</v>
      </c>
      <c r="F2405" t="s">
        <v>50</v>
      </c>
      <c r="G2405">
        <v>6.7559459379741105E-4</v>
      </c>
    </row>
    <row r="2406" spans="1:7" x14ac:dyDescent="0.25">
      <c r="A2406" t="s">
        <v>220</v>
      </c>
      <c r="B2406" t="s">
        <v>70</v>
      </c>
      <c r="C2406" t="s">
        <v>47</v>
      </c>
      <c r="D2406" t="s">
        <v>3190</v>
      </c>
      <c r="E2406" t="s">
        <v>49</v>
      </c>
      <c r="F2406" t="s">
        <v>50</v>
      </c>
      <c r="G2406">
        <v>3.4043895181759299E-4</v>
      </c>
    </row>
    <row r="2407" spans="1:7" x14ac:dyDescent="0.25">
      <c r="A2407" t="s">
        <v>214</v>
      </c>
      <c r="B2407" t="s">
        <v>73</v>
      </c>
      <c r="C2407" t="s">
        <v>47</v>
      </c>
      <c r="D2407" t="s">
        <v>3188</v>
      </c>
      <c r="E2407" t="s">
        <v>49</v>
      </c>
      <c r="F2407" t="s">
        <v>50</v>
      </c>
      <c r="G2407">
        <v>2.0211620936318002E-3</v>
      </c>
    </row>
    <row r="2408" spans="1:7" x14ac:dyDescent="0.25">
      <c r="A2408" t="s">
        <v>220</v>
      </c>
      <c r="B2408" t="s">
        <v>73</v>
      </c>
      <c r="C2408" t="s">
        <v>47</v>
      </c>
      <c r="D2408" t="s">
        <v>3190</v>
      </c>
      <c r="E2408" t="s">
        <v>49</v>
      </c>
      <c r="F2408" t="s">
        <v>50</v>
      </c>
      <c r="G2408">
        <v>1.55813804892606E-3</v>
      </c>
    </row>
    <row r="2409" spans="1:7" x14ac:dyDescent="0.25">
      <c r="A2409" t="s">
        <v>3229</v>
      </c>
      <c r="B2409" t="s">
        <v>76</v>
      </c>
      <c r="C2409" t="s">
        <v>47</v>
      </c>
      <c r="D2409" t="s">
        <v>3183</v>
      </c>
      <c r="E2409" t="s">
        <v>49</v>
      </c>
      <c r="F2409" t="s">
        <v>50</v>
      </c>
      <c r="G2409">
        <v>4.15259800882782E-3</v>
      </c>
    </row>
    <row r="2410" spans="1:7" x14ac:dyDescent="0.25">
      <c r="A2410" t="s">
        <v>3229</v>
      </c>
      <c r="B2410" t="s">
        <v>70</v>
      </c>
      <c r="C2410" t="s">
        <v>47</v>
      </c>
      <c r="D2410" t="s">
        <v>3183</v>
      </c>
      <c r="E2410" t="s">
        <v>49</v>
      </c>
      <c r="F2410" t="s">
        <v>50</v>
      </c>
      <c r="G2410">
        <v>2.1272834846238998E-3</v>
      </c>
    </row>
    <row r="2411" spans="1:7" x14ac:dyDescent="0.25">
      <c r="A2411" t="s">
        <v>3229</v>
      </c>
      <c r="B2411" t="s">
        <v>73</v>
      </c>
      <c r="C2411" t="s">
        <v>47</v>
      </c>
      <c r="D2411" t="s">
        <v>3183</v>
      </c>
      <c r="E2411" t="s">
        <v>49</v>
      </c>
      <c r="F2411" t="s">
        <v>50</v>
      </c>
      <c r="G2411">
        <v>4.8888842264811199E-3</v>
      </c>
    </row>
    <row r="2412" spans="1:7" x14ac:dyDescent="0.25">
      <c r="A2412" t="s">
        <v>220</v>
      </c>
      <c r="B2412" t="s">
        <v>76</v>
      </c>
      <c r="C2412" t="s">
        <v>47</v>
      </c>
      <c r="D2412" t="s">
        <v>3191</v>
      </c>
      <c r="E2412" t="s">
        <v>49</v>
      </c>
      <c r="F2412" t="s">
        <v>50</v>
      </c>
      <c r="G2412">
        <v>6.0025485539344904E-4</v>
      </c>
    </row>
    <row r="2413" spans="1:7" x14ac:dyDescent="0.25">
      <c r="A2413" t="s">
        <v>214</v>
      </c>
      <c r="B2413" t="s">
        <v>76</v>
      </c>
      <c r="C2413" t="s">
        <v>47</v>
      </c>
      <c r="D2413" t="s">
        <v>3189</v>
      </c>
      <c r="E2413" t="s">
        <v>49</v>
      </c>
      <c r="F2413" t="s">
        <v>50</v>
      </c>
      <c r="G2413">
        <v>1.14215577349943E-3</v>
      </c>
    </row>
    <row r="2414" spans="1:7" x14ac:dyDescent="0.25">
      <c r="A2414" t="s">
        <v>220</v>
      </c>
      <c r="B2414" t="s">
        <v>70</v>
      </c>
      <c r="C2414" t="s">
        <v>47</v>
      </c>
      <c r="D2414" t="s">
        <v>3191</v>
      </c>
      <c r="E2414" t="s">
        <v>49</v>
      </c>
      <c r="F2414" t="s">
        <v>50</v>
      </c>
      <c r="G2414">
        <v>3.3652586041739099E-4</v>
      </c>
    </row>
    <row r="2415" spans="1:7" x14ac:dyDescent="0.25">
      <c r="A2415" t="s">
        <v>214</v>
      </c>
      <c r="B2415" t="s">
        <v>70</v>
      </c>
      <c r="C2415" t="s">
        <v>47</v>
      </c>
      <c r="D2415" t="s">
        <v>3189</v>
      </c>
      <c r="E2415" t="s">
        <v>49</v>
      </c>
      <c r="F2415" t="s">
        <v>50</v>
      </c>
      <c r="G2415">
        <v>6.6928040747549005E-4</v>
      </c>
    </row>
    <row r="2416" spans="1:7" x14ac:dyDescent="0.25">
      <c r="A2416" t="s">
        <v>214</v>
      </c>
      <c r="B2416" t="s">
        <v>73</v>
      </c>
      <c r="C2416" t="s">
        <v>47</v>
      </c>
      <c r="D2416" t="s">
        <v>3189</v>
      </c>
      <c r="E2416" t="s">
        <v>49</v>
      </c>
      <c r="F2416" t="s">
        <v>50</v>
      </c>
      <c r="G2416">
        <v>2.0098020048702398E-3</v>
      </c>
    </row>
    <row r="2417" spans="1:7" x14ac:dyDescent="0.25">
      <c r="A2417" t="s">
        <v>220</v>
      </c>
      <c r="B2417" t="s">
        <v>73</v>
      </c>
      <c r="C2417" t="s">
        <v>47</v>
      </c>
      <c r="D2417" t="s">
        <v>3191</v>
      </c>
      <c r="E2417" t="s">
        <v>49</v>
      </c>
      <c r="F2417" t="s">
        <v>50</v>
      </c>
      <c r="G2417">
        <v>1.5574697790474701E-3</v>
      </c>
    </row>
    <row r="2418" spans="1:7" x14ac:dyDescent="0.25">
      <c r="A2418" t="s">
        <v>3229</v>
      </c>
      <c r="B2418" t="s">
        <v>76</v>
      </c>
      <c r="C2418" t="s">
        <v>47</v>
      </c>
      <c r="D2418" t="s">
        <v>3184</v>
      </c>
      <c r="E2418" t="s">
        <v>49</v>
      </c>
      <c r="F2418" t="s">
        <v>50</v>
      </c>
      <c r="G2418">
        <v>4.16319047411282E-3</v>
      </c>
    </row>
    <row r="2419" spans="1:7" x14ac:dyDescent="0.25">
      <c r="A2419" t="s">
        <v>3229</v>
      </c>
      <c r="B2419" t="s">
        <v>70</v>
      </c>
      <c r="C2419" t="s">
        <v>47</v>
      </c>
      <c r="D2419" t="s">
        <v>3184</v>
      </c>
      <c r="E2419" t="s">
        <v>49</v>
      </c>
      <c r="F2419" t="s">
        <v>50</v>
      </c>
      <c r="G2419">
        <v>2.12847019235293E-3</v>
      </c>
    </row>
    <row r="2420" spans="1:7" x14ac:dyDescent="0.25">
      <c r="A2420" t="s">
        <v>220</v>
      </c>
      <c r="B2420" t="s">
        <v>76</v>
      </c>
      <c r="C2420" t="s">
        <v>47</v>
      </c>
      <c r="D2420" t="s">
        <v>3192</v>
      </c>
      <c r="E2420" t="s">
        <v>49</v>
      </c>
      <c r="F2420" t="s">
        <v>50</v>
      </c>
      <c r="G2420">
        <v>5.9722165266672697E-4</v>
      </c>
    </row>
    <row r="2421" spans="1:7" x14ac:dyDescent="0.25">
      <c r="A2421" t="s">
        <v>3229</v>
      </c>
      <c r="B2421" t="s">
        <v>73</v>
      </c>
      <c r="C2421" t="s">
        <v>47</v>
      </c>
      <c r="D2421" t="s">
        <v>3184</v>
      </c>
      <c r="E2421" t="s">
        <v>49</v>
      </c>
      <c r="F2421" t="s">
        <v>50</v>
      </c>
      <c r="G2421">
        <v>4.8947869986295696E-3</v>
      </c>
    </row>
    <row r="2422" spans="1:7" x14ac:dyDescent="0.25">
      <c r="A2422" t="s">
        <v>214</v>
      </c>
      <c r="B2422" t="s">
        <v>76</v>
      </c>
      <c r="C2422" t="s">
        <v>47</v>
      </c>
      <c r="D2422" t="s">
        <v>3190</v>
      </c>
      <c r="E2422" t="s">
        <v>49</v>
      </c>
      <c r="F2422" t="s">
        <v>50</v>
      </c>
      <c r="G2422">
        <v>1.1511616928632799E-3</v>
      </c>
    </row>
    <row r="2423" spans="1:7" x14ac:dyDescent="0.25">
      <c r="A2423" t="s">
        <v>220</v>
      </c>
      <c r="B2423" t="s">
        <v>70</v>
      </c>
      <c r="C2423" t="s">
        <v>47</v>
      </c>
      <c r="D2423" t="s">
        <v>3192</v>
      </c>
      <c r="E2423" t="s">
        <v>49</v>
      </c>
      <c r="F2423" t="s">
        <v>50</v>
      </c>
      <c r="G2423">
        <v>3.3585826555887802E-4</v>
      </c>
    </row>
    <row r="2424" spans="1:7" x14ac:dyDescent="0.25">
      <c r="A2424" t="s">
        <v>214</v>
      </c>
      <c r="B2424" t="s">
        <v>70</v>
      </c>
      <c r="C2424" t="s">
        <v>47</v>
      </c>
      <c r="D2424" t="s">
        <v>3190</v>
      </c>
      <c r="E2424" t="s">
        <v>49</v>
      </c>
      <c r="F2424" t="s">
        <v>50</v>
      </c>
      <c r="G2424">
        <v>6.7344897015150199E-4</v>
      </c>
    </row>
    <row r="2425" spans="1:7" x14ac:dyDescent="0.25">
      <c r="A2425" t="s">
        <v>214</v>
      </c>
      <c r="B2425" t="s">
        <v>73</v>
      </c>
      <c r="C2425" t="s">
        <v>47</v>
      </c>
      <c r="D2425" t="s">
        <v>3190</v>
      </c>
      <c r="E2425" t="s">
        <v>49</v>
      </c>
      <c r="F2425" t="s">
        <v>50</v>
      </c>
      <c r="G2425">
        <v>2.0080730203510199E-3</v>
      </c>
    </row>
    <row r="2426" spans="1:7" x14ac:dyDescent="0.25">
      <c r="A2426" t="s">
        <v>220</v>
      </c>
      <c r="B2426" t="s">
        <v>73</v>
      </c>
      <c r="C2426" t="s">
        <v>47</v>
      </c>
      <c r="D2426" t="s">
        <v>3192</v>
      </c>
      <c r="E2426" t="s">
        <v>49</v>
      </c>
      <c r="F2426" t="s">
        <v>50</v>
      </c>
      <c r="G2426">
        <v>1.5606045722961401E-3</v>
      </c>
    </row>
    <row r="2427" spans="1:7" x14ac:dyDescent="0.25">
      <c r="A2427" t="s">
        <v>220</v>
      </c>
      <c r="B2427" t="s">
        <v>76</v>
      </c>
      <c r="C2427" t="s">
        <v>47</v>
      </c>
      <c r="D2427" t="s">
        <v>3193</v>
      </c>
      <c r="E2427" t="s">
        <v>49</v>
      </c>
      <c r="F2427" t="s">
        <v>50</v>
      </c>
      <c r="G2427">
        <v>5.9300817353895004E-4</v>
      </c>
    </row>
    <row r="2428" spans="1:7" x14ac:dyDescent="0.25">
      <c r="A2428" t="s">
        <v>3229</v>
      </c>
      <c r="B2428" t="s">
        <v>70</v>
      </c>
      <c r="C2428" t="s">
        <v>47</v>
      </c>
      <c r="D2428" t="s">
        <v>3185</v>
      </c>
      <c r="E2428" t="s">
        <v>49</v>
      </c>
      <c r="F2428" t="s">
        <v>50</v>
      </c>
      <c r="G2428">
        <v>2.1063080049836501E-3</v>
      </c>
    </row>
    <row r="2429" spans="1:7" x14ac:dyDescent="0.25">
      <c r="A2429" t="s">
        <v>3229</v>
      </c>
      <c r="B2429" t="s">
        <v>76</v>
      </c>
      <c r="C2429" t="s">
        <v>47</v>
      </c>
      <c r="D2429" t="s">
        <v>3185</v>
      </c>
      <c r="E2429" t="s">
        <v>49</v>
      </c>
      <c r="F2429" t="s">
        <v>50</v>
      </c>
      <c r="G2429">
        <v>4.1357985249272098E-3</v>
      </c>
    </row>
    <row r="2430" spans="1:7" x14ac:dyDescent="0.25">
      <c r="A2430" t="s">
        <v>214</v>
      </c>
      <c r="B2430" t="s">
        <v>76</v>
      </c>
      <c r="C2430" t="s">
        <v>47</v>
      </c>
      <c r="D2430" t="s">
        <v>3191</v>
      </c>
      <c r="E2430" t="s">
        <v>49</v>
      </c>
      <c r="F2430" t="s">
        <v>50</v>
      </c>
      <c r="G2430">
        <v>1.1564484501250399E-3</v>
      </c>
    </row>
    <row r="2431" spans="1:7" x14ac:dyDescent="0.25">
      <c r="A2431" t="s">
        <v>3229</v>
      </c>
      <c r="B2431" t="s">
        <v>73</v>
      </c>
      <c r="C2431" t="s">
        <v>47</v>
      </c>
      <c r="D2431" t="s">
        <v>3185</v>
      </c>
      <c r="E2431" t="s">
        <v>49</v>
      </c>
      <c r="F2431" t="s">
        <v>50</v>
      </c>
      <c r="G2431">
        <v>4.8518472247653498E-3</v>
      </c>
    </row>
    <row r="2432" spans="1:7" x14ac:dyDescent="0.25">
      <c r="A2432" t="s">
        <v>220</v>
      </c>
      <c r="B2432" t="s">
        <v>70</v>
      </c>
      <c r="C2432" t="s">
        <v>47</v>
      </c>
      <c r="D2432" t="s">
        <v>3193</v>
      </c>
      <c r="E2432" t="s">
        <v>49</v>
      </c>
      <c r="F2432" t="s">
        <v>50</v>
      </c>
      <c r="G2432">
        <v>3.3333301544189402E-4</v>
      </c>
    </row>
    <row r="2433" spans="1:7" x14ac:dyDescent="0.25">
      <c r="A2433" t="s">
        <v>214</v>
      </c>
      <c r="B2433" t="s">
        <v>70</v>
      </c>
      <c r="C2433" t="s">
        <v>47</v>
      </c>
      <c r="D2433" t="s">
        <v>3191</v>
      </c>
      <c r="E2433" t="s">
        <v>49</v>
      </c>
      <c r="F2433" t="s">
        <v>50</v>
      </c>
      <c r="G2433">
        <v>6.6953959136173598E-4</v>
      </c>
    </row>
    <row r="2434" spans="1:7" x14ac:dyDescent="0.25">
      <c r="A2434" t="s">
        <v>214</v>
      </c>
      <c r="B2434" t="s">
        <v>73</v>
      </c>
      <c r="C2434" t="s">
        <v>47</v>
      </c>
      <c r="D2434" t="s">
        <v>3191</v>
      </c>
      <c r="E2434" t="s">
        <v>49</v>
      </c>
      <c r="F2434" t="s">
        <v>50</v>
      </c>
      <c r="G2434">
        <v>2.0098959120753998E-3</v>
      </c>
    </row>
    <row r="2435" spans="1:7" x14ac:dyDescent="0.25">
      <c r="A2435" t="s">
        <v>220</v>
      </c>
      <c r="B2435" t="s">
        <v>73</v>
      </c>
      <c r="C2435" t="s">
        <v>47</v>
      </c>
      <c r="D2435" t="s">
        <v>3193</v>
      </c>
      <c r="E2435" t="s">
        <v>49</v>
      </c>
      <c r="F2435" t="s">
        <v>50</v>
      </c>
      <c r="G2435">
        <v>1.55555407206217E-3</v>
      </c>
    </row>
    <row r="2436" spans="1:7" x14ac:dyDescent="0.25">
      <c r="A2436" t="s">
        <v>220</v>
      </c>
      <c r="B2436" t="s">
        <v>76</v>
      </c>
      <c r="C2436" t="s">
        <v>47</v>
      </c>
      <c r="D2436" t="s">
        <v>3194</v>
      </c>
      <c r="E2436" t="s">
        <v>49</v>
      </c>
      <c r="F2436" t="s">
        <v>50</v>
      </c>
      <c r="G2436">
        <v>6.2222162882486897E-4</v>
      </c>
    </row>
    <row r="2437" spans="1:7" x14ac:dyDescent="0.25">
      <c r="A2437" t="s">
        <v>214</v>
      </c>
      <c r="B2437" t="s">
        <v>76</v>
      </c>
      <c r="C2437" t="s">
        <v>47</v>
      </c>
      <c r="D2437" t="s">
        <v>3192</v>
      </c>
      <c r="E2437" t="s">
        <v>49</v>
      </c>
      <c r="F2437" t="s">
        <v>50</v>
      </c>
      <c r="G2437">
        <v>1.16540292898813E-3</v>
      </c>
    </row>
    <row r="2438" spans="1:7" x14ac:dyDescent="0.25">
      <c r="A2438" t="s">
        <v>3229</v>
      </c>
      <c r="B2438" t="s">
        <v>70</v>
      </c>
      <c r="C2438" t="s">
        <v>47</v>
      </c>
      <c r="D2438" t="s">
        <v>3186</v>
      </c>
      <c r="E2438" t="s">
        <v>49</v>
      </c>
      <c r="F2438" t="s">
        <v>50</v>
      </c>
      <c r="G2438">
        <v>2.0850251118341998E-3</v>
      </c>
    </row>
    <row r="2439" spans="1:7" x14ac:dyDescent="0.25">
      <c r="A2439" t="s">
        <v>3229</v>
      </c>
      <c r="B2439" t="s">
        <v>76</v>
      </c>
      <c r="C2439" t="s">
        <v>47</v>
      </c>
      <c r="D2439" t="s">
        <v>3186</v>
      </c>
      <c r="E2439" t="s">
        <v>49</v>
      </c>
      <c r="F2439" t="s">
        <v>50</v>
      </c>
      <c r="G2439">
        <v>4.1148334741592397E-3</v>
      </c>
    </row>
    <row r="2440" spans="1:7" x14ac:dyDescent="0.25">
      <c r="A2440" t="s">
        <v>3229</v>
      </c>
      <c r="B2440" t="s">
        <v>73</v>
      </c>
      <c r="C2440" t="s">
        <v>47</v>
      </c>
      <c r="D2440" t="s">
        <v>3186</v>
      </c>
      <c r="E2440" t="s">
        <v>49</v>
      </c>
      <c r="F2440" t="s">
        <v>50</v>
      </c>
      <c r="G2440">
        <v>4.8323124647140503E-3</v>
      </c>
    </row>
    <row r="2441" spans="1:7" x14ac:dyDescent="0.25">
      <c r="A2441" t="s">
        <v>220</v>
      </c>
      <c r="B2441" t="s">
        <v>70</v>
      </c>
      <c r="C2441" t="s">
        <v>47</v>
      </c>
      <c r="D2441" t="s">
        <v>3194</v>
      </c>
      <c r="E2441" t="s">
        <v>49</v>
      </c>
      <c r="F2441" t="s">
        <v>50</v>
      </c>
      <c r="G2441">
        <v>3.4876509949013001E-4</v>
      </c>
    </row>
    <row r="2442" spans="1:7" x14ac:dyDescent="0.25">
      <c r="A2442" t="s">
        <v>214</v>
      </c>
      <c r="B2442" t="s">
        <v>70</v>
      </c>
      <c r="C2442" t="s">
        <v>47</v>
      </c>
      <c r="D2442" t="s">
        <v>3192</v>
      </c>
      <c r="E2442" t="s">
        <v>49</v>
      </c>
      <c r="F2442" t="s">
        <v>50</v>
      </c>
      <c r="G2442">
        <v>6.7108521858851098E-4</v>
      </c>
    </row>
    <row r="2443" spans="1:7" x14ac:dyDescent="0.25">
      <c r="A2443" t="s">
        <v>214</v>
      </c>
      <c r="B2443" t="s">
        <v>73</v>
      </c>
      <c r="C2443" t="s">
        <v>47</v>
      </c>
      <c r="D2443" t="s">
        <v>3192</v>
      </c>
      <c r="E2443" t="s">
        <v>49</v>
      </c>
      <c r="F2443" t="s">
        <v>50</v>
      </c>
      <c r="G2443">
        <v>2.0097834368546798E-3</v>
      </c>
    </row>
    <row r="2444" spans="1:7" x14ac:dyDescent="0.25">
      <c r="A2444" t="s">
        <v>220</v>
      </c>
      <c r="B2444" t="s">
        <v>73</v>
      </c>
      <c r="C2444" t="s">
        <v>47</v>
      </c>
      <c r="D2444" t="s">
        <v>3194</v>
      </c>
      <c r="E2444" t="s">
        <v>49</v>
      </c>
      <c r="F2444" t="s">
        <v>50</v>
      </c>
      <c r="G2444">
        <v>1.59073922369215E-3</v>
      </c>
    </row>
    <row r="2445" spans="1:7" x14ac:dyDescent="0.25">
      <c r="A2445" t="s">
        <v>220</v>
      </c>
      <c r="B2445" t="s">
        <v>76</v>
      </c>
      <c r="C2445" t="s">
        <v>47</v>
      </c>
      <c r="D2445" t="s">
        <v>3195</v>
      </c>
      <c r="E2445" t="s">
        <v>49</v>
      </c>
      <c r="F2445" t="s">
        <v>50</v>
      </c>
      <c r="G2445">
        <v>6.1660502856467601E-4</v>
      </c>
    </row>
    <row r="2446" spans="1:7" x14ac:dyDescent="0.25">
      <c r="A2446" t="s">
        <v>214</v>
      </c>
      <c r="B2446" t="s">
        <v>76</v>
      </c>
      <c r="C2446" t="s">
        <v>47</v>
      </c>
      <c r="D2446" t="s">
        <v>3193</v>
      </c>
      <c r="E2446" t="s">
        <v>49</v>
      </c>
      <c r="F2446" t="s">
        <v>50</v>
      </c>
      <c r="G2446">
        <v>1.16385656796144E-3</v>
      </c>
    </row>
    <row r="2447" spans="1:7" x14ac:dyDescent="0.25">
      <c r="A2447" t="s">
        <v>3229</v>
      </c>
      <c r="B2447" t="s">
        <v>70</v>
      </c>
      <c r="C2447" t="s">
        <v>47</v>
      </c>
      <c r="D2447" t="s">
        <v>3187</v>
      </c>
      <c r="E2447" t="s">
        <v>49</v>
      </c>
      <c r="F2447" t="s">
        <v>50</v>
      </c>
      <c r="G2447">
        <v>2.0692751350173001E-3</v>
      </c>
    </row>
    <row r="2448" spans="1:7" x14ac:dyDescent="0.25">
      <c r="A2448" t="s">
        <v>3229</v>
      </c>
      <c r="B2448" t="s">
        <v>76</v>
      </c>
      <c r="C2448" t="s">
        <v>47</v>
      </c>
      <c r="D2448" t="s">
        <v>3187</v>
      </c>
      <c r="E2448" t="s">
        <v>49</v>
      </c>
      <c r="F2448" t="s">
        <v>50</v>
      </c>
      <c r="G2448">
        <v>4.1014017110847503E-3</v>
      </c>
    </row>
    <row r="2449" spans="1:7" x14ac:dyDescent="0.25">
      <c r="A2449" t="s">
        <v>220</v>
      </c>
      <c r="B2449" t="s">
        <v>70</v>
      </c>
      <c r="C2449" t="s">
        <v>47</v>
      </c>
      <c r="D2449" t="s">
        <v>3195</v>
      </c>
      <c r="E2449" t="s">
        <v>49</v>
      </c>
      <c r="F2449" t="s">
        <v>50</v>
      </c>
      <c r="G2449">
        <v>3.4615351603581302E-4</v>
      </c>
    </row>
    <row r="2450" spans="1:7" x14ac:dyDescent="0.25">
      <c r="A2450" t="s">
        <v>3229</v>
      </c>
      <c r="B2450" t="s">
        <v>73</v>
      </c>
      <c r="C2450" t="s">
        <v>47</v>
      </c>
      <c r="D2450" t="s">
        <v>3187</v>
      </c>
      <c r="E2450" t="s">
        <v>49</v>
      </c>
      <c r="F2450" t="s">
        <v>50</v>
      </c>
      <c r="G2450">
        <v>4.7921641045306097E-3</v>
      </c>
    </row>
    <row r="2451" spans="1:7" x14ac:dyDescent="0.25">
      <c r="A2451" t="s">
        <v>214</v>
      </c>
      <c r="B2451" t="s">
        <v>70</v>
      </c>
      <c r="C2451" t="s">
        <v>47</v>
      </c>
      <c r="D2451" t="s">
        <v>3193</v>
      </c>
      <c r="E2451" t="s">
        <v>49</v>
      </c>
      <c r="F2451" t="s">
        <v>50</v>
      </c>
      <c r="G2451">
        <v>6.7228400305415804E-4</v>
      </c>
    </row>
    <row r="2452" spans="1:7" x14ac:dyDescent="0.25">
      <c r="A2452" t="s">
        <v>214</v>
      </c>
      <c r="B2452" t="s">
        <v>73</v>
      </c>
      <c r="C2452" t="s">
        <v>47</v>
      </c>
      <c r="D2452" t="s">
        <v>3193</v>
      </c>
      <c r="E2452" t="s">
        <v>49</v>
      </c>
      <c r="F2452" t="s">
        <v>50</v>
      </c>
      <c r="G2452">
        <v>2.0074887222118502E-3</v>
      </c>
    </row>
    <row r="2453" spans="1:7" x14ac:dyDescent="0.25">
      <c r="A2453" t="s">
        <v>220</v>
      </c>
      <c r="B2453" t="s">
        <v>73</v>
      </c>
      <c r="C2453" t="s">
        <v>47</v>
      </c>
      <c r="D2453" t="s">
        <v>3195</v>
      </c>
      <c r="E2453" t="s">
        <v>49</v>
      </c>
      <c r="F2453" t="s">
        <v>50</v>
      </c>
      <c r="G2453">
        <v>1.5796688231792999E-3</v>
      </c>
    </row>
    <row r="2454" spans="1:7" x14ac:dyDescent="0.25">
      <c r="A2454" t="s">
        <v>220</v>
      </c>
      <c r="B2454" t="s">
        <v>76</v>
      </c>
      <c r="C2454" t="s">
        <v>47</v>
      </c>
      <c r="D2454" t="s">
        <v>3196</v>
      </c>
      <c r="E2454" t="s">
        <v>49</v>
      </c>
      <c r="F2454" t="s">
        <v>50</v>
      </c>
      <c r="G2454">
        <v>6.0990279999332099E-4</v>
      </c>
    </row>
    <row r="2455" spans="1:7" x14ac:dyDescent="0.25">
      <c r="A2455" t="s">
        <v>214</v>
      </c>
      <c r="B2455" t="s">
        <v>76</v>
      </c>
      <c r="C2455" t="s">
        <v>47</v>
      </c>
      <c r="D2455" t="s">
        <v>3194</v>
      </c>
      <c r="E2455" t="s">
        <v>49</v>
      </c>
      <c r="F2455" t="s">
        <v>50</v>
      </c>
      <c r="G2455">
        <v>1.1780852962423199E-3</v>
      </c>
    </row>
    <row r="2456" spans="1:7" x14ac:dyDescent="0.25">
      <c r="A2456" t="s">
        <v>220</v>
      </c>
      <c r="B2456" t="s">
        <v>70</v>
      </c>
      <c r="C2456" t="s">
        <v>47</v>
      </c>
      <c r="D2456" t="s">
        <v>3196</v>
      </c>
      <c r="E2456" t="s">
        <v>49</v>
      </c>
      <c r="F2456" t="s">
        <v>50</v>
      </c>
      <c r="G2456">
        <v>3.42692909897237E-4</v>
      </c>
    </row>
    <row r="2457" spans="1:7" x14ac:dyDescent="0.25">
      <c r="A2457" t="s">
        <v>3229</v>
      </c>
      <c r="B2457" t="s">
        <v>70</v>
      </c>
      <c r="C2457" t="s">
        <v>47</v>
      </c>
      <c r="D2457" t="s">
        <v>3188</v>
      </c>
      <c r="E2457" t="s">
        <v>49</v>
      </c>
      <c r="F2457" t="s">
        <v>50</v>
      </c>
      <c r="G2457">
        <v>2.0482784698879898E-3</v>
      </c>
    </row>
    <row r="2458" spans="1:7" x14ac:dyDescent="0.25">
      <c r="A2458" t="s">
        <v>3229</v>
      </c>
      <c r="B2458" t="s">
        <v>76</v>
      </c>
      <c r="C2458" t="s">
        <v>47</v>
      </c>
      <c r="D2458" t="s">
        <v>3188</v>
      </c>
      <c r="E2458" t="s">
        <v>49</v>
      </c>
      <c r="F2458" t="s">
        <v>50</v>
      </c>
      <c r="G2458">
        <v>4.0922580020768297E-3</v>
      </c>
    </row>
    <row r="2459" spans="1:7" x14ac:dyDescent="0.25">
      <c r="A2459" t="s">
        <v>214</v>
      </c>
      <c r="B2459" t="s">
        <v>70</v>
      </c>
      <c r="C2459" t="s">
        <v>47</v>
      </c>
      <c r="D2459" t="s">
        <v>3194</v>
      </c>
      <c r="E2459" t="s">
        <v>49</v>
      </c>
      <c r="F2459" t="s">
        <v>50</v>
      </c>
      <c r="G2459">
        <v>6.9475242385157805E-4</v>
      </c>
    </row>
    <row r="2460" spans="1:7" x14ac:dyDescent="0.25">
      <c r="A2460" t="s">
        <v>3229</v>
      </c>
      <c r="B2460" t="s">
        <v>73</v>
      </c>
      <c r="C2460" t="s">
        <v>47</v>
      </c>
      <c r="D2460" t="s">
        <v>3188</v>
      </c>
      <c r="E2460" t="s">
        <v>49</v>
      </c>
      <c r="F2460" t="s">
        <v>50</v>
      </c>
      <c r="G2460">
        <v>4.76223090811381E-3</v>
      </c>
    </row>
    <row r="2461" spans="1:7" x14ac:dyDescent="0.25">
      <c r="A2461" t="s">
        <v>214</v>
      </c>
      <c r="B2461" t="s">
        <v>73</v>
      </c>
      <c r="C2461" t="s">
        <v>47</v>
      </c>
      <c r="D2461" t="s">
        <v>3194</v>
      </c>
      <c r="E2461" t="s">
        <v>49</v>
      </c>
      <c r="F2461" t="s">
        <v>50</v>
      </c>
      <c r="G2461">
        <v>2.06697333742071E-3</v>
      </c>
    </row>
    <row r="2462" spans="1:7" x14ac:dyDescent="0.25">
      <c r="A2462" t="s">
        <v>220</v>
      </c>
      <c r="B2462" t="s">
        <v>73</v>
      </c>
      <c r="C2462" t="s">
        <v>47</v>
      </c>
      <c r="D2462" t="s">
        <v>3196</v>
      </c>
      <c r="E2462" t="s">
        <v>49</v>
      </c>
      <c r="F2462" t="s">
        <v>50</v>
      </c>
      <c r="G2462">
        <v>1.5769912496857001E-3</v>
      </c>
    </row>
    <row r="2463" spans="1:7" x14ac:dyDescent="0.25">
      <c r="A2463" t="s">
        <v>220</v>
      </c>
      <c r="B2463" t="s">
        <v>76</v>
      </c>
      <c r="C2463" t="s">
        <v>47</v>
      </c>
      <c r="D2463" t="s">
        <v>3197</v>
      </c>
      <c r="E2463" t="s">
        <v>49</v>
      </c>
      <c r="F2463" t="s">
        <v>50</v>
      </c>
      <c r="G2463">
        <v>6.0513681835598404E-4</v>
      </c>
    </row>
    <row r="2464" spans="1:7" x14ac:dyDescent="0.25">
      <c r="A2464" t="s">
        <v>214</v>
      </c>
      <c r="B2464" t="s">
        <v>76</v>
      </c>
      <c r="C2464" t="s">
        <v>47</v>
      </c>
      <c r="D2464" t="s">
        <v>3195</v>
      </c>
      <c r="E2464" t="s">
        <v>49</v>
      </c>
      <c r="F2464" t="s">
        <v>50</v>
      </c>
      <c r="G2464">
        <v>1.17032855421632E-3</v>
      </c>
    </row>
    <row r="2465" spans="1:7" x14ac:dyDescent="0.25">
      <c r="A2465" t="s">
        <v>220</v>
      </c>
      <c r="B2465" t="s">
        <v>70</v>
      </c>
      <c r="C2465" t="s">
        <v>47</v>
      </c>
      <c r="D2465" t="s">
        <v>3197</v>
      </c>
      <c r="E2465" t="s">
        <v>49</v>
      </c>
      <c r="F2465" t="s">
        <v>50</v>
      </c>
      <c r="G2465">
        <v>3.4050146738688099E-4</v>
      </c>
    </row>
    <row r="2466" spans="1:7" x14ac:dyDescent="0.25">
      <c r="A2466" t="s">
        <v>3229</v>
      </c>
      <c r="B2466" t="s">
        <v>70</v>
      </c>
      <c r="C2466" t="s">
        <v>47</v>
      </c>
      <c r="D2466" t="s">
        <v>3189</v>
      </c>
      <c r="E2466" t="s">
        <v>49</v>
      </c>
      <c r="F2466" t="s">
        <v>50</v>
      </c>
      <c r="G2466">
        <v>2.02810264101215E-3</v>
      </c>
    </row>
    <row r="2467" spans="1:7" x14ac:dyDescent="0.25">
      <c r="A2467" t="s">
        <v>3229</v>
      </c>
      <c r="B2467" t="s">
        <v>76</v>
      </c>
      <c r="C2467" t="s">
        <v>47</v>
      </c>
      <c r="D2467" t="s">
        <v>3189</v>
      </c>
      <c r="E2467" t="s">
        <v>49</v>
      </c>
      <c r="F2467" t="s">
        <v>50</v>
      </c>
      <c r="G2467">
        <v>4.0996692928613396E-3</v>
      </c>
    </row>
    <row r="2468" spans="1:7" x14ac:dyDescent="0.25">
      <c r="A2468" t="s">
        <v>214</v>
      </c>
      <c r="B2468" t="s">
        <v>70</v>
      </c>
      <c r="C2468" t="s">
        <v>47</v>
      </c>
      <c r="D2468" t="s">
        <v>3195</v>
      </c>
      <c r="E2468" t="s">
        <v>49</v>
      </c>
      <c r="F2468" t="s">
        <v>50</v>
      </c>
      <c r="G2468">
        <v>6.8955978194435797E-4</v>
      </c>
    </row>
    <row r="2469" spans="1:7" x14ac:dyDescent="0.25">
      <c r="A2469" t="s">
        <v>214</v>
      </c>
      <c r="B2469" t="s">
        <v>73</v>
      </c>
      <c r="C2469" t="s">
        <v>47</v>
      </c>
      <c r="D2469" t="s">
        <v>3195</v>
      </c>
      <c r="E2469" t="s">
        <v>49</v>
      </c>
      <c r="F2469" t="s">
        <v>50</v>
      </c>
      <c r="G2469">
        <v>2.0500590949704702E-3</v>
      </c>
    </row>
    <row r="2470" spans="1:7" x14ac:dyDescent="0.25">
      <c r="A2470" t="s">
        <v>3229</v>
      </c>
      <c r="B2470" t="s">
        <v>73</v>
      </c>
      <c r="C2470" t="s">
        <v>47</v>
      </c>
      <c r="D2470" t="s">
        <v>3189</v>
      </c>
      <c r="E2470" t="s">
        <v>49</v>
      </c>
      <c r="F2470" t="s">
        <v>50</v>
      </c>
      <c r="G2470">
        <v>4.7431327314937802E-3</v>
      </c>
    </row>
    <row r="2471" spans="1:7" x14ac:dyDescent="0.25">
      <c r="A2471" t="s">
        <v>220</v>
      </c>
      <c r="B2471" t="s">
        <v>73</v>
      </c>
      <c r="C2471" t="s">
        <v>47</v>
      </c>
      <c r="D2471" t="s">
        <v>3197</v>
      </c>
      <c r="E2471" t="s">
        <v>49</v>
      </c>
      <c r="F2471" t="s">
        <v>50</v>
      </c>
      <c r="G2471">
        <v>1.5695922904544401E-3</v>
      </c>
    </row>
    <row r="2472" spans="1:7" x14ac:dyDescent="0.25">
      <c r="A2472" t="s">
        <v>220</v>
      </c>
      <c r="B2472" t="s">
        <v>76</v>
      </c>
      <c r="C2472" t="s">
        <v>47</v>
      </c>
      <c r="D2472" t="s">
        <v>3198</v>
      </c>
      <c r="E2472" t="s">
        <v>49</v>
      </c>
      <c r="F2472" t="s">
        <v>50</v>
      </c>
      <c r="G2472">
        <v>5.9988122459844404E-4</v>
      </c>
    </row>
    <row r="2473" spans="1:7" x14ac:dyDescent="0.25">
      <c r="A2473" t="s">
        <v>214</v>
      </c>
      <c r="B2473" t="s">
        <v>76</v>
      </c>
      <c r="C2473" t="s">
        <v>47</v>
      </c>
      <c r="D2473" t="s">
        <v>3196</v>
      </c>
      <c r="E2473" t="s">
        <v>49</v>
      </c>
      <c r="F2473" t="s">
        <v>50</v>
      </c>
      <c r="G2473">
        <v>1.1606269124625299E-3</v>
      </c>
    </row>
    <row r="2474" spans="1:7" x14ac:dyDescent="0.25">
      <c r="A2474" t="s">
        <v>220</v>
      </c>
      <c r="B2474" t="s">
        <v>70</v>
      </c>
      <c r="C2474" t="s">
        <v>47</v>
      </c>
      <c r="D2474" t="s">
        <v>3198</v>
      </c>
      <c r="E2474" t="s">
        <v>49</v>
      </c>
      <c r="F2474" t="s">
        <v>50</v>
      </c>
      <c r="G2474">
        <v>3.4278927119911099E-4</v>
      </c>
    </row>
    <row r="2475" spans="1:7" x14ac:dyDescent="0.25">
      <c r="A2475" t="s">
        <v>214</v>
      </c>
      <c r="B2475" t="s">
        <v>70</v>
      </c>
      <c r="C2475" t="s">
        <v>47</v>
      </c>
      <c r="D2475" t="s">
        <v>3196</v>
      </c>
      <c r="E2475" t="s">
        <v>49</v>
      </c>
      <c r="F2475" t="s">
        <v>50</v>
      </c>
      <c r="G2475">
        <v>6.8810320850731604E-4</v>
      </c>
    </row>
    <row r="2476" spans="1:7" x14ac:dyDescent="0.25">
      <c r="A2476" t="s">
        <v>214</v>
      </c>
      <c r="B2476" t="s">
        <v>73</v>
      </c>
      <c r="C2476" t="s">
        <v>47</v>
      </c>
      <c r="D2476" t="s">
        <v>3196</v>
      </c>
      <c r="E2476" t="s">
        <v>49</v>
      </c>
      <c r="F2476" t="s">
        <v>50</v>
      </c>
      <c r="G2476">
        <v>2.04377824413603E-3</v>
      </c>
    </row>
    <row r="2477" spans="1:7" x14ac:dyDescent="0.25">
      <c r="A2477" t="s">
        <v>3229</v>
      </c>
      <c r="B2477" t="s">
        <v>70</v>
      </c>
      <c r="C2477" t="s">
        <v>47</v>
      </c>
      <c r="D2477" t="s">
        <v>3190</v>
      </c>
      <c r="E2477" t="s">
        <v>49</v>
      </c>
      <c r="F2477" t="s">
        <v>50</v>
      </c>
      <c r="G2477">
        <v>2.0568455836569599E-3</v>
      </c>
    </row>
    <row r="2478" spans="1:7" x14ac:dyDescent="0.25">
      <c r="A2478" t="s">
        <v>3229</v>
      </c>
      <c r="B2478" t="s">
        <v>76</v>
      </c>
      <c r="C2478" t="s">
        <v>47</v>
      </c>
      <c r="D2478" t="s">
        <v>3190</v>
      </c>
      <c r="E2478" t="s">
        <v>49</v>
      </c>
      <c r="F2478" t="s">
        <v>50</v>
      </c>
      <c r="G2478">
        <v>4.1159521470698198E-3</v>
      </c>
    </row>
    <row r="2479" spans="1:7" x14ac:dyDescent="0.25">
      <c r="A2479" t="s">
        <v>220</v>
      </c>
      <c r="B2479" t="s">
        <v>73</v>
      </c>
      <c r="C2479" t="s">
        <v>47</v>
      </c>
      <c r="D2479" t="s">
        <v>3198</v>
      </c>
      <c r="E2479" t="s">
        <v>49</v>
      </c>
      <c r="F2479" t="s">
        <v>50</v>
      </c>
      <c r="G2479">
        <v>1.5641238038421499E-3</v>
      </c>
    </row>
    <row r="2480" spans="1:7" x14ac:dyDescent="0.25">
      <c r="A2480" t="s">
        <v>3229</v>
      </c>
      <c r="B2480" t="s">
        <v>73</v>
      </c>
      <c r="C2480" t="s">
        <v>47</v>
      </c>
      <c r="D2480" t="s">
        <v>3190</v>
      </c>
      <c r="E2480" t="s">
        <v>49</v>
      </c>
      <c r="F2480" t="s">
        <v>50</v>
      </c>
      <c r="G2480">
        <v>4.7806801953056898E-3</v>
      </c>
    </row>
    <row r="2481" spans="1:7" x14ac:dyDescent="0.25">
      <c r="A2481" t="s">
        <v>220</v>
      </c>
      <c r="B2481" t="s">
        <v>76</v>
      </c>
      <c r="C2481" t="s">
        <v>47</v>
      </c>
      <c r="D2481" t="s">
        <v>3199</v>
      </c>
      <c r="E2481" t="s">
        <v>49</v>
      </c>
      <c r="F2481" t="s">
        <v>50</v>
      </c>
      <c r="G2481">
        <v>5.9678305659377701E-4</v>
      </c>
    </row>
    <row r="2482" spans="1:7" x14ac:dyDescent="0.25">
      <c r="A2482" t="s">
        <v>214</v>
      </c>
      <c r="B2482" t="s">
        <v>76</v>
      </c>
      <c r="C2482" t="s">
        <v>47</v>
      </c>
      <c r="D2482" t="s">
        <v>3197</v>
      </c>
      <c r="E2482" t="s">
        <v>49</v>
      </c>
      <c r="F2482" t="s">
        <v>50</v>
      </c>
      <c r="G2482">
        <v>1.15441944864061E-3</v>
      </c>
    </row>
    <row r="2483" spans="1:7" x14ac:dyDescent="0.25">
      <c r="A2483" t="s">
        <v>220</v>
      </c>
      <c r="B2483" t="s">
        <v>70</v>
      </c>
      <c r="C2483" t="s">
        <v>47</v>
      </c>
      <c r="D2483" t="s">
        <v>3199</v>
      </c>
      <c r="E2483" t="s">
        <v>49</v>
      </c>
      <c r="F2483" t="s">
        <v>50</v>
      </c>
      <c r="G2483">
        <v>3.43859321192691E-4</v>
      </c>
    </row>
    <row r="2484" spans="1:7" x14ac:dyDescent="0.25">
      <c r="A2484" t="s">
        <v>214</v>
      </c>
      <c r="B2484" t="s">
        <v>70</v>
      </c>
      <c r="C2484" t="s">
        <v>47</v>
      </c>
      <c r="D2484" t="s">
        <v>3197</v>
      </c>
      <c r="E2484" t="s">
        <v>49</v>
      </c>
      <c r="F2484" t="s">
        <v>50</v>
      </c>
      <c r="G2484">
        <v>6.8309373325771698E-4</v>
      </c>
    </row>
    <row r="2485" spans="1:7" x14ac:dyDescent="0.25">
      <c r="A2485" t="s">
        <v>214</v>
      </c>
      <c r="B2485" t="s">
        <v>73</v>
      </c>
      <c r="C2485" t="s">
        <v>47</v>
      </c>
      <c r="D2485" t="s">
        <v>3197</v>
      </c>
      <c r="E2485" t="s">
        <v>49</v>
      </c>
      <c r="F2485" t="s">
        <v>50</v>
      </c>
      <c r="G2485">
        <v>2.0295679569244298E-3</v>
      </c>
    </row>
    <row r="2486" spans="1:7" x14ac:dyDescent="0.25">
      <c r="A2486" t="s">
        <v>220</v>
      </c>
      <c r="B2486" t="s">
        <v>73</v>
      </c>
      <c r="C2486" t="s">
        <v>47</v>
      </c>
      <c r="D2486" t="s">
        <v>3199</v>
      </c>
      <c r="E2486" t="s">
        <v>49</v>
      </c>
      <c r="F2486" t="s">
        <v>50</v>
      </c>
      <c r="G2486">
        <v>1.5599400327916701E-3</v>
      </c>
    </row>
    <row r="2487" spans="1:7" x14ac:dyDescent="0.25">
      <c r="A2487" t="s">
        <v>3229</v>
      </c>
      <c r="B2487" t="s">
        <v>76</v>
      </c>
      <c r="C2487" t="s">
        <v>47</v>
      </c>
      <c r="D2487" t="s">
        <v>3191</v>
      </c>
      <c r="E2487" t="s">
        <v>49</v>
      </c>
      <c r="F2487" t="s">
        <v>50</v>
      </c>
      <c r="G2487">
        <v>4.1328185362834099E-3</v>
      </c>
    </row>
    <row r="2488" spans="1:7" x14ac:dyDescent="0.25">
      <c r="A2488" t="s">
        <v>3229</v>
      </c>
      <c r="B2488" t="s">
        <v>70</v>
      </c>
      <c r="C2488" t="s">
        <v>47</v>
      </c>
      <c r="D2488" t="s">
        <v>3191</v>
      </c>
      <c r="E2488" t="s">
        <v>49</v>
      </c>
      <c r="F2488" t="s">
        <v>50</v>
      </c>
      <c r="G2488">
        <v>2.1015305628721702E-3</v>
      </c>
    </row>
    <row r="2489" spans="1:7" x14ac:dyDescent="0.25">
      <c r="A2489" t="s">
        <v>3229</v>
      </c>
      <c r="B2489" t="s">
        <v>73</v>
      </c>
      <c r="C2489" t="s">
        <v>47</v>
      </c>
      <c r="D2489" t="s">
        <v>3191</v>
      </c>
      <c r="E2489" t="s">
        <v>49</v>
      </c>
      <c r="F2489" t="s">
        <v>50</v>
      </c>
      <c r="G2489">
        <v>4.8186416370201799E-3</v>
      </c>
    </row>
    <row r="2490" spans="1:7" x14ac:dyDescent="0.25">
      <c r="A2490" t="s">
        <v>220</v>
      </c>
      <c r="B2490" t="s">
        <v>76</v>
      </c>
      <c r="C2490" t="s">
        <v>47</v>
      </c>
      <c r="D2490" t="s">
        <v>3200</v>
      </c>
      <c r="E2490" t="s">
        <v>49</v>
      </c>
      <c r="F2490" t="s">
        <v>50</v>
      </c>
      <c r="G2490">
        <v>5.9693230109082295E-4</v>
      </c>
    </row>
    <row r="2491" spans="1:7" x14ac:dyDescent="0.25">
      <c r="A2491" t="s">
        <v>214</v>
      </c>
      <c r="B2491" t="s">
        <v>76</v>
      </c>
      <c r="C2491" t="s">
        <v>47</v>
      </c>
      <c r="D2491" t="s">
        <v>3198</v>
      </c>
      <c r="E2491" t="s">
        <v>49</v>
      </c>
      <c r="F2491" t="s">
        <v>50</v>
      </c>
      <c r="G2491">
        <v>1.1501171064715E-3</v>
      </c>
    </row>
    <row r="2492" spans="1:7" x14ac:dyDescent="0.25">
      <c r="A2492" t="s">
        <v>220</v>
      </c>
      <c r="B2492" t="s">
        <v>70</v>
      </c>
      <c r="C2492" t="s">
        <v>47</v>
      </c>
      <c r="D2492" t="s">
        <v>3200</v>
      </c>
      <c r="E2492" t="s">
        <v>49</v>
      </c>
      <c r="F2492" t="s">
        <v>50</v>
      </c>
      <c r="G2492">
        <v>3.4722189108530601E-4</v>
      </c>
    </row>
    <row r="2493" spans="1:7" x14ac:dyDescent="0.25">
      <c r="A2493" t="s">
        <v>214</v>
      </c>
      <c r="B2493" t="s">
        <v>70</v>
      </c>
      <c r="C2493" t="s">
        <v>47</v>
      </c>
      <c r="D2493" t="s">
        <v>3198</v>
      </c>
      <c r="E2493" t="s">
        <v>49</v>
      </c>
      <c r="F2493" t="s">
        <v>50</v>
      </c>
      <c r="G2493">
        <v>6.7848635058030996E-4</v>
      </c>
    </row>
    <row r="2494" spans="1:7" x14ac:dyDescent="0.25">
      <c r="A2494" t="s">
        <v>220</v>
      </c>
      <c r="B2494" t="s">
        <v>73</v>
      </c>
      <c r="C2494" t="s">
        <v>47</v>
      </c>
      <c r="D2494" t="s">
        <v>3200</v>
      </c>
      <c r="E2494" t="s">
        <v>49</v>
      </c>
      <c r="F2494" t="s">
        <v>50</v>
      </c>
      <c r="G2494">
        <v>1.56481332249111E-3</v>
      </c>
    </row>
    <row r="2495" spans="1:7" x14ac:dyDescent="0.25">
      <c r="A2495" t="s">
        <v>214</v>
      </c>
      <c r="B2495" t="s">
        <v>73</v>
      </c>
      <c r="C2495" t="s">
        <v>47</v>
      </c>
      <c r="D2495" t="s">
        <v>3198</v>
      </c>
      <c r="E2495" t="s">
        <v>49</v>
      </c>
      <c r="F2495" t="s">
        <v>50</v>
      </c>
      <c r="G2495">
        <v>2.0221611920823398E-3</v>
      </c>
    </row>
    <row r="2496" spans="1:7" x14ac:dyDescent="0.25">
      <c r="A2496" t="s">
        <v>3229</v>
      </c>
      <c r="B2496" t="s">
        <v>70</v>
      </c>
      <c r="C2496" t="s">
        <v>47</v>
      </c>
      <c r="D2496" t="s">
        <v>3192</v>
      </c>
      <c r="E2496" t="s">
        <v>49</v>
      </c>
      <c r="F2496" t="s">
        <v>50</v>
      </c>
      <c r="G2496">
        <v>2.1395181616147298E-3</v>
      </c>
    </row>
    <row r="2497" spans="1:7" x14ac:dyDescent="0.25">
      <c r="A2497" t="s">
        <v>3229</v>
      </c>
      <c r="B2497" t="s">
        <v>76</v>
      </c>
      <c r="C2497" t="s">
        <v>47</v>
      </c>
      <c r="D2497" t="s">
        <v>3192</v>
      </c>
      <c r="E2497" t="s">
        <v>49</v>
      </c>
      <c r="F2497" t="s">
        <v>50</v>
      </c>
      <c r="G2497">
        <v>4.16824097434679E-3</v>
      </c>
    </row>
    <row r="2498" spans="1:7" x14ac:dyDescent="0.25">
      <c r="A2498" t="s">
        <v>3229</v>
      </c>
      <c r="B2498" t="s">
        <v>73</v>
      </c>
      <c r="C2498" t="s">
        <v>47</v>
      </c>
      <c r="D2498" t="s">
        <v>3192</v>
      </c>
      <c r="E2498" t="s">
        <v>49</v>
      </c>
      <c r="F2498" t="s">
        <v>50</v>
      </c>
      <c r="G2498">
        <v>4.8554246624310802E-3</v>
      </c>
    </row>
    <row r="2499" spans="1:7" x14ac:dyDescent="0.25">
      <c r="A2499" t="s">
        <v>220</v>
      </c>
      <c r="B2499" t="s">
        <v>76</v>
      </c>
      <c r="C2499" t="s">
        <v>47</v>
      </c>
      <c r="D2499" t="s">
        <v>3201</v>
      </c>
      <c r="E2499" t="s">
        <v>49</v>
      </c>
      <c r="F2499" t="s">
        <v>50</v>
      </c>
      <c r="G2499">
        <v>5.9822394266161299E-4</v>
      </c>
    </row>
    <row r="2500" spans="1:7" x14ac:dyDescent="0.25">
      <c r="A2500" t="s">
        <v>220</v>
      </c>
      <c r="B2500" t="s">
        <v>70</v>
      </c>
      <c r="C2500" t="s">
        <v>47</v>
      </c>
      <c r="D2500" t="s">
        <v>3201</v>
      </c>
      <c r="E2500" t="s">
        <v>49</v>
      </c>
      <c r="F2500" t="s">
        <v>50</v>
      </c>
      <c r="G2500">
        <v>3.4822418108019202E-4</v>
      </c>
    </row>
    <row r="2501" spans="1:7" x14ac:dyDescent="0.25">
      <c r="A2501" t="s">
        <v>214</v>
      </c>
      <c r="B2501" t="s">
        <v>76</v>
      </c>
      <c r="C2501" t="s">
        <v>47</v>
      </c>
      <c r="D2501" t="s">
        <v>3199</v>
      </c>
      <c r="E2501" t="s">
        <v>49</v>
      </c>
      <c r="F2501" t="s">
        <v>50</v>
      </c>
      <c r="G2501">
        <v>1.14619773730897E-3</v>
      </c>
    </row>
    <row r="2502" spans="1:7" x14ac:dyDescent="0.25">
      <c r="A2502" t="s">
        <v>214</v>
      </c>
      <c r="B2502" t="s">
        <v>70</v>
      </c>
      <c r="C2502" t="s">
        <v>47</v>
      </c>
      <c r="D2502" t="s">
        <v>3199</v>
      </c>
      <c r="E2502" t="s">
        <v>49</v>
      </c>
      <c r="F2502" t="s">
        <v>50</v>
      </c>
      <c r="G2502">
        <v>6.7719233663458497E-4</v>
      </c>
    </row>
    <row r="2503" spans="1:7" x14ac:dyDescent="0.25">
      <c r="A2503" t="s">
        <v>220</v>
      </c>
      <c r="B2503" t="s">
        <v>73</v>
      </c>
      <c r="C2503" t="s">
        <v>47</v>
      </c>
      <c r="D2503" t="s">
        <v>3201</v>
      </c>
      <c r="E2503" t="s">
        <v>49</v>
      </c>
      <c r="F2503" t="s">
        <v>50</v>
      </c>
      <c r="G2503">
        <v>1.5713043434103699E-3</v>
      </c>
    </row>
    <row r="2504" spans="1:7" x14ac:dyDescent="0.25">
      <c r="A2504" t="s">
        <v>214</v>
      </c>
      <c r="B2504" t="s">
        <v>73</v>
      </c>
      <c r="C2504" t="s">
        <v>47</v>
      </c>
      <c r="D2504" t="s">
        <v>3199</v>
      </c>
      <c r="E2504" t="s">
        <v>49</v>
      </c>
      <c r="F2504" t="s">
        <v>50</v>
      </c>
      <c r="G2504">
        <v>2.0172495381873901E-3</v>
      </c>
    </row>
    <row r="2505" spans="1:7" x14ac:dyDescent="0.25">
      <c r="A2505" t="s">
        <v>3229</v>
      </c>
      <c r="B2505" t="s">
        <v>76</v>
      </c>
      <c r="C2505" t="s">
        <v>47</v>
      </c>
      <c r="D2505" t="s">
        <v>3193</v>
      </c>
      <c r="E2505" t="s">
        <v>49</v>
      </c>
      <c r="F2505" t="s">
        <v>50</v>
      </c>
      <c r="G2505">
        <v>4.1663505834586599E-3</v>
      </c>
    </row>
    <row r="2506" spans="1:7" x14ac:dyDescent="0.25">
      <c r="A2506" t="s">
        <v>3229</v>
      </c>
      <c r="B2506" t="s">
        <v>70</v>
      </c>
      <c r="C2506" t="s">
        <v>47</v>
      </c>
      <c r="D2506" t="s">
        <v>3193</v>
      </c>
      <c r="E2506" t="s">
        <v>49</v>
      </c>
      <c r="F2506" t="s">
        <v>50</v>
      </c>
      <c r="G2506">
        <v>2.1351415343052399E-3</v>
      </c>
    </row>
    <row r="2507" spans="1:7" x14ac:dyDescent="0.25">
      <c r="A2507" t="s">
        <v>3229</v>
      </c>
      <c r="B2507" t="s">
        <v>73</v>
      </c>
      <c r="C2507" t="s">
        <v>47</v>
      </c>
      <c r="D2507" t="s">
        <v>3193</v>
      </c>
      <c r="E2507" t="s">
        <v>49</v>
      </c>
      <c r="F2507" t="s">
        <v>50</v>
      </c>
      <c r="G2507">
        <v>4.8504947499835903E-3</v>
      </c>
    </row>
    <row r="2508" spans="1:7" x14ac:dyDescent="0.25">
      <c r="A2508" t="s">
        <v>220</v>
      </c>
      <c r="B2508" t="s">
        <v>76</v>
      </c>
      <c r="C2508" t="s">
        <v>47</v>
      </c>
      <c r="D2508" t="s">
        <v>3202</v>
      </c>
      <c r="E2508" t="s">
        <v>49</v>
      </c>
      <c r="F2508" t="s">
        <v>50</v>
      </c>
      <c r="G2508">
        <v>5.9722165266672697E-4</v>
      </c>
    </row>
    <row r="2509" spans="1:7" x14ac:dyDescent="0.25">
      <c r="A2509" t="s">
        <v>220</v>
      </c>
      <c r="B2509" t="s">
        <v>70</v>
      </c>
      <c r="C2509" t="s">
        <v>47</v>
      </c>
      <c r="D2509" t="s">
        <v>3202</v>
      </c>
      <c r="E2509" t="s">
        <v>49</v>
      </c>
      <c r="F2509" t="s">
        <v>50</v>
      </c>
      <c r="G2509">
        <v>3.4693844464360398E-4</v>
      </c>
    </row>
    <row r="2510" spans="1:7" x14ac:dyDescent="0.25">
      <c r="A2510" t="s">
        <v>214</v>
      </c>
      <c r="B2510" t="s">
        <v>76</v>
      </c>
      <c r="C2510" t="s">
        <v>47</v>
      </c>
      <c r="D2510" t="s">
        <v>3200</v>
      </c>
      <c r="E2510" t="s">
        <v>49</v>
      </c>
      <c r="F2510" t="s">
        <v>50</v>
      </c>
      <c r="G2510">
        <v>1.15595954573816E-3</v>
      </c>
    </row>
    <row r="2511" spans="1:7" x14ac:dyDescent="0.25">
      <c r="A2511" t="s">
        <v>220</v>
      </c>
      <c r="B2511" t="s">
        <v>73</v>
      </c>
      <c r="C2511" t="s">
        <v>47</v>
      </c>
      <c r="D2511" t="s">
        <v>3202</v>
      </c>
      <c r="E2511" t="s">
        <v>49</v>
      </c>
      <c r="F2511" t="s">
        <v>50</v>
      </c>
      <c r="G2511">
        <v>1.57709600163154E-3</v>
      </c>
    </row>
    <row r="2512" spans="1:7" x14ac:dyDescent="0.25">
      <c r="A2512" t="s">
        <v>214</v>
      </c>
      <c r="B2512" t="s">
        <v>70</v>
      </c>
      <c r="C2512" t="s">
        <v>47</v>
      </c>
      <c r="D2512" t="s">
        <v>3200</v>
      </c>
      <c r="E2512" t="s">
        <v>49</v>
      </c>
      <c r="F2512" t="s">
        <v>50</v>
      </c>
      <c r="G2512">
        <v>6.75635929736826E-4</v>
      </c>
    </row>
    <row r="2513" spans="1:7" x14ac:dyDescent="0.25">
      <c r="A2513" t="s">
        <v>214</v>
      </c>
      <c r="B2513" t="s">
        <v>73</v>
      </c>
      <c r="C2513" t="s">
        <v>47</v>
      </c>
      <c r="D2513" t="s">
        <v>3200</v>
      </c>
      <c r="E2513" t="s">
        <v>49</v>
      </c>
      <c r="F2513" t="s">
        <v>50</v>
      </c>
      <c r="G2513">
        <v>2.0216994608441901E-3</v>
      </c>
    </row>
    <row r="2514" spans="1:7" x14ac:dyDescent="0.25">
      <c r="A2514" t="s">
        <v>3229</v>
      </c>
      <c r="B2514" t="s">
        <v>76</v>
      </c>
      <c r="C2514" t="s">
        <v>47</v>
      </c>
      <c r="D2514" t="s">
        <v>3194</v>
      </c>
      <c r="E2514" t="s">
        <v>49</v>
      </c>
      <c r="F2514" t="s">
        <v>50</v>
      </c>
      <c r="G2514">
        <v>4.1768478684955099E-3</v>
      </c>
    </row>
    <row r="2515" spans="1:7" x14ac:dyDescent="0.25">
      <c r="A2515" t="s">
        <v>3229</v>
      </c>
      <c r="B2515" t="s">
        <v>70</v>
      </c>
      <c r="C2515" t="s">
        <v>47</v>
      </c>
      <c r="D2515" t="s">
        <v>3194</v>
      </c>
      <c r="E2515" t="s">
        <v>49</v>
      </c>
      <c r="F2515" t="s">
        <v>50</v>
      </c>
      <c r="G2515">
        <v>2.1370349989997001E-3</v>
      </c>
    </row>
    <row r="2516" spans="1:7" x14ac:dyDescent="0.25">
      <c r="A2516" t="s">
        <v>220</v>
      </c>
      <c r="B2516" t="s">
        <v>76</v>
      </c>
      <c r="C2516" t="s">
        <v>47</v>
      </c>
      <c r="D2516" t="s">
        <v>3203</v>
      </c>
      <c r="E2516" t="s">
        <v>49</v>
      </c>
      <c r="F2516" t="s">
        <v>50</v>
      </c>
      <c r="G2516">
        <v>5.9315319414491999E-4</v>
      </c>
    </row>
    <row r="2517" spans="1:7" x14ac:dyDescent="0.25">
      <c r="A2517" t="s">
        <v>3229</v>
      </c>
      <c r="B2517" t="s">
        <v>73</v>
      </c>
      <c r="C2517" t="s">
        <v>47</v>
      </c>
      <c r="D2517" t="s">
        <v>3194</v>
      </c>
      <c r="E2517" t="s">
        <v>49</v>
      </c>
      <c r="F2517" t="s">
        <v>50</v>
      </c>
      <c r="G2517">
        <v>4.8604891918323598E-3</v>
      </c>
    </row>
    <row r="2518" spans="1:7" x14ac:dyDescent="0.25">
      <c r="A2518" t="s">
        <v>220</v>
      </c>
      <c r="B2518" t="s">
        <v>70</v>
      </c>
      <c r="C2518" t="s">
        <v>47</v>
      </c>
      <c r="D2518" t="s">
        <v>3203</v>
      </c>
      <c r="E2518" t="s">
        <v>49</v>
      </c>
      <c r="F2518" t="s">
        <v>50</v>
      </c>
      <c r="G2518">
        <v>3.4399518260249301E-4</v>
      </c>
    </row>
    <row r="2519" spans="1:7" x14ac:dyDescent="0.25">
      <c r="A2519" t="s">
        <v>214</v>
      </c>
      <c r="B2519" t="s">
        <v>76</v>
      </c>
      <c r="C2519" t="s">
        <v>47</v>
      </c>
      <c r="D2519" t="s">
        <v>3201</v>
      </c>
      <c r="E2519" t="s">
        <v>49</v>
      </c>
      <c r="F2519" t="s">
        <v>50</v>
      </c>
      <c r="G2519">
        <v>1.16695192261659E-3</v>
      </c>
    </row>
    <row r="2520" spans="1:7" x14ac:dyDescent="0.25">
      <c r="A2520" t="s">
        <v>220</v>
      </c>
      <c r="B2520" t="s">
        <v>73</v>
      </c>
      <c r="C2520" t="s">
        <v>47</v>
      </c>
      <c r="D2520" t="s">
        <v>3203</v>
      </c>
      <c r="E2520" t="s">
        <v>49</v>
      </c>
      <c r="F2520" t="s">
        <v>50</v>
      </c>
      <c r="G2520">
        <v>1.5695832393787499E-3</v>
      </c>
    </row>
    <row r="2521" spans="1:7" x14ac:dyDescent="0.25">
      <c r="A2521" t="s">
        <v>214</v>
      </c>
      <c r="B2521" t="s">
        <v>70</v>
      </c>
      <c r="C2521" t="s">
        <v>47</v>
      </c>
      <c r="D2521" t="s">
        <v>3201</v>
      </c>
      <c r="E2521" t="s">
        <v>49</v>
      </c>
      <c r="F2521" t="s">
        <v>50</v>
      </c>
      <c r="G2521">
        <v>6.7582982512274104E-4</v>
      </c>
    </row>
    <row r="2522" spans="1:7" x14ac:dyDescent="0.25">
      <c r="A2522" t="s">
        <v>214</v>
      </c>
      <c r="B2522" t="s">
        <v>73</v>
      </c>
      <c r="C2522" t="s">
        <v>47</v>
      </c>
      <c r="D2522" t="s">
        <v>3201</v>
      </c>
      <c r="E2522" t="s">
        <v>49</v>
      </c>
      <c r="F2522" t="s">
        <v>50</v>
      </c>
      <c r="G2522">
        <v>2.0272031067982499E-3</v>
      </c>
    </row>
    <row r="2523" spans="1:7" x14ac:dyDescent="0.25">
      <c r="A2523" t="s">
        <v>220</v>
      </c>
      <c r="B2523" t="s">
        <v>76</v>
      </c>
      <c r="C2523" t="s">
        <v>47</v>
      </c>
      <c r="D2523" t="s">
        <v>3204</v>
      </c>
      <c r="E2523" t="s">
        <v>49</v>
      </c>
      <c r="F2523" t="s">
        <v>50</v>
      </c>
      <c r="G2523">
        <v>6.31110509236653E-4</v>
      </c>
    </row>
    <row r="2524" spans="1:7" x14ac:dyDescent="0.25">
      <c r="A2524" t="s">
        <v>106</v>
      </c>
      <c r="B2524" t="s">
        <v>3</v>
      </c>
      <c r="C2524" t="s">
        <v>108</v>
      </c>
      <c r="D2524">
        <v>13</v>
      </c>
      <c r="E2524" t="s">
        <v>60</v>
      </c>
      <c r="F2524" t="s">
        <v>61</v>
      </c>
      <c r="G2524">
        <v>6.31110509236653E-4</v>
      </c>
    </row>
    <row r="2525" spans="1:7" x14ac:dyDescent="0.25">
      <c r="A2525">
        <v>6.31110509236653E-4</v>
      </c>
    </row>
    <row r="2526" spans="1:7" x14ac:dyDescent="0.25">
      <c r="A2526" t="s">
        <v>3229</v>
      </c>
      <c r="B2526" t="s">
        <v>76</v>
      </c>
      <c r="C2526" t="s">
        <v>47</v>
      </c>
      <c r="D2526" t="s">
        <v>3195</v>
      </c>
      <c r="E2526" t="s">
        <v>49</v>
      </c>
      <c r="F2526" t="s">
        <v>50</v>
      </c>
      <c r="G2526">
        <v>4.1541474424438996E-3</v>
      </c>
    </row>
    <row r="2527" spans="1:7" x14ac:dyDescent="0.25">
      <c r="A2527" t="s">
        <v>3229</v>
      </c>
      <c r="B2527" t="s">
        <v>70</v>
      </c>
      <c r="C2527" t="s">
        <v>47</v>
      </c>
      <c r="D2527" t="s">
        <v>3195</v>
      </c>
      <c r="E2527" t="s">
        <v>49</v>
      </c>
      <c r="F2527" t="s">
        <v>50</v>
      </c>
      <c r="G2527">
        <v>2.1181298481238999E-3</v>
      </c>
    </row>
    <row r="2528" spans="1:7" x14ac:dyDescent="0.25">
      <c r="A2528" t="s">
        <v>3229</v>
      </c>
      <c r="B2528" t="s">
        <v>73</v>
      </c>
      <c r="C2528" t="s">
        <v>47</v>
      </c>
      <c r="D2528" t="s">
        <v>3195</v>
      </c>
      <c r="E2528" t="s">
        <v>49</v>
      </c>
      <c r="F2528" t="s">
        <v>50</v>
      </c>
      <c r="G2528">
        <v>4.8360759740347301E-3</v>
      </c>
    </row>
    <row r="2529" spans="1:7" x14ac:dyDescent="0.25">
      <c r="A2529" t="s">
        <v>220</v>
      </c>
      <c r="B2529" t="s">
        <v>70</v>
      </c>
      <c r="C2529" t="s">
        <v>47</v>
      </c>
      <c r="D2529" t="s">
        <v>3204</v>
      </c>
      <c r="E2529" t="s">
        <v>49</v>
      </c>
      <c r="F2529" t="s">
        <v>50</v>
      </c>
      <c r="G2529">
        <v>3.60555211702982E-4</v>
      </c>
    </row>
    <row r="2530" spans="1:7" x14ac:dyDescent="0.25">
      <c r="A2530" t="s">
        <v>106</v>
      </c>
      <c r="B2530" t="s">
        <v>3</v>
      </c>
      <c r="C2530" t="s">
        <v>108</v>
      </c>
      <c r="D2530">
        <v>14</v>
      </c>
      <c r="E2530" t="s">
        <v>60</v>
      </c>
      <c r="F2530" t="s">
        <v>61</v>
      </c>
      <c r="G2530">
        <v>3.60555211702982E-4</v>
      </c>
    </row>
    <row r="2531" spans="1:7" x14ac:dyDescent="0.25">
      <c r="A2531">
        <v>3.60555211702982E-4</v>
      </c>
    </row>
    <row r="2532" spans="1:7" x14ac:dyDescent="0.25">
      <c r="A2532" t="s">
        <v>214</v>
      </c>
      <c r="B2532" t="s">
        <v>76</v>
      </c>
      <c r="C2532" t="s">
        <v>47</v>
      </c>
      <c r="D2532" t="s">
        <v>3202</v>
      </c>
      <c r="E2532" t="s">
        <v>49</v>
      </c>
      <c r="F2532" t="s">
        <v>50</v>
      </c>
      <c r="G2532">
        <v>1.16893312558024E-3</v>
      </c>
    </row>
    <row r="2533" spans="1:7" x14ac:dyDescent="0.25">
      <c r="A2533" t="s">
        <v>220</v>
      </c>
      <c r="B2533" t="s">
        <v>73</v>
      </c>
      <c r="C2533" t="s">
        <v>47</v>
      </c>
      <c r="D2533" t="s">
        <v>3204</v>
      </c>
      <c r="E2533" t="s">
        <v>49</v>
      </c>
      <c r="F2533" t="s">
        <v>50</v>
      </c>
      <c r="G2533">
        <v>1.60138736168543E-3</v>
      </c>
    </row>
    <row r="2534" spans="1:7" x14ac:dyDescent="0.25">
      <c r="A2534" t="s">
        <v>106</v>
      </c>
      <c r="B2534" t="s">
        <v>3</v>
      </c>
      <c r="C2534" t="s">
        <v>108</v>
      </c>
      <c r="D2534">
        <v>12</v>
      </c>
      <c r="E2534" t="s">
        <v>60</v>
      </c>
      <c r="F2534" t="s">
        <v>61</v>
      </c>
      <c r="G2534">
        <v>1.60138736168543E-3</v>
      </c>
    </row>
    <row r="2535" spans="1:7" x14ac:dyDescent="0.25">
      <c r="A2535">
        <v>1.60138736168543E-3</v>
      </c>
    </row>
    <row r="2536" spans="1:7" x14ac:dyDescent="0.25">
      <c r="A2536" t="s">
        <v>214</v>
      </c>
      <c r="B2536" t="s">
        <v>70</v>
      </c>
      <c r="C2536" t="s">
        <v>47</v>
      </c>
      <c r="D2536" t="s">
        <v>3202</v>
      </c>
      <c r="E2536" t="s">
        <v>49</v>
      </c>
      <c r="F2536" t="s">
        <v>50</v>
      </c>
      <c r="G2536">
        <v>6.7290185260123901E-4</v>
      </c>
    </row>
    <row r="2537" spans="1:7" x14ac:dyDescent="0.25">
      <c r="A2537" t="s">
        <v>214</v>
      </c>
      <c r="B2537" t="s">
        <v>73</v>
      </c>
      <c r="C2537" t="s">
        <v>47</v>
      </c>
      <c r="D2537" t="s">
        <v>3202</v>
      </c>
      <c r="E2537" t="s">
        <v>49</v>
      </c>
      <c r="F2537" t="s">
        <v>50</v>
      </c>
      <c r="G2537">
        <v>2.0269255046130798E-3</v>
      </c>
    </row>
    <row r="2538" spans="1:7" x14ac:dyDescent="0.25">
      <c r="A2538" t="s">
        <v>3229</v>
      </c>
      <c r="B2538" t="s">
        <v>76</v>
      </c>
      <c r="C2538" t="s">
        <v>47</v>
      </c>
      <c r="D2538" t="s">
        <v>3196</v>
      </c>
      <c r="E2538" t="s">
        <v>49</v>
      </c>
      <c r="F2538" t="s">
        <v>50</v>
      </c>
      <c r="G2538">
        <v>4.1394888058952596E-3</v>
      </c>
    </row>
    <row r="2539" spans="1:7" x14ac:dyDescent="0.25">
      <c r="A2539" t="s">
        <v>3229</v>
      </c>
      <c r="B2539" t="s">
        <v>70</v>
      </c>
      <c r="C2539" t="s">
        <v>47</v>
      </c>
      <c r="D2539" t="s">
        <v>3196</v>
      </c>
      <c r="E2539" t="s">
        <v>49</v>
      </c>
      <c r="F2539" t="s">
        <v>50</v>
      </c>
      <c r="G2539">
        <v>2.0993337467096799E-3</v>
      </c>
    </row>
    <row r="2540" spans="1:7" x14ac:dyDescent="0.25">
      <c r="A2540" t="s">
        <v>3229</v>
      </c>
      <c r="B2540" t="s">
        <v>73</v>
      </c>
      <c r="C2540" t="s">
        <v>47</v>
      </c>
      <c r="D2540" t="s">
        <v>3196</v>
      </c>
      <c r="E2540" t="s">
        <v>49</v>
      </c>
      <c r="F2540" t="s">
        <v>50</v>
      </c>
      <c r="G2540">
        <v>4.82729008232337E-3</v>
      </c>
    </row>
    <row r="2541" spans="1:7" x14ac:dyDescent="0.25">
      <c r="A2541" t="s">
        <v>214</v>
      </c>
      <c r="B2541" t="s">
        <v>76</v>
      </c>
      <c r="C2541" t="s">
        <v>47</v>
      </c>
      <c r="D2541" t="s">
        <v>3203</v>
      </c>
      <c r="E2541" t="s">
        <v>49</v>
      </c>
      <c r="F2541" t="s">
        <v>50</v>
      </c>
      <c r="G2541">
        <v>1.15824805365668E-3</v>
      </c>
    </row>
    <row r="2542" spans="1:7" x14ac:dyDescent="0.25">
      <c r="A2542" t="s">
        <v>214</v>
      </c>
      <c r="B2542" t="s">
        <v>70</v>
      </c>
      <c r="C2542" t="s">
        <v>47</v>
      </c>
      <c r="D2542" t="s">
        <v>3203</v>
      </c>
      <c r="E2542" t="s">
        <v>49</v>
      </c>
      <c r="F2542" t="s">
        <v>50</v>
      </c>
      <c r="G2542">
        <v>6.6834953096177796E-4</v>
      </c>
    </row>
    <row r="2543" spans="1:7" x14ac:dyDescent="0.25">
      <c r="A2543" t="s">
        <v>214</v>
      </c>
      <c r="B2543" t="s">
        <v>73</v>
      </c>
      <c r="C2543" t="s">
        <v>47</v>
      </c>
      <c r="D2543" t="s">
        <v>3203</v>
      </c>
      <c r="E2543" t="s">
        <v>49</v>
      </c>
      <c r="F2543" t="s">
        <v>50</v>
      </c>
      <c r="G2543">
        <v>2.0207612602798999E-3</v>
      </c>
    </row>
    <row r="2544" spans="1:7" x14ac:dyDescent="0.25">
      <c r="A2544" t="s">
        <v>3229</v>
      </c>
      <c r="B2544" t="s">
        <v>76</v>
      </c>
      <c r="C2544" t="s">
        <v>47</v>
      </c>
      <c r="D2544" t="s">
        <v>3197</v>
      </c>
      <c r="E2544" t="s">
        <v>49</v>
      </c>
      <c r="F2544" t="s">
        <v>50</v>
      </c>
      <c r="G2544">
        <v>4.1302230623033297E-3</v>
      </c>
    </row>
    <row r="2545" spans="1:7" x14ac:dyDescent="0.25">
      <c r="A2545" t="s">
        <v>3229</v>
      </c>
      <c r="B2545" t="s">
        <v>70</v>
      </c>
      <c r="C2545" t="s">
        <v>47</v>
      </c>
      <c r="D2545" t="s">
        <v>3197</v>
      </c>
      <c r="E2545" t="s">
        <v>49</v>
      </c>
      <c r="F2545" t="s">
        <v>50</v>
      </c>
      <c r="G2545">
        <v>2.08034449153476E-3</v>
      </c>
    </row>
    <row r="2546" spans="1:7" x14ac:dyDescent="0.25">
      <c r="A2546" t="s">
        <v>3229</v>
      </c>
      <c r="B2546" t="s">
        <v>73</v>
      </c>
      <c r="C2546" t="s">
        <v>47</v>
      </c>
      <c r="D2546" t="s">
        <v>3197</v>
      </c>
      <c r="E2546" t="s">
        <v>49</v>
      </c>
      <c r="F2546" t="s">
        <v>50</v>
      </c>
      <c r="G2546">
        <v>4.8007720046573197E-3</v>
      </c>
    </row>
    <row r="2547" spans="1:7" x14ac:dyDescent="0.25">
      <c r="A2547" t="s">
        <v>214</v>
      </c>
      <c r="B2547" t="s">
        <v>76</v>
      </c>
      <c r="C2547" t="s">
        <v>47</v>
      </c>
      <c r="D2547" t="s">
        <v>3204</v>
      </c>
      <c r="E2547" t="s">
        <v>49</v>
      </c>
      <c r="F2547" t="s">
        <v>50</v>
      </c>
      <c r="G2547">
        <v>1.1727766593297301E-3</v>
      </c>
    </row>
    <row r="2548" spans="1:7" x14ac:dyDescent="0.25">
      <c r="A2548" t="s">
        <v>106</v>
      </c>
      <c r="B2548" t="s">
        <v>2</v>
      </c>
      <c r="C2548" t="s">
        <v>108</v>
      </c>
      <c r="D2548">
        <v>13</v>
      </c>
      <c r="E2548" t="s">
        <v>60</v>
      </c>
      <c r="F2548" t="s">
        <v>61</v>
      </c>
      <c r="G2548">
        <v>1.1727766593297301E-3</v>
      </c>
    </row>
    <row r="2549" spans="1:7" x14ac:dyDescent="0.25">
      <c r="A2549">
        <v>1.1727766593297301E-3</v>
      </c>
    </row>
    <row r="2550" spans="1:7" x14ac:dyDescent="0.25">
      <c r="A2550" t="s">
        <v>214</v>
      </c>
      <c r="B2550" t="s">
        <v>70</v>
      </c>
      <c r="C2550" t="s">
        <v>47</v>
      </c>
      <c r="D2550" t="s">
        <v>3204</v>
      </c>
      <c r="E2550" t="s">
        <v>49</v>
      </c>
      <c r="F2550" t="s">
        <v>50</v>
      </c>
      <c r="G2550">
        <v>6.9444378217061299E-4</v>
      </c>
    </row>
    <row r="2551" spans="1:7" x14ac:dyDescent="0.25">
      <c r="A2551" t="s">
        <v>106</v>
      </c>
      <c r="B2551" t="s">
        <v>2</v>
      </c>
      <c r="C2551" t="s">
        <v>108</v>
      </c>
      <c r="D2551">
        <v>14</v>
      </c>
      <c r="E2551" t="s">
        <v>60</v>
      </c>
      <c r="F2551" t="s">
        <v>61</v>
      </c>
      <c r="G2551">
        <v>6.9444378217061299E-4</v>
      </c>
    </row>
    <row r="2552" spans="1:7" x14ac:dyDescent="0.25">
      <c r="A2552">
        <v>6.9444378217061299E-4</v>
      </c>
    </row>
    <row r="2553" spans="1:7" x14ac:dyDescent="0.25">
      <c r="A2553" t="s">
        <v>214</v>
      </c>
      <c r="B2553" t="s">
        <v>73</v>
      </c>
      <c r="C2553" t="s">
        <v>47</v>
      </c>
      <c r="D2553" t="s">
        <v>3204</v>
      </c>
      <c r="E2553" t="s">
        <v>49</v>
      </c>
      <c r="F2553" t="s">
        <v>50</v>
      </c>
      <c r="G2553">
        <v>2.0794424613316798E-3</v>
      </c>
    </row>
    <row r="2554" spans="1:7" x14ac:dyDescent="0.25">
      <c r="A2554" t="s">
        <v>106</v>
      </c>
      <c r="B2554" t="s">
        <v>2</v>
      </c>
      <c r="C2554" t="s">
        <v>108</v>
      </c>
      <c r="D2554">
        <v>12</v>
      </c>
      <c r="E2554" t="s">
        <v>60</v>
      </c>
      <c r="F2554" t="s">
        <v>61</v>
      </c>
      <c r="G2554">
        <v>2.0794424613316798E-3</v>
      </c>
    </row>
    <row r="2555" spans="1:7" x14ac:dyDescent="0.25">
      <c r="A2555">
        <v>2.0794424613316798E-3</v>
      </c>
    </row>
    <row r="2556" spans="1:7" x14ac:dyDescent="0.25">
      <c r="A2556" t="s">
        <v>3229</v>
      </c>
      <c r="B2556" t="s">
        <v>76</v>
      </c>
      <c r="C2556" t="s">
        <v>47</v>
      </c>
      <c r="D2556" t="s">
        <v>3198</v>
      </c>
      <c r="E2556" t="s">
        <v>49</v>
      </c>
      <c r="F2556" t="s">
        <v>50</v>
      </c>
      <c r="G2556">
        <v>4.1155398103362197E-3</v>
      </c>
    </row>
    <row r="2557" spans="1:7" x14ac:dyDescent="0.25">
      <c r="A2557" t="s">
        <v>3229</v>
      </c>
      <c r="B2557" t="s">
        <v>70</v>
      </c>
      <c r="C2557" t="s">
        <v>47</v>
      </c>
      <c r="D2557" t="s">
        <v>3198</v>
      </c>
      <c r="E2557" t="s">
        <v>49</v>
      </c>
      <c r="F2557" t="s">
        <v>50</v>
      </c>
      <c r="G2557">
        <v>2.0656008669670501E-3</v>
      </c>
    </row>
    <row r="2558" spans="1:7" x14ac:dyDescent="0.25">
      <c r="A2558" t="s">
        <v>3229</v>
      </c>
      <c r="B2558" t="s">
        <v>73</v>
      </c>
      <c r="C2558" t="s">
        <v>47</v>
      </c>
      <c r="D2558" t="s">
        <v>3198</v>
      </c>
      <c r="E2558" t="s">
        <v>49</v>
      </c>
      <c r="F2558" t="s">
        <v>50</v>
      </c>
      <c r="G2558">
        <v>4.77570466538693E-3</v>
      </c>
    </row>
    <row r="2559" spans="1:7" x14ac:dyDescent="0.25">
      <c r="A2559" t="s">
        <v>3229</v>
      </c>
      <c r="B2559" t="s">
        <v>76</v>
      </c>
      <c r="C2559" t="s">
        <v>47</v>
      </c>
      <c r="D2559" t="s">
        <v>3199</v>
      </c>
      <c r="E2559" t="s">
        <v>49</v>
      </c>
      <c r="F2559" t="s">
        <v>50</v>
      </c>
      <c r="G2559">
        <v>4.1113995878319896E-3</v>
      </c>
    </row>
    <row r="2560" spans="1:7" x14ac:dyDescent="0.25">
      <c r="A2560" t="s">
        <v>3229</v>
      </c>
      <c r="B2560" t="s">
        <v>70</v>
      </c>
      <c r="C2560" t="s">
        <v>47</v>
      </c>
      <c r="D2560" t="s">
        <v>3199</v>
      </c>
      <c r="E2560" t="s">
        <v>49</v>
      </c>
      <c r="F2560" t="s">
        <v>50</v>
      </c>
      <c r="G2560">
        <v>2.0552611978430402E-3</v>
      </c>
    </row>
    <row r="2561" spans="1:7" x14ac:dyDescent="0.25">
      <c r="A2561" t="s">
        <v>3229</v>
      </c>
      <c r="B2561" t="s">
        <v>73</v>
      </c>
      <c r="C2561" t="s">
        <v>47</v>
      </c>
      <c r="D2561" t="s">
        <v>3199</v>
      </c>
      <c r="E2561" t="s">
        <v>49</v>
      </c>
      <c r="F2561" t="s">
        <v>50</v>
      </c>
      <c r="G2561">
        <v>4.7678317103469498E-3</v>
      </c>
    </row>
    <row r="2562" spans="1:7" x14ac:dyDescent="0.25">
      <c r="A2562" t="s">
        <v>3229</v>
      </c>
      <c r="B2562" t="s">
        <v>76</v>
      </c>
      <c r="C2562" t="s">
        <v>47</v>
      </c>
      <c r="D2562" t="s">
        <v>3200</v>
      </c>
      <c r="E2562" t="s">
        <v>49</v>
      </c>
      <c r="F2562" t="s">
        <v>50</v>
      </c>
      <c r="G2562">
        <v>4.1229706050621099E-3</v>
      </c>
    </row>
    <row r="2563" spans="1:7" x14ac:dyDescent="0.25">
      <c r="A2563" t="s">
        <v>3229</v>
      </c>
      <c r="B2563" t="s">
        <v>70</v>
      </c>
      <c r="C2563" t="s">
        <v>47</v>
      </c>
      <c r="D2563" t="s">
        <v>3200</v>
      </c>
      <c r="E2563" t="s">
        <v>49</v>
      </c>
      <c r="F2563" t="s">
        <v>50</v>
      </c>
      <c r="G2563">
        <v>2.07696561184194E-3</v>
      </c>
    </row>
    <row r="2564" spans="1:7" x14ac:dyDescent="0.25">
      <c r="A2564" t="s">
        <v>3229</v>
      </c>
      <c r="B2564" t="s">
        <v>73</v>
      </c>
      <c r="C2564" t="s">
        <v>47</v>
      </c>
      <c r="D2564" t="s">
        <v>3200</v>
      </c>
      <c r="E2564" t="s">
        <v>49</v>
      </c>
      <c r="F2564" t="s">
        <v>50</v>
      </c>
      <c r="G2564">
        <v>4.7994745895266503E-3</v>
      </c>
    </row>
    <row r="2565" spans="1:7" x14ac:dyDescent="0.25">
      <c r="A2565" t="s">
        <v>3229</v>
      </c>
      <c r="B2565" t="s">
        <v>76</v>
      </c>
      <c r="C2565" t="s">
        <v>47</v>
      </c>
      <c r="D2565" t="s">
        <v>3201</v>
      </c>
      <c r="E2565" t="s">
        <v>49</v>
      </c>
      <c r="F2565" t="s">
        <v>50</v>
      </c>
      <c r="G2565">
        <v>4.1511987902454498E-3</v>
      </c>
    </row>
    <row r="2566" spans="1:7" x14ac:dyDescent="0.25">
      <c r="A2566" t="s">
        <v>3229</v>
      </c>
      <c r="B2566" t="s">
        <v>70</v>
      </c>
      <c r="C2566" t="s">
        <v>47</v>
      </c>
      <c r="D2566" t="s">
        <v>3201</v>
      </c>
      <c r="E2566" t="s">
        <v>49</v>
      </c>
      <c r="F2566" t="s">
        <v>50</v>
      </c>
      <c r="G2566">
        <v>2.1182683120478398E-3</v>
      </c>
    </row>
    <row r="2567" spans="1:7" x14ac:dyDescent="0.25">
      <c r="A2567" t="s">
        <v>3229</v>
      </c>
      <c r="B2567" t="s">
        <v>73</v>
      </c>
      <c r="C2567" t="s">
        <v>47</v>
      </c>
      <c r="D2567" t="s">
        <v>3201</v>
      </c>
      <c r="E2567" t="s">
        <v>49</v>
      </c>
      <c r="F2567" t="s">
        <v>50</v>
      </c>
      <c r="G2567">
        <v>4.8493653638256298E-3</v>
      </c>
    </row>
    <row r="2568" spans="1:7" x14ac:dyDescent="0.25">
      <c r="A2568" t="s">
        <v>3229</v>
      </c>
      <c r="B2568" t="s">
        <v>70</v>
      </c>
      <c r="C2568" t="s">
        <v>47</v>
      </c>
      <c r="D2568" t="s">
        <v>3202</v>
      </c>
      <c r="E2568" t="s">
        <v>49</v>
      </c>
      <c r="F2568" t="s">
        <v>50</v>
      </c>
      <c r="G2568">
        <v>2.1456895636863399E-3</v>
      </c>
    </row>
    <row r="2569" spans="1:7" x14ac:dyDescent="0.25">
      <c r="A2569" t="s">
        <v>3229</v>
      </c>
      <c r="B2569" t="s">
        <v>76</v>
      </c>
      <c r="C2569" t="s">
        <v>47</v>
      </c>
      <c r="D2569" t="s">
        <v>3202</v>
      </c>
      <c r="E2569" t="s">
        <v>49</v>
      </c>
      <c r="F2569" t="s">
        <v>50</v>
      </c>
      <c r="G2569">
        <v>4.15900963909772E-3</v>
      </c>
    </row>
    <row r="2570" spans="1:7" x14ac:dyDescent="0.25">
      <c r="A2570" t="s">
        <v>3229</v>
      </c>
      <c r="B2570" t="s">
        <v>73</v>
      </c>
      <c r="C2570" t="s">
        <v>47</v>
      </c>
      <c r="D2570" t="s">
        <v>3202</v>
      </c>
      <c r="E2570" t="s">
        <v>49</v>
      </c>
      <c r="F2570" t="s">
        <v>50</v>
      </c>
      <c r="G2570">
        <v>4.8738615650708904E-3</v>
      </c>
    </row>
    <row r="2571" spans="1:7" x14ac:dyDescent="0.25">
      <c r="A2571" t="s">
        <v>3229</v>
      </c>
      <c r="B2571" t="s">
        <v>76</v>
      </c>
      <c r="C2571" t="s">
        <v>47</v>
      </c>
      <c r="D2571" t="s">
        <v>3203</v>
      </c>
      <c r="E2571" t="s">
        <v>49</v>
      </c>
      <c r="F2571" t="s">
        <v>50</v>
      </c>
      <c r="G2571">
        <v>4.1484247755121297E-3</v>
      </c>
    </row>
    <row r="2572" spans="1:7" x14ac:dyDescent="0.25">
      <c r="A2572" t="s">
        <v>3229</v>
      </c>
      <c r="B2572" t="s">
        <v>70</v>
      </c>
      <c r="C2572" t="s">
        <v>47</v>
      </c>
      <c r="D2572" t="s">
        <v>3203</v>
      </c>
      <c r="E2572" t="s">
        <v>49</v>
      </c>
      <c r="F2572" t="s">
        <v>50</v>
      </c>
      <c r="G2572">
        <v>2.1335557655051901E-3</v>
      </c>
    </row>
    <row r="2573" spans="1:7" x14ac:dyDescent="0.25">
      <c r="A2573" t="s">
        <v>3229</v>
      </c>
      <c r="B2573" t="s">
        <v>73</v>
      </c>
      <c r="C2573" t="s">
        <v>47</v>
      </c>
      <c r="D2573" t="s">
        <v>3203</v>
      </c>
      <c r="E2573" t="s">
        <v>49</v>
      </c>
      <c r="F2573" t="s">
        <v>50</v>
      </c>
      <c r="G2573">
        <v>4.8636317253112696E-3</v>
      </c>
    </row>
    <row r="2574" spans="1:7" x14ac:dyDescent="0.25">
      <c r="A2574" t="s">
        <v>3229</v>
      </c>
      <c r="B2574" t="s">
        <v>70</v>
      </c>
      <c r="C2574" t="s">
        <v>47</v>
      </c>
      <c r="D2574" t="s">
        <v>3204</v>
      </c>
      <c r="E2574" t="s">
        <v>49</v>
      </c>
      <c r="F2574" t="s">
        <v>50</v>
      </c>
      <c r="G2574">
        <v>2.1286090811093602E-3</v>
      </c>
    </row>
    <row r="2575" spans="1:7" x14ac:dyDescent="0.25">
      <c r="A2575" t="s">
        <v>106</v>
      </c>
      <c r="B2575" t="s">
        <v>3003</v>
      </c>
      <c r="C2575" t="s">
        <v>108</v>
      </c>
      <c r="D2575">
        <v>14</v>
      </c>
      <c r="E2575" t="s">
        <v>60</v>
      </c>
      <c r="F2575" t="s">
        <v>61</v>
      </c>
      <c r="G2575">
        <v>2.1286090811093602E-3</v>
      </c>
    </row>
    <row r="2576" spans="1:7" x14ac:dyDescent="0.25">
      <c r="A2576" t="s">
        <v>3229</v>
      </c>
      <c r="B2576" t="s">
        <v>76</v>
      </c>
      <c r="C2576" t="s">
        <v>47</v>
      </c>
      <c r="D2576" t="s">
        <v>3204</v>
      </c>
      <c r="E2576" t="s">
        <v>49</v>
      </c>
      <c r="F2576" t="s">
        <v>50</v>
      </c>
      <c r="G2576">
        <v>4.1486071546872399E-3</v>
      </c>
    </row>
    <row r="2577" spans="1:10" x14ac:dyDescent="0.25">
      <c r="A2577" t="s">
        <v>106</v>
      </c>
      <c r="B2577" t="s">
        <v>3003</v>
      </c>
      <c r="C2577" t="s">
        <v>108</v>
      </c>
      <c r="D2577">
        <v>13</v>
      </c>
      <c r="E2577" t="s">
        <v>60</v>
      </c>
      <c r="F2577" t="s">
        <v>61</v>
      </c>
      <c r="G2577">
        <v>4.1486071546872399E-3</v>
      </c>
    </row>
    <row r="2578" spans="1:10" x14ac:dyDescent="0.25">
      <c r="A2578">
        <v>2.1286090811093602E-3</v>
      </c>
    </row>
    <row r="2579" spans="1:10" x14ac:dyDescent="0.25">
      <c r="A2579">
        <v>4.1486071546872399E-3</v>
      </c>
    </row>
    <row r="2580" spans="1:10" x14ac:dyDescent="0.25">
      <c r="A2580" t="s">
        <v>3229</v>
      </c>
      <c r="B2580" t="s">
        <v>73</v>
      </c>
      <c r="C2580" t="s">
        <v>47</v>
      </c>
      <c r="D2580" t="s">
        <v>3204</v>
      </c>
      <c r="E2580" t="s">
        <v>49</v>
      </c>
      <c r="F2580" t="s">
        <v>50</v>
      </c>
      <c r="G2580">
        <v>4.8744397958119697E-3</v>
      </c>
    </row>
    <row r="2581" spans="1:10" x14ac:dyDescent="0.25">
      <c r="A2581" t="s">
        <v>106</v>
      </c>
      <c r="B2581" t="s">
        <v>3003</v>
      </c>
      <c r="C2581" t="s">
        <v>108</v>
      </c>
      <c r="D2581">
        <v>12</v>
      </c>
      <c r="E2581" t="s">
        <v>60</v>
      </c>
      <c r="F2581" t="s">
        <v>61</v>
      </c>
      <c r="G2581">
        <v>4.8744397958119697E-3</v>
      </c>
    </row>
    <row r="2582" spans="1:10" x14ac:dyDescent="0.25">
      <c r="A2582">
        <v>4.8744397958119697E-3</v>
      </c>
    </row>
    <row r="2583" spans="1:10" x14ac:dyDescent="0.25">
      <c r="A2583" t="s">
        <v>20</v>
      </c>
      <c r="B2583">
        <v>2</v>
      </c>
      <c r="C2583" t="s">
        <v>208</v>
      </c>
      <c r="D2583">
        <v>12</v>
      </c>
      <c r="E2583" t="s">
        <v>3225</v>
      </c>
      <c r="F2583">
        <v>1200</v>
      </c>
      <c r="G2583" t="s">
        <v>3226</v>
      </c>
      <c r="H2583">
        <v>2</v>
      </c>
      <c r="I2583" t="s">
        <v>40</v>
      </c>
      <c r="J2583" t="s">
        <v>212</v>
      </c>
    </row>
    <row r="2584" spans="1:10" x14ac:dyDescent="0.25">
      <c r="A2584" t="s">
        <v>20</v>
      </c>
      <c r="B2584">
        <v>2</v>
      </c>
      <c r="C2584" t="s">
        <v>208</v>
      </c>
      <c r="D2584">
        <v>12</v>
      </c>
      <c r="E2584" t="s">
        <v>3225</v>
      </c>
      <c r="F2584">
        <v>1200</v>
      </c>
      <c r="G2584" t="s">
        <v>3226</v>
      </c>
      <c r="H2584">
        <v>2</v>
      </c>
      <c r="I2584" t="s">
        <v>40</v>
      </c>
      <c r="J2584" t="s">
        <v>2</v>
      </c>
    </row>
    <row r="2585" spans="1:10" x14ac:dyDescent="0.25">
      <c r="A2585" t="s">
        <v>20</v>
      </c>
      <c r="B2585">
        <v>2</v>
      </c>
      <c r="C2585" t="s">
        <v>208</v>
      </c>
      <c r="D2585">
        <v>12</v>
      </c>
      <c r="E2585" t="s">
        <v>3225</v>
      </c>
      <c r="F2585">
        <v>1200</v>
      </c>
      <c r="G2585" t="s">
        <v>3226</v>
      </c>
      <c r="H2585">
        <v>2</v>
      </c>
      <c r="I2585" t="s">
        <v>40</v>
      </c>
      <c r="J2585" t="s">
        <v>3</v>
      </c>
    </row>
    <row r="2586" spans="1:10" x14ac:dyDescent="0.25">
      <c r="A2586" t="s">
        <v>20</v>
      </c>
      <c r="B2586">
        <v>2</v>
      </c>
      <c r="C2586" t="s">
        <v>208</v>
      </c>
      <c r="D2586">
        <v>12</v>
      </c>
      <c r="E2586" t="s">
        <v>3225</v>
      </c>
      <c r="F2586">
        <v>1200</v>
      </c>
      <c r="G2586" t="s">
        <v>3226</v>
      </c>
      <c r="H2586">
        <v>2</v>
      </c>
      <c r="I2586" t="s">
        <v>40</v>
      </c>
      <c r="J2586" t="s">
        <v>3003</v>
      </c>
    </row>
    <row r="2587" spans="1:10" x14ac:dyDescent="0.25">
      <c r="A2587" t="s">
        <v>20</v>
      </c>
      <c r="B2587">
        <v>2</v>
      </c>
      <c r="C2587" t="s">
        <v>208</v>
      </c>
      <c r="D2587">
        <v>13</v>
      </c>
      <c r="E2587" t="s">
        <v>3225</v>
      </c>
      <c r="F2587">
        <v>1200</v>
      </c>
      <c r="G2587" t="s">
        <v>3226</v>
      </c>
      <c r="H2587">
        <v>2</v>
      </c>
      <c r="I2587" t="s">
        <v>40</v>
      </c>
      <c r="J2587" t="s">
        <v>212</v>
      </c>
    </row>
    <row r="2588" spans="1:10" x14ac:dyDescent="0.25">
      <c r="A2588" t="s">
        <v>20</v>
      </c>
      <c r="B2588">
        <v>2</v>
      </c>
      <c r="C2588" t="s">
        <v>208</v>
      </c>
      <c r="D2588">
        <v>13</v>
      </c>
      <c r="E2588" t="s">
        <v>3225</v>
      </c>
      <c r="F2588">
        <v>1200</v>
      </c>
      <c r="G2588" t="s">
        <v>3226</v>
      </c>
      <c r="H2588">
        <v>2</v>
      </c>
      <c r="I2588" t="s">
        <v>40</v>
      </c>
      <c r="J2588" t="s">
        <v>2</v>
      </c>
    </row>
    <row r="2589" spans="1:10" x14ac:dyDescent="0.25">
      <c r="A2589" t="s">
        <v>20</v>
      </c>
      <c r="B2589">
        <v>2</v>
      </c>
      <c r="C2589" t="s">
        <v>208</v>
      </c>
      <c r="D2589">
        <v>13</v>
      </c>
      <c r="E2589" t="s">
        <v>3225</v>
      </c>
      <c r="F2589">
        <v>1200</v>
      </c>
      <c r="G2589" t="s">
        <v>3226</v>
      </c>
      <c r="H2589">
        <v>2</v>
      </c>
      <c r="I2589" t="s">
        <v>40</v>
      </c>
      <c r="J2589" t="s">
        <v>3</v>
      </c>
    </row>
    <row r="2590" spans="1:10" x14ac:dyDescent="0.25">
      <c r="A2590" t="s">
        <v>20</v>
      </c>
      <c r="B2590">
        <v>2</v>
      </c>
      <c r="C2590" t="s">
        <v>208</v>
      </c>
      <c r="D2590">
        <v>13</v>
      </c>
      <c r="E2590" t="s">
        <v>3225</v>
      </c>
      <c r="F2590">
        <v>1200</v>
      </c>
      <c r="G2590" t="s">
        <v>3226</v>
      </c>
      <c r="H2590">
        <v>2</v>
      </c>
      <c r="I2590" t="s">
        <v>40</v>
      </c>
      <c r="J2590" t="s">
        <v>3003</v>
      </c>
    </row>
    <row r="2591" spans="1:10" x14ac:dyDescent="0.25">
      <c r="A2591" t="s">
        <v>20</v>
      </c>
      <c r="B2591">
        <v>2</v>
      </c>
      <c r="C2591" t="s">
        <v>208</v>
      </c>
      <c r="D2591">
        <v>14</v>
      </c>
      <c r="E2591" t="s">
        <v>3225</v>
      </c>
      <c r="F2591">
        <v>1200</v>
      </c>
      <c r="G2591" t="s">
        <v>3226</v>
      </c>
      <c r="H2591">
        <v>2</v>
      </c>
      <c r="I2591" t="s">
        <v>40</v>
      </c>
      <c r="J2591" t="s">
        <v>212</v>
      </c>
    </row>
    <row r="2592" spans="1:10" x14ac:dyDescent="0.25">
      <c r="A2592" t="s">
        <v>20</v>
      </c>
      <c r="B2592">
        <v>2</v>
      </c>
      <c r="C2592" t="s">
        <v>208</v>
      </c>
      <c r="D2592">
        <v>14</v>
      </c>
      <c r="E2592" t="s">
        <v>3225</v>
      </c>
      <c r="F2592">
        <v>1200</v>
      </c>
      <c r="G2592" t="s">
        <v>3226</v>
      </c>
      <c r="H2592">
        <v>2</v>
      </c>
      <c r="I2592" t="s">
        <v>40</v>
      </c>
      <c r="J2592" t="s">
        <v>2</v>
      </c>
    </row>
    <row r="2593" spans="1:11" x14ac:dyDescent="0.25">
      <c r="A2593" t="s">
        <v>20</v>
      </c>
      <c r="B2593">
        <v>2</v>
      </c>
      <c r="C2593" t="s">
        <v>208</v>
      </c>
      <c r="D2593">
        <v>14</v>
      </c>
      <c r="E2593" t="s">
        <v>3225</v>
      </c>
      <c r="F2593">
        <v>1200</v>
      </c>
      <c r="G2593" t="s">
        <v>3226</v>
      </c>
      <c r="H2593">
        <v>2</v>
      </c>
      <c r="I2593" t="s">
        <v>40</v>
      </c>
      <c r="J2593" t="s">
        <v>3</v>
      </c>
    </row>
    <row r="2594" spans="1:11" x14ac:dyDescent="0.25">
      <c r="A2594" t="s">
        <v>20</v>
      </c>
      <c r="B2594">
        <v>2</v>
      </c>
      <c r="C2594" t="s">
        <v>208</v>
      </c>
      <c r="D2594">
        <v>14</v>
      </c>
      <c r="E2594" t="s">
        <v>3225</v>
      </c>
      <c r="F2594">
        <v>1200</v>
      </c>
      <c r="G2594" t="s">
        <v>3226</v>
      </c>
      <c r="H2594">
        <v>2</v>
      </c>
      <c r="I2594" t="s">
        <v>40</v>
      </c>
      <c r="J2594" t="s">
        <v>3003</v>
      </c>
    </row>
    <row r="2595" spans="1:11" x14ac:dyDescent="0.25">
      <c r="A2595" t="s">
        <v>19</v>
      </c>
    </row>
    <row r="2596" spans="1:11" x14ac:dyDescent="0.25">
      <c r="A2596" t="s">
        <v>79</v>
      </c>
      <c r="B2596" t="s">
        <v>24</v>
      </c>
      <c r="C2596" t="s">
        <v>25</v>
      </c>
      <c r="D2596">
        <v>6960</v>
      </c>
    </row>
    <row r="2597" spans="1:11" x14ac:dyDescent="0.25">
      <c r="A2597" t="s">
        <v>80</v>
      </c>
    </row>
    <row r="2598" spans="1:11" x14ac:dyDescent="0.25">
      <c r="A2598" t="s">
        <v>218</v>
      </c>
      <c r="B2598" t="s">
        <v>73</v>
      </c>
      <c r="C2598" t="s">
        <v>27</v>
      </c>
      <c r="D2598" t="s">
        <v>28</v>
      </c>
      <c r="E2598" t="s">
        <v>29</v>
      </c>
      <c r="F2598" t="s">
        <v>30</v>
      </c>
      <c r="G2598" t="s">
        <v>31</v>
      </c>
      <c r="H2598" t="s">
        <v>32</v>
      </c>
      <c r="I2598" t="s">
        <v>33</v>
      </c>
      <c r="J2598" t="s">
        <v>34</v>
      </c>
      <c r="K2598">
        <v>2500</v>
      </c>
    </row>
    <row r="2599" spans="1:11" x14ac:dyDescent="0.25">
      <c r="A2599" t="s">
        <v>2972</v>
      </c>
    </row>
    <row r="2600" spans="1:11" x14ac:dyDescent="0.25">
      <c r="A2600" t="s">
        <v>2973</v>
      </c>
    </row>
    <row r="2601" spans="1:11" x14ac:dyDescent="0.25">
      <c r="A2601" t="s">
        <v>37</v>
      </c>
      <c r="B2601" t="s">
        <v>38</v>
      </c>
    </row>
    <row r="2602" spans="1:11" x14ac:dyDescent="0.25">
      <c r="A2602" t="s">
        <v>39</v>
      </c>
      <c r="B2602" t="s">
        <v>40</v>
      </c>
      <c r="C2602" t="s">
        <v>41</v>
      </c>
      <c r="D2602" t="s">
        <v>1</v>
      </c>
      <c r="E2602">
        <v>12</v>
      </c>
      <c r="F2602" t="s">
        <v>42</v>
      </c>
      <c r="G2602" t="s">
        <v>43</v>
      </c>
      <c r="H2602">
        <v>0.2</v>
      </c>
    </row>
    <row r="2603" spans="1:11" x14ac:dyDescent="0.25">
      <c r="A2603" t="s">
        <v>19</v>
      </c>
    </row>
    <row r="2604" spans="1:11" x14ac:dyDescent="0.25">
      <c r="A2604" t="s">
        <v>67</v>
      </c>
      <c r="B2604" t="s">
        <v>24</v>
      </c>
      <c r="C2604" t="s">
        <v>25</v>
      </c>
      <c r="D2604">
        <v>7010</v>
      </c>
    </row>
    <row r="2605" spans="1:11" x14ac:dyDescent="0.25">
      <c r="A2605" t="s">
        <v>68</v>
      </c>
    </row>
    <row r="2606" spans="1:11" x14ac:dyDescent="0.25">
      <c r="A2606" t="s">
        <v>214</v>
      </c>
      <c r="B2606" t="s">
        <v>73</v>
      </c>
      <c r="C2606" t="s">
        <v>27</v>
      </c>
      <c r="D2606" t="s">
        <v>28</v>
      </c>
      <c r="E2606" t="s">
        <v>29</v>
      </c>
      <c r="F2606" t="s">
        <v>30</v>
      </c>
      <c r="G2606" t="s">
        <v>31</v>
      </c>
      <c r="H2606" t="s">
        <v>32</v>
      </c>
      <c r="I2606" t="s">
        <v>33</v>
      </c>
      <c r="J2606" t="s">
        <v>34</v>
      </c>
      <c r="K2606">
        <v>2500</v>
      </c>
    </row>
    <row r="2607" spans="1:11" x14ac:dyDescent="0.25">
      <c r="A2607" t="s">
        <v>2976</v>
      </c>
    </row>
    <row r="2608" spans="1:11" x14ac:dyDescent="0.25">
      <c r="A2608" t="s">
        <v>2977</v>
      </c>
    </row>
    <row r="2609" spans="1:11" x14ac:dyDescent="0.25">
      <c r="A2609" t="s">
        <v>37</v>
      </c>
      <c r="B2609" t="s">
        <v>38</v>
      </c>
    </row>
    <row r="2610" spans="1:11" x14ac:dyDescent="0.25">
      <c r="A2610" t="s">
        <v>39</v>
      </c>
      <c r="B2610" t="s">
        <v>40</v>
      </c>
      <c r="C2610" t="s">
        <v>41</v>
      </c>
      <c r="D2610" t="s">
        <v>1</v>
      </c>
      <c r="E2610">
        <v>12</v>
      </c>
      <c r="F2610" t="s">
        <v>42</v>
      </c>
      <c r="G2610" t="s">
        <v>43</v>
      </c>
      <c r="H2610">
        <v>0.2</v>
      </c>
    </row>
    <row r="2611" spans="1:11" x14ac:dyDescent="0.25">
      <c r="A2611" t="s">
        <v>214</v>
      </c>
      <c r="B2611" t="s">
        <v>73</v>
      </c>
      <c r="C2611" t="s">
        <v>44</v>
      </c>
      <c r="D2611" t="s">
        <v>45</v>
      </c>
      <c r="E2611" t="s">
        <v>46</v>
      </c>
      <c r="F2611" t="s">
        <v>3103</v>
      </c>
      <c r="G2611">
        <v>10</v>
      </c>
      <c r="H2611" t="s">
        <v>3104</v>
      </c>
    </row>
    <row r="2612" spans="1:11" x14ac:dyDescent="0.25">
      <c r="A2612" t="s">
        <v>19</v>
      </c>
    </row>
    <row r="2613" spans="1:11" x14ac:dyDescent="0.25">
      <c r="A2613" t="s">
        <v>19</v>
      </c>
    </row>
    <row r="2614" spans="1:11" x14ac:dyDescent="0.25">
      <c r="A2614" t="s">
        <v>19</v>
      </c>
    </row>
    <row r="2615" spans="1:11" x14ac:dyDescent="0.25">
      <c r="A2615" t="s">
        <v>67</v>
      </c>
      <c r="B2615" t="s">
        <v>24</v>
      </c>
      <c r="C2615" t="s">
        <v>25</v>
      </c>
      <c r="D2615">
        <v>7010</v>
      </c>
    </row>
    <row r="2616" spans="1:11" x14ac:dyDescent="0.25">
      <c r="A2616" t="s">
        <v>68</v>
      </c>
    </row>
    <row r="2617" spans="1:11" x14ac:dyDescent="0.25">
      <c r="A2617" t="s">
        <v>214</v>
      </c>
      <c r="B2617" t="s">
        <v>70</v>
      </c>
      <c r="C2617" t="s">
        <v>27</v>
      </c>
      <c r="D2617" t="s">
        <v>28</v>
      </c>
      <c r="E2617" t="s">
        <v>29</v>
      </c>
      <c r="F2617" t="s">
        <v>30</v>
      </c>
      <c r="G2617" t="s">
        <v>31</v>
      </c>
      <c r="H2617" t="s">
        <v>32</v>
      </c>
      <c r="I2617" t="s">
        <v>33</v>
      </c>
      <c r="J2617" t="s">
        <v>34</v>
      </c>
      <c r="K2617">
        <v>2500</v>
      </c>
    </row>
    <row r="2618" spans="1:11" x14ac:dyDescent="0.25">
      <c r="A2618" t="s">
        <v>2984</v>
      </c>
    </row>
    <row r="2619" spans="1:11" x14ac:dyDescent="0.25">
      <c r="A2619" t="s">
        <v>2985</v>
      </c>
    </row>
    <row r="2620" spans="1:11" x14ac:dyDescent="0.25">
      <c r="A2620" t="s">
        <v>37</v>
      </c>
      <c r="B2620" t="s">
        <v>38</v>
      </c>
    </row>
    <row r="2621" spans="1:11" x14ac:dyDescent="0.25">
      <c r="A2621" t="s">
        <v>39</v>
      </c>
      <c r="B2621" t="s">
        <v>40</v>
      </c>
      <c r="C2621" t="s">
        <v>41</v>
      </c>
      <c r="D2621" t="s">
        <v>1</v>
      </c>
      <c r="E2621">
        <v>14</v>
      </c>
      <c r="F2621" t="s">
        <v>42</v>
      </c>
      <c r="G2621" t="s">
        <v>43</v>
      </c>
      <c r="H2621">
        <v>0.2</v>
      </c>
    </row>
    <row r="2622" spans="1:11" x14ac:dyDescent="0.25">
      <c r="A2622" t="s">
        <v>214</v>
      </c>
      <c r="B2622" t="s">
        <v>70</v>
      </c>
      <c r="C2622" t="s">
        <v>44</v>
      </c>
      <c r="D2622" t="s">
        <v>45</v>
      </c>
      <c r="E2622" t="s">
        <v>46</v>
      </c>
      <c r="F2622" t="s">
        <v>3103</v>
      </c>
      <c r="G2622">
        <v>10</v>
      </c>
      <c r="H2622" t="s">
        <v>3104</v>
      </c>
    </row>
    <row r="2623" spans="1:11" x14ac:dyDescent="0.25">
      <c r="A2623" t="s">
        <v>19</v>
      </c>
    </row>
    <row r="2624" spans="1:11" x14ac:dyDescent="0.25">
      <c r="A2624" t="s">
        <v>19</v>
      </c>
    </row>
    <row r="2625" spans="1:11" x14ac:dyDescent="0.25">
      <c r="A2625" t="s">
        <v>19</v>
      </c>
    </row>
    <row r="2626" spans="1:11" x14ac:dyDescent="0.25">
      <c r="A2626" t="s">
        <v>19</v>
      </c>
    </row>
    <row r="2627" spans="1:11" x14ac:dyDescent="0.25">
      <c r="A2627" t="s">
        <v>3227</v>
      </c>
      <c r="B2627" t="s">
        <v>24</v>
      </c>
      <c r="C2627" t="s">
        <v>25</v>
      </c>
      <c r="D2627">
        <v>7002</v>
      </c>
    </row>
    <row r="2628" spans="1:11" x14ac:dyDescent="0.25">
      <c r="A2628" t="s">
        <v>26</v>
      </c>
    </row>
    <row r="2629" spans="1:11" x14ac:dyDescent="0.25">
      <c r="A2629" t="s">
        <v>220</v>
      </c>
      <c r="B2629" t="s">
        <v>70</v>
      </c>
      <c r="C2629" t="s">
        <v>27</v>
      </c>
      <c r="D2629" t="s">
        <v>28</v>
      </c>
      <c r="E2629" t="s">
        <v>29</v>
      </c>
      <c r="F2629" t="s">
        <v>30</v>
      </c>
      <c r="G2629" t="s">
        <v>31</v>
      </c>
      <c r="H2629" t="s">
        <v>32</v>
      </c>
      <c r="I2629" t="s">
        <v>33</v>
      </c>
      <c r="J2629" t="s">
        <v>34</v>
      </c>
      <c r="K2629">
        <v>2500</v>
      </c>
    </row>
    <row r="2630" spans="1:11" x14ac:dyDescent="0.25">
      <c r="A2630" t="s">
        <v>2978</v>
      </c>
    </row>
    <row r="2631" spans="1:11" x14ac:dyDescent="0.25">
      <c r="A2631" t="s">
        <v>2979</v>
      </c>
    </row>
    <row r="2632" spans="1:11" x14ac:dyDescent="0.25">
      <c r="A2632" t="s">
        <v>37</v>
      </c>
      <c r="B2632" t="s">
        <v>38</v>
      </c>
    </row>
    <row r="2633" spans="1:11" x14ac:dyDescent="0.25">
      <c r="A2633" t="s">
        <v>39</v>
      </c>
      <c r="B2633" t="s">
        <v>40</v>
      </c>
      <c r="C2633" t="s">
        <v>41</v>
      </c>
      <c r="D2633" t="s">
        <v>1</v>
      </c>
      <c r="E2633">
        <v>14</v>
      </c>
      <c r="F2633" t="s">
        <v>42</v>
      </c>
      <c r="G2633" t="s">
        <v>43</v>
      </c>
      <c r="H2633">
        <v>0.2</v>
      </c>
    </row>
    <row r="2634" spans="1:11" x14ac:dyDescent="0.25">
      <c r="A2634" t="s">
        <v>220</v>
      </c>
      <c r="B2634" t="s">
        <v>70</v>
      </c>
      <c r="C2634" t="s">
        <v>44</v>
      </c>
      <c r="D2634" t="s">
        <v>45</v>
      </c>
      <c r="E2634" t="s">
        <v>46</v>
      </c>
      <c r="F2634" t="s">
        <v>3103</v>
      </c>
      <c r="G2634">
        <v>10</v>
      </c>
      <c r="H2634" t="s">
        <v>3104</v>
      </c>
    </row>
    <row r="2635" spans="1:11" x14ac:dyDescent="0.25">
      <c r="A2635" t="s">
        <v>19</v>
      </c>
    </row>
    <row r="2636" spans="1:11" x14ac:dyDescent="0.25">
      <c r="A2636" t="s">
        <v>19</v>
      </c>
    </row>
    <row r="2637" spans="1:11" x14ac:dyDescent="0.25">
      <c r="A2637" t="s">
        <v>3227</v>
      </c>
      <c r="B2637" t="s">
        <v>24</v>
      </c>
      <c r="C2637" t="s">
        <v>25</v>
      </c>
      <c r="D2637">
        <v>7002</v>
      </c>
    </row>
    <row r="2638" spans="1:11" x14ac:dyDescent="0.25">
      <c r="A2638" t="s">
        <v>26</v>
      </c>
    </row>
    <row r="2639" spans="1:11" x14ac:dyDescent="0.25">
      <c r="A2639" t="s">
        <v>220</v>
      </c>
      <c r="B2639" t="s">
        <v>76</v>
      </c>
      <c r="C2639" t="s">
        <v>27</v>
      </c>
      <c r="D2639" t="s">
        <v>28</v>
      </c>
      <c r="E2639" t="s">
        <v>29</v>
      </c>
      <c r="F2639" t="s">
        <v>30</v>
      </c>
      <c r="G2639" t="s">
        <v>31</v>
      </c>
      <c r="H2639" t="s">
        <v>32</v>
      </c>
      <c r="I2639" t="s">
        <v>33</v>
      </c>
      <c r="J2639" t="s">
        <v>34</v>
      </c>
      <c r="K2639">
        <v>2500</v>
      </c>
    </row>
    <row r="2640" spans="1:11" x14ac:dyDescent="0.25">
      <c r="A2640" t="s">
        <v>2974</v>
      </c>
    </row>
    <row r="2641" spans="1:17" x14ac:dyDescent="0.25">
      <c r="A2641" t="s">
        <v>2975</v>
      </c>
    </row>
    <row r="2642" spans="1:17" x14ac:dyDescent="0.25">
      <c r="A2642" t="s">
        <v>37</v>
      </c>
      <c r="B2642" t="s">
        <v>38</v>
      </c>
    </row>
    <row r="2643" spans="1:17" x14ac:dyDescent="0.25">
      <c r="A2643" t="s">
        <v>39</v>
      </c>
      <c r="B2643" t="s">
        <v>40</v>
      </c>
      <c r="C2643" t="s">
        <v>41</v>
      </c>
      <c r="D2643" t="s">
        <v>1</v>
      </c>
      <c r="E2643">
        <v>13</v>
      </c>
      <c r="F2643" t="s">
        <v>42</v>
      </c>
      <c r="G2643" t="s">
        <v>43</v>
      </c>
      <c r="H2643">
        <v>0.2</v>
      </c>
    </row>
    <row r="2644" spans="1:17" x14ac:dyDescent="0.25">
      <c r="A2644" t="s">
        <v>220</v>
      </c>
      <c r="B2644" t="s">
        <v>76</v>
      </c>
      <c r="C2644" t="s">
        <v>44</v>
      </c>
      <c r="D2644" t="s">
        <v>45</v>
      </c>
      <c r="E2644" t="s">
        <v>46</v>
      </c>
      <c r="F2644" t="s">
        <v>3103</v>
      </c>
      <c r="G2644">
        <v>10</v>
      </c>
      <c r="H2644" t="s">
        <v>3104</v>
      </c>
    </row>
    <row r="2645" spans="1:17" x14ac:dyDescent="0.25">
      <c r="A2645" t="s">
        <v>218</v>
      </c>
      <c r="B2645" t="s">
        <v>73</v>
      </c>
      <c r="C2645" t="s">
        <v>44</v>
      </c>
      <c r="D2645" t="s">
        <v>33</v>
      </c>
      <c r="E2645" t="s">
        <v>40</v>
      </c>
      <c r="F2645" t="s">
        <v>0</v>
      </c>
      <c r="G2645" t="s">
        <v>212</v>
      </c>
      <c r="H2645" t="s">
        <v>1</v>
      </c>
      <c r="I2645" t="s">
        <v>0</v>
      </c>
      <c r="J2645">
        <v>12</v>
      </c>
      <c r="K2645" t="s">
        <v>90</v>
      </c>
      <c r="L2645" t="s">
        <v>0</v>
      </c>
      <c r="M2645">
        <v>0.2</v>
      </c>
      <c r="N2645" t="s">
        <v>92</v>
      </c>
      <c r="O2645" t="s">
        <v>93</v>
      </c>
      <c r="P2645" t="s">
        <v>0</v>
      </c>
      <c r="Q2645" t="s">
        <v>94</v>
      </c>
    </row>
    <row r="2646" spans="1:17" x14ac:dyDescent="0.25">
      <c r="A2646" t="s">
        <v>79</v>
      </c>
      <c r="B2646" t="s">
        <v>24</v>
      </c>
      <c r="C2646" t="s">
        <v>25</v>
      </c>
      <c r="D2646">
        <v>6960</v>
      </c>
    </row>
    <row r="2647" spans="1:17" x14ac:dyDescent="0.25">
      <c r="A2647" t="s">
        <v>80</v>
      </c>
    </row>
    <row r="2648" spans="1:17" x14ac:dyDescent="0.25">
      <c r="A2648" t="s">
        <v>218</v>
      </c>
      <c r="B2648" t="s">
        <v>76</v>
      </c>
      <c r="C2648" t="s">
        <v>27</v>
      </c>
      <c r="D2648" t="s">
        <v>28</v>
      </c>
      <c r="E2648" t="s">
        <v>29</v>
      </c>
      <c r="F2648" t="s">
        <v>30</v>
      </c>
      <c r="G2648" t="s">
        <v>31</v>
      </c>
      <c r="H2648" t="s">
        <v>32</v>
      </c>
      <c r="I2648" t="s">
        <v>33</v>
      </c>
      <c r="J2648" t="s">
        <v>34</v>
      </c>
      <c r="K2648">
        <v>2500</v>
      </c>
    </row>
    <row r="2649" spans="1:17" x14ac:dyDescent="0.25">
      <c r="A2649" t="s">
        <v>2989</v>
      </c>
    </row>
    <row r="2650" spans="1:17" x14ac:dyDescent="0.25">
      <c r="A2650" t="s">
        <v>2990</v>
      </c>
    </row>
    <row r="2651" spans="1:17" x14ac:dyDescent="0.25">
      <c r="A2651" t="s">
        <v>37</v>
      </c>
      <c r="B2651" t="s">
        <v>38</v>
      </c>
    </row>
    <row r="2652" spans="1:17" x14ac:dyDescent="0.25">
      <c r="A2652" t="s">
        <v>39</v>
      </c>
      <c r="B2652" t="s">
        <v>40</v>
      </c>
      <c r="C2652" t="s">
        <v>41</v>
      </c>
      <c r="D2652" t="s">
        <v>1</v>
      </c>
      <c r="E2652">
        <v>13</v>
      </c>
      <c r="F2652" t="s">
        <v>42</v>
      </c>
      <c r="G2652" t="s">
        <v>43</v>
      </c>
      <c r="H2652">
        <v>0.2</v>
      </c>
    </row>
    <row r="2653" spans="1:17" x14ac:dyDescent="0.25">
      <c r="A2653" t="s">
        <v>67</v>
      </c>
      <c r="B2653" t="s">
        <v>24</v>
      </c>
      <c r="C2653" t="s">
        <v>25</v>
      </c>
      <c r="D2653">
        <v>7010</v>
      </c>
    </row>
    <row r="2654" spans="1:17" x14ac:dyDescent="0.25">
      <c r="A2654" t="s">
        <v>68</v>
      </c>
    </row>
    <row r="2655" spans="1:17" x14ac:dyDescent="0.25">
      <c r="A2655" t="s">
        <v>214</v>
      </c>
      <c r="B2655" t="s">
        <v>76</v>
      </c>
      <c r="C2655" t="s">
        <v>27</v>
      </c>
      <c r="D2655" t="s">
        <v>28</v>
      </c>
      <c r="E2655" t="s">
        <v>29</v>
      </c>
      <c r="F2655" t="s">
        <v>30</v>
      </c>
      <c r="G2655" t="s">
        <v>31</v>
      </c>
      <c r="H2655" t="s">
        <v>32</v>
      </c>
      <c r="I2655" t="s">
        <v>33</v>
      </c>
      <c r="J2655" t="s">
        <v>34</v>
      </c>
      <c r="K2655">
        <v>2500</v>
      </c>
    </row>
    <row r="2656" spans="1:17" x14ac:dyDescent="0.25">
      <c r="A2656" t="s">
        <v>2980</v>
      </c>
    </row>
    <row r="2657" spans="1:11" x14ac:dyDescent="0.25">
      <c r="A2657" t="s">
        <v>2981</v>
      </c>
    </row>
    <row r="2658" spans="1:11" x14ac:dyDescent="0.25">
      <c r="A2658" t="s">
        <v>37</v>
      </c>
      <c r="B2658" t="s">
        <v>38</v>
      </c>
    </row>
    <row r="2659" spans="1:11" x14ac:dyDescent="0.25">
      <c r="A2659" t="s">
        <v>39</v>
      </c>
      <c r="B2659" t="s">
        <v>40</v>
      </c>
      <c r="C2659" t="s">
        <v>41</v>
      </c>
      <c r="D2659" t="s">
        <v>1</v>
      </c>
      <c r="E2659">
        <v>13</v>
      </c>
      <c r="F2659" t="s">
        <v>42</v>
      </c>
      <c r="G2659" t="s">
        <v>43</v>
      </c>
      <c r="H2659">
        <v>0.2</v>
      </c>
    </row>
    <row r="2660" spans="1:11" x14ac:dyDescent="0.25">
      <c r="A2660" t="s">
        <v>214</v>
      </c>
      <c r="B2660" t="s">
        <v>76</v>
      </c>
      <c r="C2660" t="s">
        <v>44</v>
      </c>
      <c r="D2660" t="s">
        <v>45</v>
      </c>
      <c r="E2660" t="s">
        <v>46</v>
      </c>
      <c r="F2660" t="s">
        <v>3103</v>
      </c>
      <c r="G2660">
        <v>10</v>
      </c>
      <c r="H2660" t="s">
        <v>3104</v>
      </c>
    </row>
    <row r="2661" spans="1:11" x14ac:dyDescent="0.25">
      <c r="A2661" t="s">
        <v>19</v>
      </c>
    </row>
    <row r="2662" spans="1:11" x14ac:dyDescent="0.25">
      <c r="A2662" t="s">
        <v>3228</v>
      </c>
      <c r="B2662" t="s">
        <v>24</v>
      </c>
      <c r="C2662" t="s">
        <v>25</v>
      </c>
      <c r="D2662">
        <v>2292</v>
      </c>
    </row>
    <row r="2663" spans="1:11" x14ac:dyDescent="0.25">
      <c r="A2663" t="s">
        <v>2986</v>
      </c>
    </row>
    <row r="2664" spans="1:11" x14ac:dyDescent="0.25">
      <c r="A2664" t="s">
        <v>3229</v>
      </c>
      <c r="B2664" t="s">
        <v>70</v>
      </c>
      <c r="C2664" t="s">
        <v>27</v>
      </c>
      <c r="D2664" t="s">
        <v>28</v>
      </c>
      <c r="E2664" t="s">
        <v>29</v>
      </c>
      <c r="F2664" t="s">
        <v>30</v>
      </c>
      <c r="G2664" t="s">
        <v>31</v>
      </c>
      <c r="H2664" t="s">
        <v>32</v>
      </c>
      <c r="I2664" t="s">
        <v>33</v>
      </c>
      <c r="J2664" t="s">
        <v>34</v>
      </c>
      <c r="K2664">
        <v>2500</v>
      </c>
    </row>
    <row r="2665" spans="1:11" x14ac:dyDescent="0.25">
      <c r="A2665" t="s">
        <v>2995</v>
      </c>
    </row>
    <row r="2666" spans="1:11" x14ac:dyDescent="0.25">
      <c r="A2666" t="s">
        <v>2996</v>
      </c>
    </row>
    <row r="2667" spans="1:11" x14ac:dyDescent="0.25">
      <c r="A2667" t="s">
        <v>37</v>
      </c>
      <c r="B2667" t="s">
        <v>38</v>
      </c>
    </row>
    <row r="2668" spans="1:11" x14ac:dyDescent="0.25">
      <c r="A2668" t="s">
        <v>39</v>
      </c>
      <c r="B2668" t="s">
        <v>40</v>
      </c>
      <c r="C2668" t="s">
        <v>41</v>
      </c>
      <c r="D2668" t="s">
        <v>1</v>
      </c>
      <c r="E2668">
        <v>14</v>
      </c>
      <c r="F2668" t="s">
        <v>42</v>
      </c>
      <c r="G2668" t="s">
        <v>43</v>
      </c>
      <c r="H2668">
        <v>0.2</v>
      </c>
    </row>
    <row r="2669" spans="1:11" x14ac:dyDescent="0.25">
      <c r="A2669" t="s">
        <v>3229</v>
      </c>
      <c r="B2669" t="s">
        <v>70</v>
      </c>
      <c r="C2669" t="s">
        <v>44</v>
      </c>
      <c r="D2669" t="s">
        <v>45</v>
      </c>
      <c r="E2669" t="s">
        <v>46</v>
      </c>
      <c r="F2669" t="s">
        <v>3103</v>
      </c>
      <c r="G2669">
        <v>10</v>
      </c>
      <c r="H2669" t="s">
        <v>3104</v>
      </c>
    </row>
    <row r="2670" spans="1:11" x14ac:dyDescent="0.25">
      <c r="A2670" t="s">
        <v>3228</v>
      </c>
      <c r="B2670" t="s">
        <v>24</v>
      </c>
      <c r="C2670" t="s">
        <v>25</v>
      </c>
      <c r="D2670">
        <v>2292</v>
      </c>
    </row>
    <row r="2671" spans="1:11" x14ac:dyDescent="0.25">
      <c r="A2671" t="s">
        <v>2986</v>
      </c>
    </row>
    <row r="2672" spans="1:11" x14ac:dyDescent="0.25">
      <c r="A2672" t="s">
        <v>3229</v>
      </c>
      <c r="B2672" t="s">
        <v>76</v>
      </c>
      <c r="C2672" t="s">
        <v>27</v>
      </c>
      <c r="D2672" t="s">
        <v>28</v>
      </c>
      <c r="E2672" t="s">
        <v>29</v>
      </c>
      <c r="F2672" t="s">
        <v>30</v>
      </c>
      <c r="G2672" t="s">
        <v>31</v>
      </c>
      <c r="H2672" t="s">
        <v>32</v>
      </c>
      <c r="I2672" t="s">
        <v>33</v>
      </c>
      <c r="J2672" t="s">
        <v>34</v>
      </c>
      <c r="K2672">
        <v>2500</v>
      </c>
    </row>
    <row r="2673" spans="1:11" x14ac:dyDescent="0.25">
      <c r="A2673" t="s">
        <v>2993</v>
      </c>
    </row>
    <row r="2674" spans="1:11" x14ac:dyDescent="0.25">
      <c r="A2674" t="s">
        <v>2994</v>
      </c>
    </row>
    <row r="2675" spans="1:11" x14ac:dyDescent="0.25">
      <c r="A2675" t="s">
        <v>37</v>
      </c>
      <c r="B2675" t="s">
        <v>38</v>
      </c>
    </row>
    <row r="2676" spans="1:11" x14ac:dyDescent="0.25">
      <c r="A2676" t="s">
        <v>39</v>
      </c>
      <c r="B2676" t="s">
        <v>40</v>
      </c>
      <c r="C2676" t="s">
        <v>41</v>
      </c>
      <c r="D2676" t="s">
        <v>1</v>
      </c>
      <c r="E2676">
        <v>13</v>
      </c>
      <c r="F2676" t="s">
        <v>42</v>
      </c>
      <c r="G2676" t="s">
        <v>43</v>
      </c>
      <c r="H2676">
        <v>0.2</v>
      </c>
    </row>
    <row r="2677" spans="1:11" x14ac:dyDescent="0.25">
      <c r="A2677" t="s">
        <v>3227</v>
      </c>
      <c r="B2677" t="s">
        <v>24</v>
      </c>
      <c r="C2677" t="s">
        <v>25</v>
      </c>
      <c r="D2677">
        <v>7002</v>
      </c>
    </row>
    <row r="2678" spans="1:11" x14ac:dyDescent="0.25">
      <c r="A2678" t="s">
        <v>26</v>
      </c>
    </row>
    <row r="2679" spans="1:11" x14ac:dyDescent="0.25">
      <c r="A2679" t="s">
        <v>220</v>
      </c>
      <c r="B2679" t="s">
        <v>73</v>
      </c>
      <c r="C2679" t="s">
        <v>27</v>
      </c>
      <c r="D2679" t="s">
        <v>28</v>
      </c>
      <c r="E2679" t="s">
        <v>29</v>
      </c>
      <c r="F2679" t="s">
        <v>30</v>
      </c>
      <c r="G2679" t="s">
        <v>31</v>
      </c>
      <c r="H2679" t="s">
        <v>32</v>
      </c>
      <c r="I2679" t="s">
        <v>33</v>
      </c>
      <c r="J2679" t="s">
        <v>34</v>
      </c>
      <c r="K2679">
        <v>2500</v>
      </c>
    </row>
    <row r="2680" spans="1:11" x14ac:dyDescent="0.25">
      <c r="A2680" t="s">
        <v>2982</v>
      </c>
    </row>
    <row r="2681" spans="1:11" x14ac:dyDescent="0.25">
      <c r="A2681" t="s">
        <v>2983</v>
      </c>
    </row>
    <row r="2682" spans="1:11" x14ac:dyDescent="0.25">
      <c r="A2682" t="s">
        <v>37</v>
      </c>
      <c r="B2682" t="s">
        <v>38</v>
      </c>
    </row>
    <row r="2683" spans="1:11" x14ac:dyDescent="0.25">
      <c r="A2683" t="s">
        <v>39</v>
      </c>
      <c r="B2683" t="s">
        <v>40</v>
      </c>
      <c r="C2683" t="s">
        <v>41</v>
      </c>
      <c r="D2683" t="s">
        <v>1</v>
      </c>
      <c r="E2683">
        <v>12</v>
      </c>
      <c r="F2683" t="s">
        <v>42</v>
      </c>
      <c r="G2683" t="s">
        <v>43</v>
      </c>
      <c r="H2683">
        <v>0.2</v>
      </c>
    </row>
    <row r="2684" spans="1:11" x14ac:dyDescent="0.25">
      <c r="A2684" t="s">
        <v>220</v>
      </c>
      <c r="B2684" t="s">
        <v>73</v>
      </c>
      <c r="C2684" t="s">
        <v>44</v>
      </c>
      <c r="D2684" t="s">
        <v>45</v>
      </c>
      <c r="E2684" t="s">
        <v>46</v>
      </c>
      <c r="F2684" t="s">
        <v>3103</v>
      </c>
      <c r="G2684">
        <v>10</v>
      </c>
      <c r="H2684" t="s">
        <v>3104</v>
      </c>
    </row>
    <row r="2685" spans="1:11" x14ac:dyDescent="0.25">
      <c r="A2685" t="s">
        <v>3229</v>
      </c>
      <c r="B2685" t="s">
        <v>76</v>
      </c>
      <c r="C2685" t="s">
        <v>44</v>
      </c>
      <c r="D2685" t="s">
        <v>45</v>
      </c>
      <c r="E2685" t="s">
        <v>46</v>
      </c>
      <c r="F2685" t="s">
        <v>3103</v>
      </c>
      <c r="G2685">
        <v>10</v>
      </c>
      <c r="H2685" t="s">
        <v>3104</v>
      </c>
    </row>
    <row r="2686" spans="1:11" x14ac:dyDescent="0.25">
      <c r="A2686" t="s">
        <v>3228</v>
      </c>
      <c r="B2686" t="s">
        <v>24</v>
      </c>
      <c r="C2686" t="s">
        <v>25</v>
      </c>
      <c r="D2686">
        <v>2292</v>
      </c>
    </row>
    <row r="2687" spans="1:11" x14ac:dyDescent="0.25">
      <c r="A2687" t="s">
        <v>2986</v>
      </c>
    </row>
    <row r="2688" spans="1:11" x14ac:dyDescent="0.25">
      <c r="A2688" t="s">
        <v>3229</v>
      </c>
      <c r="B2688" t="s">
        <v>73</v>
      </c>
      <c r="C2688" t="s">
        <v>27</v>
      </c>
      <c r="D2688" t="s">
        <v>28</v>
      </c>
      <c r="E2688" t="s">
        <v>29</v>
      </c>
      <c r="F2688" t="s">
        <v>30</v>
      </c>
      <c r="G2688" t="s">
        <v>31</v>
      </c>
      <c r="H2688" t="s">
        <v>32</v>
      </c>
      <c r="I2688" t="s">
        <v>33</v>
      </c>
      <c r="J2688" t="s">
        <v>34</v>
      </c>
      <c r="K2688">
        <v>2500</v>
      </c>
    </row>
    <row r="2689" spans="1:17" x14ac:dyDescent="0.25">
      <c r="A2689" t="s">
        <v>2987</v>
      </c>
    </row>
    <row r="2690" spans="1:17" x14ac:dyDescent="0.25">
      <c r="A2690" t="s">
        <v>2988</v>
      </c>
    </row>
    <row r="2691" spans="1:17" x14ac:dyDescent="0.25">
      <c r="A2691" t="s">
        <v>37</v>
      </c>
      <c r="B2691" t="s">
        <v>38</v>
      </c>
    </row>
    <row r="2692" spans="1:17" x14ac:dyDescent="0.25">
      <c r="A2692" t="s">
        <v>39</v>
      </c>
      <c r="B2692" t="s">
        <v>40</v>
      </c>
      <c r="C2692" t="s">
        <v>41</v>
      </c>
      <c r="D2692" t="s">
        <v>1</v>
      </c>
      <c r="E2692">
        <v>12</v>
      </c>
      <c r="F2692" t="s">
        <v>42</v>
      </c>
      <c r="G2692" t="s">
        <v>43</v>
      </c>
      <c r="H2692">
        <v>0.2</v>
      </c>
    </row>
    <row r="2693" spans="1:17" x14ac:dyDescent="0.25">
      <c r="A2693" t="s">
        <v>3229</v>
      </c>
      <c r="B2693" t="s">
        <v>73</v>
      </c>
      <c r="C2693" t="s">
        <v>44</v>
      </c>
      <c r="D2693" t="s">
        <v>45</v>
      </c>
      <c r="E2693" t="s">
        <v>46</v>
      </c>
      <c r="F2693" t="s">
        <v>3103</v>
      </c>
      <c r="G2693">
        <v>10</v>
      </c>
      <c r="H2693" t="s">
        <v>3104</v>
      </c>
    </row>
    <row r="2694" spans="1:17" x14ac:dyDescent="0.25">
      <c r="A2694" t="s">
        <v>79</v>
      </c>
      <c r="B2694" t="s">
        <v>24</v>
      </c>
      <c r="C2694" t="s">
        <v>25</v>
      </c>
      <c r="D2694">
        <v>6960</v>
      </c>
    </row>
    <row r="2695" spans="1:17" x14ac:dyDescent="0.25">
      <c r="A2695" t="s">
        <v>80</v>
      </c>
    </row>
    <row r="2696" spans="1:17" x14ac:dyDescent="0.25">
      <c r="A2696" t="s">
        <v>218</v>
      </c>
      <c r="B2696" t="s">
        <v>70</v>
      </c>
      <c r="C2696" t="s">
        <v>27</v>
      </c>
      <c r="D2696" t="s">
        <v>28</v>
      </c>
      <c r="E2696" t="s">
        <v>29</v>
      </c>
      <c r="F2696" t="s">
        <v>30</v>
      </c>
      <c r="G2696" t="s">
        <v>31</v>
      </c>
      <c r="H2696" t="s">
        <v>32</v>
      </c>
      <c r="I2696" t="s">
        <v>33</v>
      </c>
      <c r="J2696" t="s">
        <v>34</v>
      </c>
      <c r="K2696">
        <v>2500</v>
      </c>
    </row>
    <row r="2697" spans="1:17" x14ac:dyDescent="0.25">
      <c r="A2697" t="s">
        <v>2991</v>
      </c>
    </row>
    <row r="2698" spans="1:17" x14ac:dyDescent="0.25">
      <c r="A2698" t="s">
        <v>2992</v>
      </c>
    </row>
    <row r="2699" spans="1:17" x14ac:dyDescent="0.25">
      <c r="A2699" t="s">
        <v>37</v>
      </c>
      <c r="B2699" t="s">
        <v>38</v>
      </c>
    </row>
    <row r="2700" spans="1:17" x14ac:dyDescent="0.25">
      <c r="A2700" t="s">
        <v>39</v>
      </c>
      <c r="B2700" t="s">
        <v>40</v>
      </c>
      <c r="C2700" t="s">
        <v>41</v>
      </c>
      <c r="D2700" t="s">
        <v>1</v>
      </c>
      <c r="E2700">
        <v>14</v>
      </c>
      <c r="F2700" t="s">
        <v>42</v>
      </c>
      <c r="G2700" t="s">
        <v>43</v>
      </c>
      <c r="H2700">
        <v>0.2</v>
      </c>
    </row>
    <row r="2701" spans="1:17" x14ac:dyDescent="0.25">
      <c r="A2701" t="s">
        <v>218</v>
      </c>
      <c r="B2701" t="s">
        <v>76</v>
      </c>
      <c r="C2701" t="s">
        <v>44</v>
      </c>
      <c r="D2701" t="s">
        <v>33</v>
      </c>
      <c r="E2701" t="s">
        <v>40</v>
      </c>
      <c r="F2701" t="s">
        <v>0</v>
      </c>
      <c r="G2701" t="s">
        <v>212</v>
      </c>
      <c r="H2701" t="s">
        <v>1</v>
      </c>
      <c r="I2701" t="s">
        <v>0</v>
      </c>
      <c r="J2701">
        <v>13</v>
      </c>
      <c r="K2701" t="s">
        <v>90</v>
      </c>
      <c r="L2701" t="s">
        <v>0</v>
      </c>
      <c r="M2701">
        <v>0.2</v>
      </c>
      <c r="N2701" t="s">
        <v>92</v>
      </c>
      <c r="O2701" t="s">
        <v>93</v>
      </c>
      <c r="P2701" t="s">
        <v>0</v>
      </c>
      <c r="Q2701" t="s">
        <v>94</v>
      </c>
    </row>
    <row r="2702" spans="1:17" x14ac:dyDescent="0.25">
      <c r="A2702" t="s">
        <v>218</v>
      </c>
      <c r="B2702" t="s">
        <v>70</v>
      </c>
      <c r="C2702" t="s">
        <v>44</v>
      </c>
      <c r="D2702" t="s">
        <v>33</v>
      </c>
      <c r="E2702" t="s">
        <v>40</v>
      </c>
      <c r="F2702" t="s">
        <v>0</v>
      </c>
      <c r="G2702" t="s">
        <v>212</v>
      </c>
      <c r="H2702" t="s">
        <v>1</v>
      </c>
      <c r="I2702" t="s">
        <v>0</v>
      </c>
      <c r="J2702">
        <v>14</v>
      </c>
      <c r="K2702" t="s">
        <v>90</v>
      </c>
      <c r="L2702" t="s">
        <v>0</v>
      </c>
      <c r="M2702">
        <v>0.2</v>
      </c>
      <c r="N2702" t="s">
        <v>92</v>
      </c>
      <c r="O2702" t="s">
        <v>93</v>
      </c>
      <c r="P2702" t="s">
        <v>0</v>
      </c>
      <c r="Q2702" t="s">
        <v>94</v>
      </c>
    </row>
    <row r="2703" spans="1:17" x14ac:dyDescent="0.25">
      <c r="A2703" t="s">
        <v>220</v>
      </c>
      <c r="B2703" t="s">
        <v>70</v>
      </c>
      <c r="C2703" t="s">
        <v>47</v>
      </c>
      <c r="D2703" t="s">
        <v>3105</v>
      </c>
      <c r="E2703" t="s">
        <v>49</v>
      </c>
      <c r="F2703" t="s">
        <v>50</v>
      </c>
      <c r="G2703">
        <v>2.7777751286824499E-4</v>
      </c>
    </row>
    <row r="2704" spans="1:17" x14ac:dyDescent="0.25">
      <c r="A2704" t="s">
        <v>220</v>
      </c>
      <c r="B2704" t="s">
        <v>73</v>
      </c>
      <c r="C2704" t="s">
        <v>47</v>
      </c>
      <c r="D2704" t="s">
        <v>3105</v>
      </c>
      <c r="E2704" t="s">
        <v>49</v>
      </c>
      <c r="F2704" t="s">
        <v>50</v>
      </c>
      <c r="G2704">
        <v>8.8888804117838503E-4</v>
      </c>
    </row>
    <row r="2705" spans="1:7" x14ac:dyDescent="0.25">
      <c r="A2705" t="s">
        <v>220</v>
      </c>
      <c r="B2705" t="s">
        <v>76</v>
      </c>
      <c r="C2705" t="s">
        <v>47</v>
      </c>
      <c r="D2705" t="s">
        <v>3105</v>
      </c>
      <c r="E2705" t="s">
        <v>49</v>
      </c>
      <c r="F2705" t="s">
        <v>50</v>
      </c>
      <c r="G2705">
        <v>2.7777751286824499E-4</v>
      </c>
    </row>
    <row r="2706" spans="1:7" x14ac:dyDescent="0.25">
      <c r="A2706" t="s">
        <v>214</v>
      </c>
      <c r="B2706" t="s">
        <v>73</v>
      </c>
      <c r="C2706" t="s">
        <v>47</v>
      </c>
      <c r="D2706" t="s">
        <v>3105</v>
      </c>
      <c r="E2706" t="s">
        <v>49</v>
      </c>
      <c r="F2706" t="s">
        <v>50</v>
      </c>
      <c r="G2706">
        <v>1.1388878027597999E-3</v>
      </c>
    </row>
    <row r="2707" spans="1:7" x14ac:dyDescent="0.25">
      <c r="A2707" t="s">
        <v>214</v>
      </c>
      <c r="B2707" t="s">
        <v>70</v>
      </c>
      <c r="C2707" t="s">
        <v>47</v>
      </c>
      <c r="D2707" t="s">
        <v>3105</v>
      </c>
      <c r="E2707" t="s">
        <v>49</v>
      </c>
      <c r="F2707" t="s">
        <v>50</v>
      </c>
      <c r="G2707">
        <v>3.88888518015543E-4</v>
      </c>
    </row>
    <row r="2708" spans="1:7" x14ac:dyDescent="0.25">
      <c r="A2708" t="s">
        <v>214</v>
      </c>
      <c r="B2708" t="s">
        <v>76</v>
      </c>
      <c r="C2708" t="s">
        <v>47</v>
      </c>
      <c r="D2708" t="s">
        <v>3105</v>
      </c>
      <c r="E2708" t="s">
        <v>49</v>
      </c>
      <c r="F2708" t="s">
        <v>50</v>
      </c>
      <c r="G2708">
        <v>7.2222153345743805E-4</v>
      </c>
    </row>
    <row r="2709" spans="1:7" x14ac:dyDescent="0.25">
      <c r="A2709" t="s">
        <v>3229</v>
      </c>
      <c r="B2709" t="s">
        <v>76</v>
      </c>
      <c r="C2709" t="s">
        <v>47</v>
      </c>
      <c r="D2709" t="s">
        <v>3105</v>
      </c>
      <c r="E2709" t="s">
        <v>49</v>
      </c>
      <c r="F2709" t="s">
        <v>50</v>
      </c>
      <c r="G2709">
        <v>2.1388868490854899E-3</v>
      </c>
    </row>
    <row r="2710" spans="1:7" x14ac:dyDescent="0.25">
      <c r="A2710" t="s">
        <v>3229</v>
      </c>
      <c r="B2710" t="s">
        <v>70</v>
      </c>
      <c r="C2710" t="s">
        <v>47</v>
      </c>
      <c r="D2710" t="s">
        <v>3105</v>
      </c>
      <c r="E2710" t="s">
        <v>49</v>
      </c>
      <c r="F2710" t="s">
        <v>50</v>
      </c>
      <c r="G2710">
        <v>3.0555526415506999E-4</v>
      </c>
    </row>
    <row r="2711" spans="1:7" x14ac:dyDescent="0.25">
      <c r="A2711" t="s">
        <v>3229</v>
      </c>
      <c r="B2711" t="s">
        <v>73</v>
      </c>
      <c r="C2711" t="s">
        <v>47</v>
      </c>
      <c r="D2711" t="s">
        <v>3105</v>
      </c>
      <c r="E2711" t="s">
        <v>49</v>
      </c>
      <c r="F2711" t="s">
        <v>50</v>
      </c>
      <c r="G2711">
        <v>2.1388868490854899E-3</v>
      </c>
    </row>
    <row r="2712" spans="1:7" x14ac:dyDescent="0.25">
      <c r="A2712" t="s">
        <v>3004</v>
      </c>
      <c r="B2712" t="s">
        <v>3252</v>
      </c>
    </row>
    <row r="2713" spans="1:7" x14ac:dyDescent="0.25">
      <c r="A2713" t="s">
        <v>3005</v>
      </c>
      <c r="B2713" t="s">
        <v>3006</v>
      </c>
      <c r="C2713" t="s">
        <v>3007</v>
      </c>
      <c r="D2713" t="s">
        <v>3008</v>
      </c>
      <c r="E2713" t="s">
        <v>3232</v>
      </c>
    </row>
    <row r="2714" spans="1:7" x14ac:dyDescent="0.25">
      <c r="B2714" t="s">
        <v>3009</v>
      </c>
      <c r="C2714" t="s">
        <v>3010</v>
      </c>
      <c r="D2714" t="s">
        <v>3011</v>
      </c>
      <c r="E2714">
        <v>313</v>
      </c>
      <c r="F2714" t="s">
        <v>3012</v>
      </c>
      <c r="G2714" t="s">
        <v>3013</v>
      </c>
    </row>
    <row r="2715" spans="1:7" x14ac:dyDescent="0.25">
      <c r="B2715" t="s">
        <v>3014</v>
      </c>
    </row>
    <row r="2716" spans="1:7" x14ac:dyDescent="0.25">
      <c r="B2716" t="s">
        <v>3015</v>
      </c>
    </row>
    <row r="2717" spans="1:7" x14ac:dyDescent="0.25">
      <c r="B2717" t="s">
        <v>3009</v>
      </c>
      <c r="C2717" t="s">
        <v>3010</v>
      </c>
      <c r="D2717" t="s">
        <v>3011</v>
      </c>
      <c r="E2717">
        <v>108</v>
      </c>
      <c r="F2717" t="s">
        <v>3012</v>
      </c>
      <c r="G2717" t="s">
        <v>3016</v>
      </c>
    </row>
    <row r="2718" spans="1:7" x14ac:dyDescent="0.25">
      <c r="B2718" t="s">
        <v>3017</v>
      </c>
      <c r="C2718" t="s">
        <v>3018</v>
      </c>
    </row>
    <row r="2719" spans="1:7" x14ac:dyDescent="0.25">
      <c r="B2719" t="s">
        <v>3019</v>
      </c>
    </row>
    <row r="2720" spans="1:7" x14ac:dyDescent="0.25">
      <c r="B2720" t="s">
        <v>3009</v>
      </c>
      <c r="C2720" t="s">
        <v>18</v>
      </c>
      <c r="D2720" t="s">
        <v>3011</v>
      </c>
      <c r="E2720">
        <v>29</v>
      </c>
      <c r="F2720" t="s">
        <v>3012</v>
      </c>
      <c r="G2720" t="s">
        <v>3020</v>
      </c>
    </row>
    <row r="2721" spans="2:14" x14ac:dyDescent="0.25">
      <c r="B2721" t="s">
        <v>3021</v>
      </c>
      <c r="C2721" t="s">
        <v>3022</v>
      </c>
      <c r="D2721" t="s">
        <v>3023</v>
      </c>
      <c r="E2721" t="s">
        <v>3024</v>
      </c>
      <c r="F2721" t="s">
        <v>3025</v>
      </c>
      <c r="G2721" t="s">
        <v>3026</v>
      </c>
      <c r="H2721" t="s">
        <v>3027</v>
      </c>
      <c r="I2721" t="s">
        <v>3028</v>
      </c>
    </row>
    <row r="2722" spans="2:14" x14ac:dyDescent="0.25">
      <c r="B2722" t="s">
        <v>3029</v>
      </c>
    </row>
    <row r="2723" spans="2:14" x14ac:dyDescent="0.25">
      <c r="B2723" t="s">
        <v>3009</v>
      </c>
      <c r="C2723" t="s">
        <v>18</v>
      </c>
      <c r="D2723" t="s">
        <v>3011</v>
      </c>
      <c r="E2723">
        <v>40</v>
      </c>
      <c r="F2723" t="s">
        <v>3012</v>
      </c>
      <c r="G2723" t="s">
        <v>3030</v>
      </c>
    </row>
    <row r="2724" spans="2:14" x14ac:dyDescent="0.25">
      <c r="B2724" t="s">
        <v>833</v>
      </c>
      <c r="C2724" t="s">
        <v>3233</v>
      </c>
      <c r="D2724" t="s">
        <v>3234</v>
      </c>
      <c r="E2724" t="s">
        <v>3026</v>
      </c>
      <c r="F2724" t="s">
        <v>3026</v>
      </c>
      <c r="G2724" t="s">
        <v>3027</v>
      </c>
      <c r="H2724" t="s">
        <v>3235</v>
      </c>
      <c r="I2724" t="s">
        <v>3236</v>
      </c>
      <c r="J2724" t="s">
        <v>3236</v>
      </c>
      <c r="K2724" t="s">
        <v>3031</v>
      </c>
      <c r="L2724" t="s">
        <v>3032</v>
      </c>
      <c r="M2724" t="s">
        <v>3031</v>
      </c>
      <c r="N2724" t="s">
        <v>3033</v>
      </c>
    </row>
    <row r="2725" spans="2:14" x14ac:dyDescent="0.25">
      <c r="B2725" t="s">
        <v>3009</v>
      </c>
      <c r="C2725" t="s">
        <v>3034</v>
      </c>
      <c r="D2725" t="s">
        <v>3011</v>
      </c>
      <c r="E2725">
        <v>93</v>
      </c>
      <c r="F2725" t="s">
        <v>3012</v>
      </c>
      <c r="G2725" t="s">
        <v>3035</v>
      </c>
    </row>
    <row r="2726" spans="2:14" x14ac:dyDescent="0.25">
      <c r="B2726" t="s">
        <v>3036</v>
      </c>
      <c r="C2726" t="s">
        <v>3037</v>
      </c>
      <c r="D2726" t="s">
        <v>3027</v>
      </c>
      <c r="E2726" t="s">
        <v>3237</v>
      </c>
    </row>
    <row r="2727" spans="2:14" x14ac:dyDescent="0.25">
      <c r="B2727" t="s">
        <v>3009</v>
      </c>
      <c r="C2727" t="s">
        <v>3038</v>
      </c>
      <c r="D2727" t="s">
        <v>3011</v>
      </c>
      <c r="E2727">
        <v>227</v>
      </c>
      <c r="F2727" t="s">
        <v>3012</v>
      </c>
      <c r="G2727" t="s">
        <v>3016</v>
      </c>
    </row>
    <row r="2728" spans="2:14" x14ac:dyDescent="0.25">
      <c r="B2728" t="s">
        <v>3039</v>
      </c>
    </row>
    <row r="2729" spans="2:14" x14ac:dyDescent="0.25">
      <c r="B2729" t="s">
        <v>3040</v>
      </c>
    </row>
    <row r="2730" spans="2:14" x14ac:dyDescent="0.25">
      <c r="B2730" t="s">
        <v>3009</v>
      </c>
      <c r="C2730" t="s">
        <v>3038</v>
      </c>
      <c r="D2730" t="s">
        <v>3011</v>
      </c>
      <c r="E2730">
        <v>519</v>
      </c>
      <c r="F2730" t="s">
        <v>3012</v>
      </c>
      <c r="G2730" t="s">
        <v>3041</v>
      </c>
    </row>
    <row r="2731" spans="2:14" x14ac:dyDescent="0.25">
      <c r="B2731" t="s">
        <v>3042</v>
      </c>
    </row>
    <row r="2732" spans="2:14" x14ac:dyDescent="0.25">
      <c r="B2732" t="s">
        <v>3043</v>
      </c>
    </row>
    <row r="2733" spans="2:14" x14ac:dyDescent="0.25">
      <c r="B2733" t="s">
        <v>3009</v>
      </c>
      <c r="C2733" t="s">
        <v>3038</v>
      </c>
      <c r="D2733" t="s">
        <v>3011</v>
      </c>
      <c r="E2733">
        <v>258</v>
      </c>
      <c r="F2733" t="s">
        <v>3012</v>
      </c>
      <c r="G2733" t="s">
        <v>3044</v>
      </c>
    </row>
    <row r="2734" spans="2:14" x14ac:dyDescent="0.25">
      <c r="B2734" t="s">
        <v>833</v>
      </c>
      <c r="C2734" t="s">
        <v>3045</v>
      </c>
    </row>
    <row r="2735" spans="2:14" x14ac:dyDescent="0.25">
      <c r="B2735" t="s">
        <v>3009</v>
      </c>
      <c r="C2735" t="s">
        <v>3038</v>
      </c>
      <c r="D2735" t="s">
        <v>3011</v>
      </c>
      <c r="E2735">
        <v>327</v>
      </c>
      <c r="F2735" t="s">
        <v>3012</v>
      </c>
      <c r="G2735" t="s">
        <v>3046</v>
      </c>
    </row>
    <row r="2736" spans="2:14" x14ac:dyDescent="0.25">
      <c r="B2736" t="s">
        <v>3047</v>
      </c>
      <c r="C2736" t="s">
        <v>3048</v>
      </c>
      <c r="D2736" t="s">
        <v>3049</v>
      </c>
    </row>
    <row r="2737" spans="2:7" x14ac:dyDescent="0.25">
      <c r="B2737" t="s">
        <v>3009</v>
      </c>
      <c r="C2737" t="s">
        <v>3050</v>
      </c>
      <c r="D2737" t="s">
        <v>3011</v>
      </c>
      <c r="E2737">
        <v>1739</v>
      </c>
      <c r="F2737" t="s">
        <v>3012</v>
      </c>
      <c r="G2737" t="s">
        <v>3051</v>
      </c>
    </row>
    <row r="2738" spans="2:7" x14ac:dyDescent="0.25">
      <c r="B2738" t="s">
        <v>3052</v>
      </c>
      <c r="C2738" t="s">
        <v>3053</v>
      </c>
      <c r="D2738" t="s">
        <v>3054</v>
      </c>
    </row>
    <row r="2739" spans="2:7" x14ac:dyDescent="0.25">
      <c r="B2739" t="s">
        <v>3055</v>
      </c>
    </row>
    <row r="2740" spans="2:7" x14ac:dyDescent="0.25">
      <c r="B2740" t="s">
        <v>3009</v>
      </c>
      <c r="C2740" t="s">
        <v>3050</v>
      </c>
      <c r="D2740" t="s">
        <v>3011</v>
      </c>
      <c r="E2740">
        <v>1750</v>
      </c>
      <c r="F2740" t="s">
        <v>3012</v>
      </c>
      <c r="G2740" t="s">
        <v>3056</v>
      </c>
    </row>
    <row r="2741" spans="2:7" x14ac:dyDescent="0.25">
      <c r="B2741" t="s">
        <v>3052</v>
      </c>
      <c r="C2741" t="s">
        <v>3057</v>
      </c>
      <c r="D2741" t="s">
        <v>3054</v>
      </c>
    </row>
    <row r="2742" spans="2:7" x14ac:dyDescent="0.25">
      <c r="B2742" t="s">
        <v>3009</v>
      </c>
      <c r="C2742" t="s">
        <v>3058</v>
      </c>
      <c r="D2742" t="s">
        <v>3011</v>
      </c>
      <c r="E2742">
        <v>46</v>
      </c>
      <c r="F2742" t="s">
        <v>3012</v>
      </c>
      <c r="G2742" t="s">
        <v>3059</v>
      </c>
    </row>
    <row r="2743" spans="2:7" x14ac:dyDescent="0.25">
      <c r="B2743" t="s">
        <v>3060</v>
      </c>
      <c r="C2743" t="s">
        <v>3061</v>
      </c>
    </row>
    <row r="2744" spans="2:7" x14ac:dyDescent="0.25">
      <c r="B2744" t="s">
        <v>3009</v>
      </c>
      <c r="C2744" t="s">
        <v>3050</v>
      </c>
      <c r="D2744" t="s">
        <v>3011</v>
      </c>
      <c r="E2744">
        <v>1739</v>
      </c>
      <c r="F2744" t="s">
        <v>3012</v>
      </c>
      <c r="G2744" t="s">
        <v>3051</v>
      </c>
    </row>
    <row r="2745" spans="2:7" x14ac:dyDescent="0.25">
      <c r="B2745" t="s">
        <v>3052</v>
      </c>
      <c r="C2745" t="s">
        <v>3053</v>
      </c>
      <c r="D2745" t="s">
        <v>3054</v>
      </c>
    </row>
    <row r="2746" spans="2:7" x14ac:dyDescent="0.25">
      <c r="B2746" t="s">
        <v>3055</v>
      </c>
    </row>
    <row r="2747" spans="2:7" x14ac:dyDescent="0.25">
      <c r="B2747" t="s">
        <v>3009</v>
      </c>
      <c r="C2747" t="s">
        <v>3050</v>
      </c>
      <c r="D2747" t="s">
        <v>3011</v>
      </c>
      <c r="E2747">
        <v>1750</v>
      </c>
      <c r="F2747" t="s">
        <v>3012</v>
      </c>
      <c r="G2747" t="s">
        <v>3056</v>
      </c>
    </row>
    <row r="2748" spans="2:7" x14ac:dyDescent="0.25">
      <c r="B2748" t="s">
        <v>3052</v>
      </c>
      <c r="C2748" t="s">
        <v>3057</v>
      </c>
      <c r="D2748" t="s">
        <v>3054</v>
      </c>
    </row>
    <row r="2749" spans="2:7" x14ac:dyDescent="0.25">
      <c r="B2749" t="s">
        <v>3009</v>
      </c>
      <c r="C2749" t="s">
        <v>3062</v>
      </c>
      <c r="D2749" t="s">
        <v>3011</v>
      </c>
      <c r="E2749">
        <v>820</v>
      </c>
      <c r="F2749" t="s">
        <v>3012</v>
      </c>
      <c r="G2749" t="s">
        <v>3059</v>
      </c>
    </row>
    <row r="2750" spans="2:7" x14ac:dyDescent="0.25">
      <c r="B2750" t="s">
        <v>3063</v>
      </c>
      <c r="C2750" t="s">
        <v>3064</v>
      </c>
      <c r="D2750" t="s">
        <v>3065</v>
      </c>
      <c r="E2750" t="s">
        <v>3066</v>
      </c>
      <c r="F2750" t="s">
        <v>3067</v>
      </c>
      <c r="G2750" t="s">
        <v>3068</v>
      </c>
    </row>
    <row r="2751" spans="2:7" x14ac:dyDescent="0.25">
      <c r="B2751" t="s">
        <v>3009</v>
      </c>
      <c r="C2751" t="s">
        <v>3050</v>
      </c>
      <c r="D2751" t="s">
        <v>3011</v>
      </c>
      <c r="E2751">
        <v>1739</v>
      </c>
      <c r="F2751" t="s">
        <v>3012</v>
      </c>
      <c r="G2751" t="s">
        <v>3051</v>
      </c>
    </row>
    <row r="2752" spans="2:7" x14ac:dyDescent="0.25">
      <c r="B2752" t="s">
        <v>3052</v>
      </c>
      <c r="C2752" t="s">
        <v>3053</v>
      </c>
      <c r="D2752" t="s">
        <v>3054</v>
      </c>
    </row>
    <row r="2753" spans="2:9" x14ac:dyDescent="0.25">
      <c r="B2753" t="s">
        <v>3055</v>
      </c>
    </row>
    <row r="2754" spans="2:9" x14ac:dyDescent="0.25">
      <c r="B2754" t="s">
        <v>3009</v>
      </c>
      <c r="C2754" t="s">
        <v>3050</v>
      </c>
      <c r="D2754" t="s">
        <v>3011</v>
      </c>
      <c r="E2754">
        <v>1750</v>
      </c>
      <c r="F2754" t="s">
        <v>3012</v>
      </c>
      <c r="G2754" t="s">
        <v>3056</v>
      </c>
    </row>
    <row r="2755" spans="2:9" x14ac:dyDescent="0.25">
      <c r="B2755" t="s">
        <v>3052</v>
      </c>
      <c r="C2755" t="s">
        <v>3057</v>
      </c>
      <c r="D2755" t="s">
        <v>3054</v>
      </c>
    </row>
    <row r="2756" spans="2:9" x14ac:dyDescent="0.25">
      <c r="B2756" t="s">
        <v>3009</v>
      </c>
      <c r="C2756" t="s">
        <v>3062</v>
      </c>
      <c r="D2756" t="s">
        <v>3011</v>
      </c>
      <c r="E2756">
        <v>725</v>
      </c>
      <c r="F2756" t="s">
        <v>3012</v>
      </c>
      <c r="G2756" t="s">
        <v>3059</v>
      </c>
    </row>
    <row r="2757" spans="2:9" x14ac:dyDescent="0.25">
      <c r="B2757" t="s">
        <v>3069</v>
      </c>
      <c r="C2757" t="s">
        <v>3070</v>
      </c>
      <c r="D2757" t="s">
        <v>3071</v>
      </c>
    </row>
    <row r="2758" spans="2:9" x14ac:dyDescent="0.25">
      <c r="B2758" t="s">
        <v>3009</v>
      </c>
      <c r="C2758" t="s">
        <v>3050</v>
      </c>
      <c r="D2758" t="s">
        <v>3011</v>
      </c>
      <c r="E2758">
        <v>1739</v>
      </c>
      <c r="F2758" t="s">
        <v>3012</v>
      </c>
      <c r="G2758" t="s">
        <v>3051</v>
      </c>
    </row>
    <row r="2759" spans="2:9" x14ac:dyDescent="0.25">
      <c r="B2759" t="s">
        <v>3052</v>
      </c>
      <c r="C2759" t="s">
        <v>3053</v>
      </c>
      <c r="D2759" t="s">
        <v>3054</v>
      </c>
    </row>
    <row r="2760" spans="2:9" x14ac:dyDescent="0.25">
      <c r="B2760" t="s">
        <v>3055</v>
      </c>
    </row>
    <row r="2761" spans="2:9" x14ac:dyDescent="0.25">
      <c r="B2761" t="s">
        <v>3009</v>
      </c>
      <c r="C2761" t="s">
        <v>3050</v>
      </c>
      <c r="D2761" t="s">
        <v>3011</v>
      </c>
      <c r="E2761">
        <v>1750</v>
      </c>
      <c r="F2761" t="s">
        <v>3012</v>
      </c>
      <c r="G2761" t="s">
        <v>3056</v>
      </c>
    </row>
    <row r="2762" spans="2:9" x14ac:dyDescent="0.25">
      <c r="B2762" t="s">
        <v>3052</v>
      </c>
      <c r="C2762" t="s">
        <v>3057</v>
      </c>
      <c r="D2762" t="s">
        <v>3054</v>
      </c>
    </row>
    <row r="2763" spans="2:9" x14ac:dyDescent="0.25">
      <c r="B2763" t="s">
        <v>3009</v>
      </c>
      <c r="C2763" t="s">
        <v>3062</v>
      </c>
      <c r="D2763" t="s">
        <v>3011</v>
      </c>
      <c r="E2763">
        <v>750</v>
      </c>
      <c r="F2763" t="s">
        <v>3012</v>
      </c>
      <c r="G2763" t="s">
        <v>3059</v>
      </c>
    </row>
    <row r="2764" spans="2:9" x14ac:dyDescent="0.25">
      <c r="B2764" t="s">
        <v>3069</v>
      </c>
      <c r="C2764" t="s">
        <v>3072</v>
      </c>
      <c r="D2764" t="s">
        <v>3073</v>
      </c>
      <c r="E2764" t="s">
        <v>3238</v>
      </c>
      <c r="F2764" t="s">
        <v>3074</v>
      </c>
      <c r="G2764" t="s">
        <v>3069</v>
      </c>
      <c r="H2764" t="s">
        <v>3069</v>
      </c>
      <c r="I2764" t="s">
        <v>3075</v>
      </c>
    </row>
    <row r="2765" spans="2:9" x14ac:dyDescent="0.25">
      <c r="B2765" t="s">
        <v>3009</v>
      </c>
      <c r="C2765" t="s">
        <v>3050</v>
      </c>
      <c r="D2765" t="s">
        <v>3011</v>
      </c>
      <c r="E2765">
        <v>1739</v>
      </c>
      <c r="F2765" t="s">
        <v>3012</v>
      </c>
      <c r="G2765" t="s">
        <v>3051</v>
      </c>
    </row>
    <row r="2766" spans="2:9" x14ac:dyDescent="0.25">
      <c r="B2766" t="s">
        <v>3052</v>
      </c>
      <c r="C2766" t="s">
        <v>3053</v>
      </c>
      <c r="D2766" t="s">
        <v>3054</v>
      </c>
    </row>
    <row r="2767" spans="2:9" x14ac:dyDescent="0.25">
      <c r="B2767" t="s">
        <v>3055</v>
      </c>
    </row>
    <row r="2768" spans="2:9" x14ac:dyDescent="0.25">
      <c r="B2768" t="s">
        <v>3009</v>
      </c>
      <c r="C2768" t="s">
        <v>3050</v>
      </c>
      <c r="D2768" t="s">
        <v>3011</v>
      </c>
      <c r="E2768">
        <v>1750</v>
      </c>
      <c r="F2768" t="s">
        <v>3012</v>
      </c>
      <c r="G2768" t="s">
        <v>3056</v>
      </c>
    </row>
    <row r="2769" spans="2:9" x14ac:dyDescent="0.25">
      <c r="B2769" t="s">
        <v>3052</v>
      </c>
      <c r="C2769" t="s">
        <v>3057</v>
      </c>
      <c r="D2769" t="s">
        <v>3054</v>
      </c>
    </row>
    <row r="2770" spans="2:9" x14ac:dyDescent="0.25">
      <c r="B2770" t="s">
        <v>3009</v>
      </c>
      <c r="C2770" t="s">
        <v>3062</v>
      </c>
      <c r="D2770" t="s">
        <v>3011</v>
      </c>
      <c r="E2770">
        <v>738</v>
      </c>
      <c r="F2770" t="s">
        <v>3012</v>
      </c>
      <c r="G2770" t="s">
        <v>3059</v>
      </c>
    </row>
    <row r="2771" spans="2:9" x14ac:dyDescent="0.25">
      <c r="B2771" t="s">
        <v>3052</v>
      </c>
      <c r="C2771" t="s">
        <v>3069</v>
      </c>
      <c r="D2771" t="s">
        <v>3031</v>
      </c>
      <c r="E2771" t="s">
        <v>3076</v>
      </c>
    </row>
    <row r="2772" spans="2:9" x14ac:dyDescent="0.25">
      <c r="B2772" t="s">
        <v>3077</v>
      </c>
    </row>
    <row r="2773" spans="2:9" x14ac:dyDescent="0.25">
      <c r="B2773" t="s">
        <v>3009</v>
      </c>
      <c r="C2773" t="s">
        <v>3062</v>
      </c>
      <c r="D2773" t="s">
        <v>3011</v>
      </c>
      <c r="E2773">
        <v>750</v>
      </c>
      <c r="F2773" t="s">
        <v>3012</v>
      </c>
      <c r="G2773" t="s">
        <v>3078</v>
      </c>
    </row>
    <row r="2774" spans="2:9" x14ac:dyDescent="0.25">
      <c r="B2774" t="s">
        <v>3069</v>
      </c>
      <c r="C2774" t="s">
        <v>3072</v>
      </c>
      <c r="D2774" t="s">
        <v>3073</v>
      </c>
      <c r="E2774" t="s">
        <v>3238</v>
      </c>
      <c r="F2774" t="s">
        <v>3074</v>
      </c>
      <c r="G2774" t="s">
        <v>3069</v>
      </c>
      <c r="H2774" t="s">
        <v>3069</v>
      </c>
      <c r="I2774" t="s">
        <v>3075</v>
      </c>
    </row>
    <row r="2775" spans="2:9" x14ac:dyDescent="0.25">
      <c r="B2775" t="s">
        <v>3079</v>
      </c>
    </row>
    <row r="2776" spans="2:9" x14ac:dyDescent="0.25">
      <c r="B2776" t="s">
        <v>3009</v>
      </c>
      <c r="C2776" t="s">
        <v>3050</v>
      </c>
      <c r="D2776" t="s">
        <v>3011</v>
      </c>
      <c r="E2776">
        <v>1739</v>
      </c>
      <c r="F2776" t="s">
        <v>3012</v>
      </c>
      <c r="G2776" t="s">
        <v>3051</v>
      </c>
    </row>
    <row r="2777" spans="2:9" x14ac:dyDescent="0.25">
      <c r="B2777" t="s">
        <v>3052</v>
      </c>
      <c r="C2777" t="s">
        <v>3053</v>
      </c>
      <c r="D2777" t="s">
        <v>3054</v>
      </c>
    </row>
    <row r="2778" spans="2:9" x14ac:dyDescent="0.25">
      <c r="B2778" t="s">
        <v>3055</v>
      </c>
    </row>
    <row r="2779" spans="2:9" x14ac:dyDescent="0.25">
      <c r="B2779" t="s">
        <v>3009</v>
      </c>
      <c r="C2779" t="s">
        <v>3050</v>
      </c>
      <c r="D2779" t="s">
        <v>3011</v>
      </c>
      <c r="E2779">
        <v>1750</v>
      </c>
      <c r="F2779" t="s">
        <v>3012</v>
      </c>
      <c r="G2779" t="s">
        <v>3056</v>
      </c>
    </row>
    <row r="2780" spans="2:9" x14ac:dyDescent="0.25">
      <c r="B2780" t="s">
        <v>3052</v>
      </c>
      <c r="C2780" t="s">
        <v>3057</v>
      </c>
      <c r="D2780" t="s">
        <v>3054</v>
      </c>
    </row>
    <row r="2781" spans="2:9" x14ac:dyDescent="0.25">
      <c r="B2781" t="s">
        <v>3009</v>
      </c>
      <c r="C2781" t="s">
        <v>3062</v>
      </c>
      <c r="D2781" t="s">
        <v>3011</v>
      </c>
      <c r="E2781">
        <v>769</v>
      </c>
      <c r="F2781" t="s">
        <v>3012</v>
      </c>
      <c r="G2781" t="s">
        <v>3059</v>
      </c>
    </row>
    <row r="2782" spans="2:9" x14ac:dyDescent="0.25">
      <c r="B2782" t="s">
        <v>3069</v>
      </c>
      <c r="C2782" t="s">
        <v>3080</v>
      </c>
      <c r="D2782" t="s">
        <v>3081</v>
      </c>
      <c r="E2782" t="s">
        <v>3082</v>
      </c>
      <c r="F2782" t="s">
        <v>3083</v>
      </c>
      <c r="G2782" t="s">
        <v>3239</v>
      </c>
      <c r="H2782" t="s">
        <v>3071</v>
      </c>
    </row>
    <row r="2783" spans="2:9" x14ac:dyDescent="0.25">
      <c r="B2783" t="s">
        <v>3084</v>
      </c>
    </row>
    <row r="2784" spans="2:9" x14ac:dyDescent="0.25">
      <c r="B2784" t="s">
        <v>3009</v>
      </c>
      <c r="C2784" t="s">
        <v>3062</v>
      </c>
      <c r="D2784" t="s">
        <v>3011</v>
      </c>
      <c r="E2784">
        <v>776</v>
      </c>
      <c r="F2784" t="s">
        <v>3012</v>
      </c>
      <c r="G2784" t="s">
        <v>3085</v>
      </c>
    </row>
    <row r="2785" spans="1:16" x14ac:dyDescent="0.25">
      <c r="B2785" t="s">
        <v>3086</v>
      </c>
      <c r="C2785" t="s">
        <v>3087</v>
      </c>
      <c r="D2785" t="s">
        <v>3088</v>
      </c>
      <c r="E2785" t="s">
        <v>3089</v>
      </c>
      <c r="F2785" t="s">
        <v>3090</v>
      </c>
      <c r="G2785" t="s">
        <v>3091</v>
      </c>
    </row>
    <row r="2786" spans="1:16" x14ac:dyDescent="0.25">
      <c r="B2786" t="s">
        <v>3092</v>
      </c>
    </row>
    <row r="2787" spans="1:16" x14ac:dyDescent="0.25">
      <c r="A2787" t="s">
        <v>3240</v>
      </c>
      <c r="B2787" t="s">
        <v>3093</v>
      </c>
      <c r="C2787" t="s">
        <v>3094</v>
      </c>
      <c r="D2787" t="s">
        <v>3095</v>
      </c>
      <c r="E2787" t="s">
        <v>3241</v>
      </c>
      <c r="F2787" t="s">
        <v>3096</v>
      </c>
      <c r="G2787" t="s">
        <v>3242</v>
      </c>
      <c r="H2787" t="s">
        <v>3097</v>
      </c>
      <c r="I2787" t="s">
        <v>3098</v>
      </c>
      <c r="J2787" t="s">
        <v>3243</v>
      </c>
      <c r="K2787" t="s">
        <v>3099</v>
      </c>
      <c r="L2787" t="s">
        <v>3100</v>
      </c>
      <c r="M2787" t="s">
        <v>3002</v>
      </c>
      <c r="N2787" t="s">
        <v>3101</v>
      </c>
      <c r="O2787">
        <v>14195097600</v>
      </c>
      <c r="P2787" t="s">
        <v>3102</v>
      </c>
    </row>
    <row r="2788" spans="1:16" x14ac:dyDescent="0.25">
      <c r="A2788" t="s">
        <v>3004</v>
      </c>
      <c r="B2788" t="s">
        <v>3253</v>
      </c>
    </row>
    <row r="2789" spans="1:16" x14ac:dyDescent="0.25">
      <c r="A2789" t="s">
        <v>3005</v>
      </c>
      <c r="B2789" t="s">
        <v>3006</v>
      </c>
      <c r="C2789" t="s">
        <v>3007</v>
      </c>
      <c r="D2789" t="s">
        <v>3008</v>
      </c>
      <c r="E2789" t="s">
        <v>3232</v>
      </c>
    </row>
    <row r="2790" spans="1:16" x14ac:dyDescent="0.25">
      <c r="B2790" t="s">
        <v>3009</v>
      </c>
      <c r="C2790" t="s">
        <v>3010</v>
      </c>
      <c r="D2790" t="s">
        <v>3011</v>
      </c>
      <c r="E2790">
        <v>313</v>
      </c>
      <c r="F2790" t="s">
        <v>3012</v>
      </c>
      <c r="G2790" t="s">
        <v>3013</v>
      </c>
    </row>
    <row r="2791" spans="1:16" x14ac:dyDescent="0.25">
      <c r="B2791" t="s">
        <v>3014</v>
      </c>
    </row>
    <row r="2792" spans="1:16" x14ac:dyDescent="0.25">
      <c r="B2792" t="s">
        <v>3015</v>
      </c>
    </row>
    <row r="2793" spans="1:16" x14ac:dyDescent="0.25">
      <c r="B2793" t="s">
        <v>3009</v>
      </c>
      <c r="C2793" t="s">
        <v>3010</v>
      </c>
      <c r="D2793" t="s">
        <v>3011</v>
      </c>
      <c r="E2793">
        <v>108</v>
      </c>
      <c r="F2793" t="s">
        <v>3012</v>
      </c>
      <c r="G2793" t="s">
        <v>3016</v>
      </c>
    </row>
    <row r="2794" spans="1:16" x14ac:dyDescent="0.25">
      <c r="B2794" t="s">
        <v>3017</v>
      </c>
      <c r="C2794" t="s">
        <v>3018</v>
      </c>
    </row>
    <row r="2795" spans="1:16" x14ac:dyDescent="0.25">
      <c r="B2795" t="s">
        <v>3019</v>
      </c>
    </row>
    <row r="2796" spans="1:16" x14ac:dyDescent="0.25">
      <c r="B2796" t="s">
        <v>3009</v>
      </c>
      <c r="C2796" t="s">
        <v>18</v>
      </c>
      <c r="D2796" t="s">
        <v>3011</v>
      </c>
      <c r="E2796">
        <v>29</v>
      </c>
      <c r="F2796" t="s">
        <v>3012</v>
      </c>
      <c r="G2796" t="s">
        <v>3020</v>
      </c>
    </row>
    <row r="2797" spans="1:16" x14ac:dyDescent="0.25">
      <c r="B2797" t="s">
        <v>3021</v>
      </c>
      <c r="C2797" t="s">
        <v>3022</v>
      </c>
      <c r="D2797" t="s">
        <v>3023</v>
      </c>
      <c r="E2797" t="s">
        <v>3024</v>
      </c>
      <c r="F2797" t="s">
        <v>3025</v>
      </c>
      <c r="G2797" t="s">
        <v>3026</v>
      </c>
      <c r="H2797" t="s">
        <v>3027</v>
      </c>
      <c r="I2797" t="s">
        <v>3028</v>
      </c>
    </row>
    <row r="2798" spans="1:16" x14ac:dyDescent="0.25">
      <c r="B2798" t="s">
        <v>3029</v>
      </c>
    </row>
    <row r="2799" spans="1:16" x14ac:dyDescent="0.25">
      <c r="B2799" t="s">
        <v>3009</v>
      </c>
      <c r="C2799" t="s">
        <v>18</v>
      </c>
      <c r="D2799" t="s">
        <v>3011</v>
      </c>
      <c r="E2799">
        <v>40</v>
      </c>
      <c r="F2799" t="s">
        <v>3012</v>
      </c>
      <c r="G2799" t="s">
        <v>3030</v>
      </c>
    </row>
    <row r="2800" spans="1:16" x14ac:dyDescent="0.25">
      <c r="B2800" t="s">
        <v>833</v>
      </c>
      <c r="C2800" t="s">
        <v>3233</v>
      </c>
      <c r="D2800" t="s">
        <v>3234</v>
      </c>
      <c r="E2800" t="s">
        <v>3026</v>
      </c>
      <c r="F2800" t="s">
        <v>3026</v>
      </c>
      <c r="G2800" t="s">
        <v>3027</v>
      </c>
      <c r="H2800" t="s">
        <v>3235</v>
      </c>
      <c r="I2800" t="s">
        <v>3236</v>
      </c>
      <c r="J2800" t="s">
        <v>3236</v>
      </c>
      <c r="K2800" t="s">
        <v>3031</v>
      </c>
      <c r="L2800" t="s">
        <v>3032</v>
      </c>
      <c r="M2800" t="s">
        <v>3031</v>
      </c>
      <c r="N2800" t="s">
        <v>3033</v>
      </c>
    </row>
    <row r="2801" spans="2:7" x14ac:dyDescent="0.25">
      <c r="B2801" t="s">
        <v>3009</v>
      </c>
      <c r="C2801" t="s">
        <v>3034</v>
      </c>
      <c r="D2801" t="s">
        <v>3011</v>
      </c>
      <c r="E2801">
        <v>93</v>
      </c>
      <c r="F2801" t="s">
        <v>3012</v>
      </c>
      <c r="G2801" t="s">
        <v>3035</v>
      </c>
    </row>
    <row r="2802" spans="2:7" x14ac:dyDescent="0.25">
      <c r="B2802" t="s">
        <v>3036</v>
      </c>
      <c r="C2802" t="s">
        <v>3037</v>
      </c>
      <c r="D2802" t="s">
        <v>3027</v>
      </c>
      <c r="E2802" t="s">
        <v>3237</v>
      </c>
    </row>
    <row r="2803" spans="2:7" x14ac:dyDescent="0.25">
      <c r="B2803" t="s">
        <v>3009</v>
      </c>
      <c r="C2803" t="s">
        <v>3038</v>
      </c>
      <c r="D2803" t="s">
        <v>3011</v>
      </c>
      <c r="E2803">
        <v>227</v>
      </c>
      <c r="F2803" t="s">
        <v>3012</v>
      </c>
      <c r="G2803" t="s">
        <v>3016</v>
      </c>
    </row>
    <row r="2804" spans="2:7" x14ac:dyDescent="0.25">
      <c r="B2804" t="s">
        <v>3039</v>
      </c>
    </row>
    <row r="2805" spans="2:7" x14ac:dyDescent="0.25">
      <c r="B2805" t="s">
        <v>3040</v>
      </c>
    </row>
    <row r="2806" spans="2:7" x14ac:dyDescent="0.25">
      <c r="B2806" t="s">
        <v>3009</v>
      </c>
      <c r="C2806" t="s">
        <v>3038</v>
      </c>
      <c r="D2806" t="s">
        <v>3011</v>
      </c>
      <c r="E2806">
        <v>519</v>
      </c>
      <c r="F2806" t="s">
        <v>3012</v>
      </c>
      <c r="G2806" t="s">
        <v>3041</v>
      </c>
    </row>
    <row r="2807" spans="2:7" x14ac:dyDescent="0.25">
      <c r="B2807" t="s">
        <v>3042</v>
      </c>
    </row>
    <row r="2808" spans="2:7" x14ac:dyDescent="0.25">
      <c r="B2808" t="s">
        <v>3043</v>
      </c>
    </row>
    <row r="2809" spans="2:7" x14ac:dyDescent="0.25">
      <c r="B2809" t="s">
        <v>3009</v>
      </c>
      <c r="C2809" t="s">
        <v>3038</v>
      </c>
      <c r="D2809" t="s">
        <v>3011</v>
      </c>
      <c r="E2809">
        <v>258</v>
      </c>
      <c r="F2809" t="s">
        <v>3012</v>
      </c>
      <c r="G2809" t="s">
        <v>3044</v>
      </c>
    </row>
    <row r="2810" spans="2:7" x14ac:dyDescent="0.25">
      <c r="B2810" t="s">
        <v>833</v>
      </c>
      <c r="C2810" t="s">
        <v>3045</v>
      </c>
    </row>
    <row r="2811" spans="2:7" x14ac:dyDescent="0.25">
      <c r="B2811" t="s">
        <v>3009</v>
      </c>
      <c r="C2811" t="s">
        <v>3038</v>
      </c>
      <c r="D2811" t="s">
        <v>3011</v>
      </c>
      <c r="E2811">
        <v>327</v>
      </c>
      <c r="F2811" t="s">
        <v>3012</v>
      </c>
      <c r="G2811" t="s">
        <v>3046</v>
      </c>
    </row>
    <row r="2812" spans="2:7" x14ac:dyDescent="0.25">
      <c r="B2812" t="s">
        <v>3047</v>
      </c>
      <c r="C2812" t="s">
        <v>3048</v>
      </c>
      <c r="D2812" t="s">
        <v>3049</v>
      </c>
    </row>
    <row r="2813" spans="2:7" x14ac:dyDescent="0.25">
      <c r="B2813" t="s">
        <v>3009</v>
      </c>
      <c r="C2813" t="s">
        <v>3050</v>
      </c>
      <c r="D2813" t="s">
        <v>3011</v>
      </c>
      <c r="E2813">
        <v>1739</v>
      </c>
      <c r="F2813" t="s">
        <v>3012</v>
      </c>
      <c r="G2813" t="s">
        <v>3051</v>
      </c>
    </row>
    <row r="2814" spans="2:7" x14ac:dyDescent="0.25">
      <c r="B2814" t="s">
        <v>3052</v>
      </c>
      <c r="C2814" t="s">
        <v>3053</v>
      </c>
      <c r="D2814" t="s">
        <v>3054</v>
      </c>
    </row>
    <row r="2815" spans="2:7" x14ac:dyDescent="0.25">
      <c r="B2815" t="s">
        <v>3055</v>
      </c>
    </row>
    <row r="2816" spans="2:7" x14ac:dyDescent="0.25">
      <c r="B2816" t="s">
        <v>3009</v>
      </c>
      <c r="C2816" t="s">
        <v>3050</v>
      </c>
      <c r="D2816" t="s">
        <v>3011</v>
      </c>
      <c r="E2816">
        <v>1750</v>
      </c>
      <c r="F2816" t="s">
        <v>3012</v>
      </c>
      <c r="G2816" t="s">
        <v>3056</v>
      </c>
    </row>
    <row r="2817" spans="2:7" x14ac:dyDescent="0.25">
      <c r="B2817" t="s">
        <v>3052</v>
      </c>
      <c r="C2817" t="s">
        <v>3057</v>
      </c>
      <c r="D2817" t="s">
        <v>3054</v>
      </c>
    </row>
    <row r="2818" spans="2:7" x14ac:dyDescent="0.25">
      <c r="B2818" t="s">
        <v>3009</v>
      </c>
      <c r="C2818" t="s">
        <v>3058</v>
      </c>
      <c r="D2818" t="s">
        <v>3011</v>
      </c>
      <c r="E2818">
        <v>46</v>
      </c>
      <c r="F2818" t="s">
        <v>3012</v>
      </c>
      <c r="G2818" t="s">
        <v>3059</v>
      </c>
    </row>
    <row r="2819" spans="2:7" x14ac:dyDescent="0.25">
      <c r="B2819" t="s">
        <v>3060</v>
      </c>
      <c r="C2819" t="s">
        <v>3061</v>
      </c>
    </row>
    <row r="2820" spans="2:7" x14ac:dyDescent="0.25">
      <c r="B2820" t="s">
        <v>3009</v>
      </c>
      <c r="C2820" t="s">
        <v>3050</v>
      </c>
      <c r="D2820" t="s">
        <v>3011</v>
      </c>
      <c r="E2820">
        <v>1739</v>
      </c>
      <c r="F2820" t="s">
        <v>3012</v>
      </c>
      <c r="G2820" t="s">
        <v>3051</v>
      </c>
    </row>
    <row r="2821" spans="2:7" x14ac:dyDescent="0.25">
      <c r="B2821" t="s">
        <v>3052</v>
      </c>
      <c r="C2821" t="s">
        <v>3053</v>
      </c>
      <c r="D2821" t="s">
        <v>3054</v>
      </c>
    </row>
    <row r="2822" spans="2:7" x14ac:dyDescent="0.25">
      <c r="B2822" t="s">
        <v>3055</v>
      </c>
    </row>
    <row r="2823" spans="2:7" x14ac:dyDescent="0.25">
      <c r="B2823" t="s">
        <v>3009</v>
      </c>
      <c r="C2823" t="s">
        <v>3050</v>
      </c>
      <c r="D2823" t="s">
        <v>3011</v>
      </c>
      <c r="E2823">
        <v>1750</v>
      </c>
      <c r="F2823" t="s">
        <v>3012</v>
      </c>
      <c r="G2823" t="s">
        <v>3056</v>
      </c>
    </row>
    <row r="2824" spans="2:7" x14ac:dyDescent="0.25">
      <c r="B2824" t="s">
        <v>3052</v>
      </c>
      <c r="C2824" t="s">
        <v>3057</v>
      </c>
      <c r="D2824" t="s">
        <v>3054</v>
      </c>
    </row>
    <row r="2825" spans="2:7" x14ac:dyDescent="0.25">
      <c r="B2825" t="s">
        <v>3009</v>
      </c>
      <c r="C2825" t="s">
        <v>3062</v>
      </c>
      <c r="D2825" t="s">
        <v>3011</v>
      </c>
      <c r="E2825">
        <v>820</v>
      </c>
      <c r="F2825" t="s">
        <v>3012</v>
      </c>
      <c r="G2825" t="s">
        <v>3059</v>
      </c>
    </row>
    <row r="2826" spans="2:7" x14ac:dyDescent="0.25">
      <c r="B2826" t="s">
        <v>3063</v>
      </c>
      <c r="C2826" t="s">
        <v>3064</v>
      </c>
      <c r="D2826" t="s">
        <v>3065</v>
      </c>
      <c r="E2826" t="s">
        <v>3066</v>
      </c>
      <c r="F2826" t="s">
        <v>3067</v>
      </c>
      <c r="G2826" t="s">
        <v>3068</v>
      </c>
    </row>
    <row r="2827" spans="2:7" x14ac:dyDescent="0.25">
      <c r="B2827" t="s">
        <v>3009</v>
      </c>
      <c r="C2827" t="s">
        <v>3050</v>
      </c>
      <c r="D2827" t="s">
        <v>3011</v>
      </c>
      <c r="E2827">
        <v>1739</v>
      </c>
      <c r="F2827" t="s">
        <v>3012</v>
      </c>
      <c r="G2827" t="s">
        <v>3051</v>
      </c>
    </row>
    <row r="2828" spans="2:7" x14ac:dyDescent="0.25">
      <c r="B2828" t="s">
        <v>3052</v>
      </c>
      <c r="C2828" t="s">
        <v>3053</v>
      </c>
      <c r="D2828" t="s">
        <v>3054</v>
      </c>
    </row>
    <row r="2829" spans="2:7" x14ac:dyDescent="0.25">
      <c r="B2829" t="s">
        <v>3055</v>
      </c>
    </row>
    <row r="2830" spans="2:7" x14ac:dyDescent="0.25">
      <c r="B2830" t="s">
        <v>3009</v>
      </c>
      <c r="C2830" t="s">
        <v>3050</v>
      </c>
      <c r="D2830" t="s">
        <v>3011</v>
      </c>
      <c r="E2830">
        <v>1750</v>
      </c>
      <c r="F2830" t="s">
        <v>3012</v>
      </c>
      <c r="G2830" t="s">
        <v>3056</v>
      </c>
    </row>
    <row r="2831" spans="2:7" x14ac:dyDescent="0.25">
      <c r="B2831" t="s">
        <v>3052</v>
      </c>
      <c r="C2831" t="s">
        <v>3057</v>
      </c>
      <c r="D2831" t="s">
        <v>3054</v>
      </c>
    </row>
    <row r="2832" spans="2:7" x14ac:dyDescent="0.25">
      <c r="B2832" t="s">
        <v>3009</v>
      </c>
      <c r="C2832" t="s">
        <v>3062</v>
      </c>
      <c r="D2832" t="s">
        <v>3011</v>
      </c>
      <c r="E2832">
        <v>725</v>
      </c>
      <c r="F2832" t="s">
        <v>3012</v>
      </c>
      <c r="G2832" t="s">
        <v>3059</v>
      </c>
    </row>
    <row r="2833" spans="2:9" x14ac:dyDescent="0.25">
      <c r="B2833" t="s">
        <v>3069</v>
      </c>
      <c r="C2833" t="s">
        <v>3070</v>
      </c>
      <c r="D2833" t="s">
        <v>3071</v>
      </c>
    </row>
    <row r="2834" spans="2:9" x14ac:dyDescent="0.25">
      <c r="B2834" t="s">
        <v>3009</v>
      </c>
      <c r="C2834" t="s">
        <v>3050</v>
      </c>
      <c r="D2834" t="s">
        <v>3011</v>
      </c>
      <c r="E2834">
        <v>1739</v>
      </c>
      <c r="F2834" t="s">
        <v>3012</v>
      </c>
      <c r="G2834" t="s">
        <v>3051</v>
      </c>
    </row>
    <row r="2835" spans="2:9" x14ac:dyDescent="0.25">
      <c r="B2835" t="s">
        <v>3052</v>
      </c>
      <c r="C2835" t="s">
        <v>3053</v>
      </c>
      <c r="D2835" t="s">
        <v>3054</v>
      </c>
    </row>
    <row r="2836" spans="2:9" x14ac:dyDescent="0.25">
      <c r="B2836" t="s">
        <v>3055</v>
      </c>
    </row>
    <row r="2837" spans="2:9" x14ac:dyDescent="0.25">
      <c r="B2837" t="s">
        <v>3009</v>
      </c>
      <c r="C2837" t="s">
        <v>3050</v>
      </c>
      <c r="D2837" t="s">
        <v>3011</v>
      </c>
      <c r="E2837">
        <v>1750</v>
      </c>
      <c r="F2837" t="s">
        <v>3012</v>
      </c>
      <c r="G2837" t="s">
        <v>3056</v>
      </c>
    </row>
    <row r="2838" spans="2:9" x14ac:dyDescent="0.25">
      <c r="B2838" t="s">
        <v>3052</v>
      </c>
      <c r="C2838" t="s">
        <v>3057</v>
      </c>
      <c r="D2838" t="s">
        <v>3054</v>
      </c>
    </row>
    <row r="2839" spans="2:9" x14ac:dyDescent="0.25">
      <c r="B2839" t="s">
        <v>3009</v>
      </c>
      <c r="C2839" t="s">
        <v>3062</v>
      </c>
      <c r="D2839" t="s">
        <v>3011</v>
      </c>
      <c r="E2839">
        <v>750</v>
      </c>
      <c r="F2839" t="s">
        <v>3012</v>
      </c>
      <c r="G2839" t="s">
        <v>3059</v>
      </c>
    </row>
    <row r="2840" spans="2:9" x14ac:dyDescent="0.25">
      <c r="B2840" t="s">
        <v>3069</v>
      </c>
      <c r="C2840" t="s">
        <v>3072</v>
      </c>
      <c r="D2840" t="s">
        <v>3073</v>
      </c>
      <c r="E2840" t="s">
        <v>3238</v>
      </c>
      <c r="F2840" t="s">
        <v>3074</v>
      </c>
      <c r="G2840" t="s">
        <v>3069</v>
      </c>
      <c r="H2840" t="s">
        <v>3069</v>
      </c>
      <c r="I2840" t="s">
        <v>3075</v>
      </c>
    </row>
    <row r="2841" spans="2:9" x14ac:dyDescent="0.25">
      <c r="B2841" t="s">
        <v>3009</v>
      </c>
      <c r="C2841" t="s">
        <v>3050</v>
      </c>
      <c r="D2841" t="s">
        <v>3011</v>
      </c>
      <c r="E2841">
        <v>1739</v>
      </c>
      <c r="F2841" t="s">
        <v>3012</v>
      </c>
      <c r="G2841" t="s">
        <v>3051</v>
      </c>
    </row>
    <row r="2842" spans="2:9" x14ac:dyDescent="0.25">
      <c r="B2842" t="s">
        <v>3052</v>
      </c>
      <c r="C2842" t="s">
        <v>3053</v>
      </c>
      <c r="D2842" t="s">
        <v>3054</v>
      </c>
    </row>
    <row r="2843" spans="2:9" x14ac:dyDescent="0.25">
      <c r="B2843" t="s">
        <v>3055</v>
      </c>
    </row>
    <row r="2844" spans="2:9" x14ac:dyDescent="0.25">
      <c r="B2844" t="s">
        <v>3009</v>
      </c>
      <c r="C2844" t="s">
        <v>3050</v>
      </c>
      <c r="D2844" t="s">
        <v>3011</v>
      </c>
      <c r="E2844">
        <v>1750</v>
      </c>
      <c r="F2844" t="s">
        <v>3012</v>
      </c>
      <c r="G2844" t="s">
        <v>3056</v>
      </c>
    </row>
    <row r="2845" spans="2:9" x14ac:dyDescent="0.25">
      <c r="B2845" t="s">
        <v>3052</v>
      </c>
      <c r="C2845" t="s">
        <v>3057</v>
      </c>
      <c r="D2845" t="s">
        <v>3054</v>
      </c>
    </row>
    <row r="2846" spans="2:9" x14ac:dyDescent="0.25">
      <c r="B2846" t="s">
        <v>3009</v>
      </c>
      <c r="C2846" t="s">
        <v>3062</v>
      </c>
      <c r="D2846" t="s">
        <v>3011</v>
      </c>
      <c r="E2846">
        <v>738</v>
      </c>
      <c r="F2846" t="s">
        <v>3012</v>
      </c>
      <c r="G2846" t="s">
        <v>3059</v>
      </c>
    </row>
    <row r="2847" spans="2:9" x14ac:dyDescent="0.25">
      <c r="B2847" t="s">
        <v>3052</v>
      </c>
      <c r="C2847" t="s">
        <v>3069</v>
      </c>
      <c r="D2847" t="s">
        <v>3031</v>
      </c>
      <c r="E2847" t="s">
        <v>3076</v>
      </c>
    </row>
    <row r="2848" spans="2:9" x14ac:dyDescent="0.25">
      <c r="B2848" t="s">
        <v>3077</v>
      </c>
    </row>
    <row r="2849" spans="1:16" x14ac:dyDescent="0.25">
      <c r="B2849" t="s">
        <v>3009</v>
      </c>
      <c r="C2849" t="s">
        <v>3062</v>
      </c>
      <c r="D2849" t="s">
        <v>3011</v>
      </c>
      <c r="E2849">
        <v>750</v>
      </c>
      <c r="F2849" t="s">
        <v>3012</v>
      </c>
      <c r="G2849" t="s">
        <v>3078</v>
      </c>
    </row>
    <row r="2850" spans="1:16" x14ac:dyDescent="0.25">
      <c r="B2850" t="s">
        <v>3069</v>
      </c>
      <c r="C2850" t="s">
        <v>3072</v>
      </c>
      <c r="D2850" t="s">
        <v>3073</v>
      </c>
      <c r="E2850" t="s">
        <v>3238</v>
      </c>
      <c r="F2850" t="s">
        <v>3074</v>
      </c>
      <c r="G2850" t="s">
        <v>3069</v>
      </c>
      <c r="H2850" t="s">
        <v>3069</v>
      </c>
      <c r="I2850" t="s">
        <v>3075</v>
      </c>
    </row>
    <row r="2851" spans="1:16" x14ac:dyDescent="0.25">
      <c r="B2851" t="s">
        <v>3079</v>
      </c>
    </row>
    <row r="2852" spans="1:16" x14ac:dyDescent="0.25">
      <c r="B2852" t="s">
        <v>3009</v>
      </c>
      <c r="C2852" t="s">
        <v>3050</v>
      </c>
      <c r="D2852" t="s">
        <v>3011</v>
      </c>
      <c r="E2852">
        <v>1739</v>
      </c>
      <c r="F2852" t="s">
        <v>3012</v>
      </c>
      <c r="G2852" t="s">
        <v>3051</v>
      </c>
    </row>
    <row r="2853" spans="1:16" x14ac:dyDescent="0.25">
      <c r="B2853" t="s">
        <v>3052</v>
      </c>
      <c r="C2853" t="s">
        <v>3053</v>
      </c>
      <c r="D2853" t="s">
        <v>3054</v>
      </c>
    </row>
    <row r="2854" spans="1:16" x14ac:dyDescent="0.25">
      <c r="B2854" t="s">
        <v>3055</v>
      </c>
    </row>
    <row r="2855" spans="1:16" x14ac:dyDescent="0.25">
      <c r="B2855" t="s">
        <v>3009</v>
      </c>
      <c r="C2855" t="s">
        <v>3050</v>
      </c>
      <c r="D2855" t="s">
        <v>3011</v>
      </c>
      <c r="E2855">
        <v>1750</v>
      </c>
      <c r="F2855" t="s">
        <v>3012</v>
      </c>
      <c r="G2855" t="s">
        <v>3056</v>
      </c>
    </row>
    <row r="2856" spans="1:16" x14ac:dyDescent="0.25">
      <c r="B2856" t="s">
        <v>3052</v>
      </c>
      <c r="C2856" t="s">
        <v>3057</v>
      </c>
      <c r="D2856" t="s">
        <v>3054</v>
      </c>
    </row>
    <row r="2857" spans="1:16" x14ac:dyDescent="0.25">
      <c r="B2857" t="s">
        <v>3009</v>
      </c>
      <c r="C2857" t="s">
        <v>3062</v>
      </c>
      <c r="D2857" t="s">
        <v>3011</v>
      </c>
      <c r="E2857">
        <v>769</v>
      </c>
      <c r="F2857" t="s">
        <v>3012</v>
      </c>
      <c r="G2857" t="s">
        <v>3059</v>
      </c>
    </row>
    <row r="2858" spans="1:16" x14ac:dyDescent="0.25">
      <c r="B2858" t="s">
        <v>3069</v>
      </c>
      <c r="C2858" t="s">
        <v>3080</v>
      </c>
      <c r="D2858" t="s">
        <v>3081</v>
      </c>
      <c r="E2858" t="s">
        <v>3082</v>
      </c>
      <c r="F2858" t="s">
        <v>3083</v>
      </c>
      <c r="G2858" t="s">
        <v>3239</v>
      </c>
      <c r="H2858" t="s">
        <v>3071</v>
      </c>
    </row>
    <row r="2859" spans="1:16" x14ac:dyDescent="0.25">
      <c r="B2859" t="s">
        <v>3084</v>
      </c>
    </row>
    <row r="2860" spans="1:16" x14ac:dyDescent="0.25">
      <c r="B2860" t="s">
        <v>3009</v>
      </c>
      <c r="C2860" t="s">
        <v>3062</v>
      </c>
      <c r="D2860" t="s">
        <v>3011</v>
      </c>
      <c r="E2860">
        <v>776</v>
      </c>
      <c r="F2860" t="s">
        <v>3012</v>
      </c>
      <c r="G2860" t="s">
        <v>3085</v>
      </c>
    </row>
    <row r="2861" spans="1:16" x14ac:dyDescent="0.25">
      <c r="B2861" t="s">
        <v>3086</v>
      </c>
      <c r="C2861" t="s">
        <v>3087</v>
      </c>
      <c r="D2861" t="s">
        <v>3088</v>
      </c>
      <c r="E2861" t="s">
        <v>3089</v>
      </c>
      <c r="F2861" t="s">
        <v>3090</v>
      </c>
      <c r="G2861" t="s">
        <v>3091</v>
      </c>
    </row>
    <row r="2862" spans="1:16" x14ac:dyDescent="0.25">
      <c r="B2862" t="s">
        <v>3092</v>
      </c>
    </row>
    <row r="2863" spans="1:16" x14ac:dyDescent="0.25">
      <c r="A2863" t="s">
        <v>3240</v>
      </c>
      <c r="B2863" t="s">
        <v>3093</v>
      </c>
      <c r="C2863" t="s">
        <v>3094</v>
      </c>
      <c r="D2863" t="s">
        <v>3095</v>
      </c>
      <c r="E2863" t="s">
        <v>3241</v>
      </c>
      <c r="F2863" t="s">
        <v>3096</v>
      </c>
      <c r="G2863" t="s">
        <v>3242</v>
      </c>
      <c r="H2863" t="s">
        <v>3097</v>
      </c>
      <c r="I2863" t="s">
        <v>3098</v>
      </c>
      <c r="J2863" t="s">
        <v>3243</v>
      </c>
      <c r="K2863" t="s">
        <v>3099</v>
      </c>
      <c r="L2863" t="s">
        <v>3100</v>
      </c>
      <c r="M2863" t="s">
        <v>3002</v>
      </c>
      <c r="N2863" t="s">
        <v>3101</v>
      </c>
      <c r="O2863">
        <v>14195097600</v>
      </c>
      <c r="P2863" t="s">
        <v>3102</v>
      </c>
    </row>
    <row r="2864" spans="1:16" x14ac:dyDescent="0.25">
      <c r="A2864" t="s">
        <v>220</v>
      </c>
      <c r="B2864" t="s">
        <v>73</v>
      </c>
      <c r="C2864" t="s">
        <v>47</v>
      </c>
      <c r="D2864" t="s">
        <v>3106</v>
      </c>
      <c r="E2864" t="s">
        <v>49</v>
      </c>
      <c r="F2864" t="s">
        <v>50</v>
      </c>
      <c r="G2864">
        <v>8.8888804117838503E-4</v>
      </c>
    </row>
    <row r="2865" spans="1:7" x14ac:dyDescent="0.25">
      <c r="A2865" t="s">
        <v>220</v>
      </c>
      <c r="B2865" t="s">
        <v>76</v>
      </c>
      <c r="C2865" t="s">
        <v>47</v>
      </c>
      <c r="D2865" t="s">
        <v>3106</v>
      </c>
      <c r="E2865" t="s">
        <v>49</v>
      </c>
      <c r="F2865" t="s">
        <v>50</v>
      </c>
      <c r="G2865">
        <v>2.7777751286824499E-4</v>
      </c>
    </row>
    <row r="2866" spans="1:7" x14ac:dyDescent="0.25">
      <c r="A2866" t="s">
        <v>220</v>
      </c>
      <c r="B2866" t="s">
        <v>70</v>
      </c>
      <c r="C2866" t="s">
        <v>47</v>
      </c>
      <c r="D2866" t="s">
        <v>3106</v>
      </c>
      <c r="E2866" t="s">
        <v>49</v>
      </c>
      <c r="F2866" t="s">
        <v>50</v>
      </c>
      <c r="G2866">
        <v>2.36110885938008E-4</v>
      </c>
    </row>
    <row r="2867" spans="1:7" x14ac:dyDescent="0.25">
      <c r="A2867" t="s">
        <v>214</v>
      </c>
      <c r="B2867" t="s">
        <v>70</v>
      </c>
      <c r="C2867" t="s">
        <v>47</v>
      </c>
      <c r="D2867" t="s">
        <v>3106</v>
      </c>
      <c r="E2867" t="s">
        <v>49</v>
      </c>
      <c r="F2867" t="s">
        <v>50</v>
      </c>
      <c r="G2867">
        <v>2.2222201029459599E-4</v>
      </c>
    </row>
    <row r="2868" spans="1:7" x14ac:dyDescent="0.25">
      <c r="A2868" t="s">
        <v>214</v>
      </c>
      <c r="B2868" t="s">
        <v>73</v>
      </c>
      <c r="C2868" t="s">
        <v>47</v>
      </c>
      <c r="D2868" t="s">
        <v>3106</v>
      </c>
      <c r="E2868" t="s">
        <v>49</v>
      </c>
      <c r="F2868" t="s">
        <v>50</v>
      </c>
      <c r="G2868">
        <v>9.9999904632568299E-4</v>
      </c>
    </row>
    <row r="2869" spans="1:7" x14ac:dyDescent="0.25">
      <c r="A2869" t="s">
        <v>214</v>
      </c>
      <c r="B2869" t="s">
        <v>76</v>
      </c>
      <c r="C2869" t="s">
        <v>47</v>
      </c>
      <c r="D2869" t="s">
        <v>3106</v>
      </c>
      <c r="E2869" t="s">
        <v>49</v>
      </c>
      <c r="F2869" t="s">
        <v>50</v>
      </c>
      <c r="G2869">
        <v>4.4444402058919197E-4</v>
      </c>
    </row>
    <row r="2870" spans="1:7" x14ac:dyDescent="0.25">
      <c r="A2870" t="s">
        <v>3229</v>
      </c>
      <c r="B2870" t="s">
        <v>76</v>
      </c>
      <c r="C2870" t="s">
        <v>47</v>
      </c>
      <c r="D2870" t="s">
        <v>3106</v>
      </c>
      <c r="E2870" t="s">
        <v>49</v>
      </c>
      <c r="F2870" t="s">
        <v>50</v>
      </c>
      <c r="G2870">
        <v>2.8611083825429199E-3</v>
      </c>
    </row>
    <row r="2871" spans="1:7" x14ac:dyDescent="0.25">
      <c r="A2871" t="s">
        <v>3229</v>
      </c>
      <c r="B2871" t="s">
        <v>70</v>
      </c>
      <c r="C2871" t="s">
        <v>47</v>
      </c>
      <c r="D2871" t="s">
        <v>3106</v>
      </c>
      <c r="E2871" t="s">
        <v>49</v>
      </c>
      <c r="F2871" t="s">
        <v>50</v>
      </c>
      <c r="G2871">
        <v>2.9166638851165698E-4</v>
      </c>
    </row>
    <row r="2872" spans="1:7" x14ac:dyDescent="0.25">
      <c r="A2872" t="s">
        <v>3229</v>
      </c>
      <c r="B2872" t="s">
        <v>73</v>
      </c>
      <c r="C2872" t="s">
        <v>47</v>
      </c>
      <c r="D2872" t="s">
        <v>3106</v>
      </c>
      <c r="E2872" t="s">
        <v>49</v>
      </c>
      <c r="F2872" t="s">
        <v>50</v>
      </c>
      <c r="G2872">
        <v>2.4722198645273801E-3</v>
      </c>
    </row>
    <row r="2873" spans="1:7" x14ac:dyDescent="0.25">
      <c r="A2873" t="s">
        <v>220</v>
      </c>
      <c r="B2873" t="s">
        <v>70</v>
      </c>
      <c r="C2873" t="s">
        <v>47</v>
      </c>
      <c r="D2873" t="s">
        <v>3107</v>
      </c>
      <c r="E2873" t="s">
        <v>49</v>
      </c>
      <c r="F2873" t="s">
        <v>50</v>
      </c>
      <c r="G2873">
        <v>1.7592575814988801E-4</v>
      </c>
    </row>
    <row r="2874" spans="1:7" x14ac:dyDescent="0.25">
      <c r="A2874" t="s">
        <v>220</v>
      </c>
      <c r="B2874" t="s">
        <v>76</v>
      </c>
      <c r="C2874" t="s">
        <v>47</v>
      </c>
      <c r="D2874" t="s">
        <v>3107</v>
      </c>
      <c r="E2874" t="s">
        <v>49</v>
      </c>
      <c r="F2874" t="s">
        <v>50</v>
      </c>
      <c r="G2874">
        <v>1.8518500857883001E-4</v>
      </c>
    </row>
    <row r="2875" spans="1:7" x14ac:dyDescent="0.25">
      <c r="A2875" t="s">
        <v>220</v>
      </c>
      <c r="B2875" t="s">
        <v>73</v>
      </c>
      <c r="C2875" t="s">
        <v>47</v>
      </c>
      <c r="D2875" t="s">
        <v>3107</v>
      </c>
      <c r="E2875" t="s">
        <v>49</v>
      </c>
      <c r="F2875" t="s">
        <v>50</v>
      </c>
      <c r="G2875">
        <v>6.8518453174167199E-4</v>
      </c>
    </row>
    <row r="2876" spans="1:7" x14ac:dyDescent="0.25">
      <c r="A2876" t="s">
        <v>214</v>
      </c>
      <c r="B2876" t="s">
        <v>76</v>
      </c>
      <c r="C2876" t="s">
        <v>47</v>
      </c>
      <c r="D2876" t="s">
        <v>3107</v>
      </c>
      <c r="E2876" t="s">
        <v>49</v>
      </c>
      <c r="F2876" t="s">
        <v>50</v>
      </c>
      <c r="G2876">
        <v>4.3518477016025098E-4</v>
      </c>
    </row>
    <row r="2877" spans="1:7" x14ac:dyDescent="0.25">
      <c r="A2877" t="s">
        <v>214</v>
      </c>
      <c r="B2877" t="s">
        <v>70</v>
      </c>
      <c r="C2877" t="s">
        <v>47</v>
      </c>
      <c r="D2877" t="s">
        <v>3107</v>
      </c>
      <c r="E2877" t="s">
        <v>49</v>
      </c>
      <c r="F2877" t="s">
        <v>50</v>
      </c>
      <c r="G2877">
        <v>3.51851516299777E-4</v>
      </c>
    </row>
    <row r="2878" spans="1:7" x14ac:dyDescent="0.25">
      <c r="A2878" t="s">
        <v>214</v>
      </c>
      <c r="B2878" t="s">
        <v>73</v>
      </c>
      <c r="C2878" t="s">
        <v>47</v>
      </c>
      <c r="D2878" t="s">
        <v>3107</v>
      </c>
      <c r="E2878" t="s">
        <v>49</v>
      </c>
      <c r="F2878" t="s">
        <v>50</v>
      </c>
      <c r="G2878">
        <v>8.2407328817579403E-4</v>
      </c>
    </row>
    <row r="2879" spans="1:7" x14ac:dyDescent="0.25">
      <c r="A2879" t="s">
        <v>3229</v>
      </c>
      <c r="B2879" t="s">
        <v>70</v>
      </c>
      <c r="C2879" t="s">
        <v>47</v>
      </c>
      <c r="D2879" t="s">
        <v>3107</v>
      </c>
      <c r="E2879" t="s">
        <v>49</v>
      </c>
      <c r="F2879" t="s">
        <v>50</v>
      </c>
      <c r="G2879">
        <v>2.6851826243930302E-4</v>
      </c>
    </row>
    <row r="2880" spans="1:7" x14ac:dyDescent="0.25">
      <c r="A2880" t="s">
        <v>3229</v>
      </c>
      <c r="B2880" t="s">
        <v>76</v>
      </c>
      <c r="C2880" t="s">
        <v>47</v>
      </c>
      <c r="D2880" t="s">
        <v>3107</v>
      </c>
      <c r="E2880" t="s">
        <v>49</v>
      </c>
      <c r="F2880" t="s">
        <v>50</v>
      </c>
      <c r="G2880">
        <v>2.4629606140984398E-3</v>
      </c>
    </row>
    <row r="2881" spans="1:14" x14ac:dyDescent="0.25">
      <c r="A2881" t="s">
        <v>3229</v>
      </c>
      <c r="B2881" t="s">
        <v>73</v>
      </c>
      <c r="C2881" t="s">
        <v>47</v>
      </c>
      <c r="D2881" t="s">
        <v>3107</v>
      </c>
      <c r="E2881" t="s">
        <v>49</v>
      </c>
      <c r="F2881" t="s">
        <v>50</v>
      </c>
      <c r="G2881">
        <v>2.0740720960828901E-3</v>
      </c>
    </row>
    <row r="2882" spans="1:14" x14ac:dyDescent="0.25">
      <c r="A2882" t="s">
        <v>3004</v>
      </c>
      <c r="B2882" t="s">
        <v>3254</v>
      </c>
    </row>
    <row r="2883" spans="1:14" x14ac:dyDescent="0.25">
      <c r="A2883" t="s">
        <v>3005</v>
      </c>
      <c r="B2883" t="s">
        <v>3006</v>
      </c>
      <c r="C2883" t="s">
        <v>3007</v>
      </c>
      <c r="D2883" t="s">
        <v>3008</v>
      </c>
      <c r="E2883" t="s">
        <v>3232</v>
      </c>
    </row>
    <row r="2884" spans="1:14" x14ac:dyDescent="0.25">
      <c r="B2884" t="s">
        <v>3009</v>
      </c>
      <c r="C2884" t="s">
        <v>3010</v>
      </c>
      <c r="D2884" t="s">
        <v>3011</v>
      </c>
      <c r="E2884">
        <v>313</v>
      </c>
      <c r="F2884" t="s">
        <v>3012</v>
      </c>
      <c r="G2884" t="s">
        <v>3013</v>
      </c>
    </row>
    <row r="2885" spans="1:14" x14ac:dyDescent="0.25">
      <c r="B2885" t="s">
        <v>3014</v>
      </c>
    </row>
    <row r="2886" spans="1:14" x14ac:dyDescent="0.25">
      <c r="B2886" t="s">
        <v>3015</v>
      </c>
    </row>
    <row r="2887" spans="1:14" x14ac:dyDescent="0.25">
      <c r="B2887" t="s">
        <v>3009</v>
      </c>
      <c r="C2887" t="s">
        <v>3010</v>
      </c>
      <c r="D2887" t="s">
        <v>3011</v>
      </c>
      <c r="E2887">
        <v>108</v>
      </c>
      <c r="F2887" t="s">
        <v>3012</v>
      </c>
      <c r="G2887" t="s">
        <v>3016</v>
      </c>
    </row>
    <row r="2888" spans="1:14" x14ac:dyDescent="0.25">
      <c r="B2888" t="s">
        <v>3017</v>
      </c>
      <c r="C2888" t="s">
        <v>3018</v>
      </c>
    </row>
    <row r="2889" spans="1:14" x14ac:dyDescent="0.25">
      <c r="B2889" t="s">
        <v>3019</v>
      </c>
    </row>
    <row r="2890" spans="1:14" x14ac:dyDescent="0.25">
      <c r="B2890" t="s">
        <v>3009</v>
      </c>
      <c r="C2890" t="s">
        <v>18</v>
      </c>
      <c r="D2890" t="s">
        <v>3011</v>
      </c>
      <c r="E2890">
        <v>29</v>
      </c>
      <c r="F2890" t="s">
        <v>3012</v>
      </c>
      <c r="G2890" t="s">
        <v>3020</v>
      </c>
    </row>
    <row r="2891" spans="1:14" x14ac:dyDescent="0.25">
      <c r="B2891" t="s">
        <v>3021</v>
      </c>
      <c r="C2891" t="s">
        <v>3022</v>
      </c>
      <c r="D2891" t="s">
        <v>3023</v>
      </c>
      <c r="E2891" t="s">
        <v>3024</v>
      </c>
      <c r="F2891" t="s">
        <v>3025</v>
      </c>
      <c r="G2891" t="s">
        <v>3026</v>
      </c>
      <c r="H2891" t="s">
        <v>3027</v>
      </c>
      <c r="I2891" t="s">
        <v>3028</v>
      </c>
    </row>
    <row r="2892" spans="1:14" x14ac:dyDescent="0.25">
      <c r="B2892" t="s">
        <v>3029</v>
      </c>
    </row>
    <row r="2893" spans="1:14" x14ac:dyDescent="0.25">
      <c r="B2893" t="s">
        <v>3009</v>
      </c>
      <c r="C2893" t="s">
        <v>18</v>
      </c>
      <c r="D2893" t="s">
        <v>3011</v>
      </c>
      <c r="E2893">
        <v>40</v>
      </c>
      <c r="F2893" t="s">
        <v>3012</v>
      </c>
      <c r="G2893" t="s">
        <v>3030</v>
      </c>
    </row>
    <row r="2894" spans="1:14" x14ac:dyDescent="0.25">
      <c r="B2894" t="s">
        <v>833</v>
      </c>
      <c r="C2894" t="s">
        <v>3233</v>
      </c>
      <c r="D2894" t="s">
        <v>3234</v>
      </c>
      <c r="E2894" t="s">
        <v>3026</v>
      </c>
      <c r="F2894" t="s">
        <v>3026</v>
      </c>
      <c r="G2894" t="s">
        <v>3027</v>
      </c>
      <c r="H2894" t="s">
        <v>3235</v>
      </c>
      <c r="I2894" t="s">
        <v>3236</v>
      </c>
      <c r="J2894" t="s">
        <v>3236</v>
      </c>
      <c r="K2894" t="s">
        <v>3031</v>
      </c>
      <c r="L2894" t="s">
        <v>3032</v>
      </c>
      <c r="M2894" t="s">
        <v>3031</v>
      </c>
      <c r="N2894" t="s">
        <v>3033</v>
      </c>
    </row>
    <row r="2895" spans="1:14" x14ac:dyDescent="0.25">
      <c r="B2895" t="s">
        <v>3009</v>
      </c>
      <c r="C2895" t="s">
        <v>3034</v>
      </c>
      <c r="D2895" t="s">
        <v>3011</v>
      </c>
      <c r="E2895">
        <v>93</v>
      </c>
      <c r="F2895" t="s">
        <v>3012</v>
      </c>
      <c r="G2895" t="s">
        <v>3035</v>
      </c>
    </row>
    <row r="2896" spans="1:14" x14ac:dyDescent="0.25">
      <c r="B2896" t="s">
        <v>3036</v>
      </c>
      <c r="C2896" t="s">
        <v>3037</v>
      </c>
      <c r="D2896" t="s">
        <v>3027</v>
      </c>
      <c r="E2896" t="s">
        <v>3237</v>
      </c>
    </row>
    <row r="2897" spans="2:7" x14ac:dyDescent="0.25">
      <c r="B2897" t="s">
        <v>3009</v>
      </c>
      <c r="C2897" t="s">
        <v>3038</v>
      </c>
      <c r="D2897" t="s">
        <v>3011</v>
      </c>
      <c r="E2897">
        <v>227</v>
      </c>
      <c r="F2897" t="s">
        <v>3012</v>
      </c>
      <c r="G2897" t="s">
        <v>3016</v>
      </c>
    </row>
    <row r="2898" spans="2:7" x14ac:dyDescent="0.25">
      <c r="B2898" t="s">
        <v>3039</v>
      </c>
    </row>
    <row r="2899" spans="2:7" x14ac:dyDescent="0.25">
      <c r="B2899" t="s">
        <v>3040</v>
      </c>
    </row>
    <row r="2900" spans="2:7" x14ac:dyDescent="0.25">
      <c r="B2900" t="s">
        <v>3009</v>
      </c>
      <c r="C2900" t="s">
        <v>3038</v>
      </c>
      <c r="D2900" t="s">
        <v>3011</v>
      </c>
      <c r="E2900">
        <v>519</v>
      </c>
      <c r="F2900" t="s">
        <v>3012</v>
      </c>
      <c r="G2900" t="s">
        <v>3041</v>
      </c>
    </row>
    <row r="2901" spans="2:7" x14ac:dyDescent="0.25">
      <c r="B2901" t="s">
        <v>3042</v>
      </c>
    </row>
    <row r="2902" spans="2:7" x14ac:dyDescent="0.25">
      <c r="B2902" t="s">
        <v>3043</v>
      </c>
    </row>
    <row r="2903" spans="2:7" x14ac:dyDescent="0.25">
      <c r="B2903" t="s">
        <v>3009</v>
      </c>
      <c r="C2903" t="s">
        <v>3038</v>
      </c>
      <c r="D2903" t="s">
        <v>3011</v>
      </c>
      <c r="E2903">
        <v>258</v>
      </c>
      <c r="F2903" t="s">
        <v>3012</v>
      </c>
      <c r="G2903" t="s">
        <v>3044</v>
      </c>
    </row>
    <row r="2904" spans="2:7" x14ac:dyDescent="0.25">
      <c r="B2904" t="s">
        <v>833</v>
      </c>
      <c r="C2904" t="s">
        <v>3045</v>
      </c>
    </row>
    <row r="2905" spans="2:7" x14ac:dyDescent="0.25">
      <c r="B2905" t="s">
        <v>3009</v>
      </c>
      <c r="C2905" t="s">
        <v>3038</v>
      </c>
      <c r="D2905" t="s">
        <v>3011</v>
      </c>
      <c r="E2905">
        <v>327</v>
      </c>
      <c r="F2905" t="s">
        <v>3012</v>
      </c>
      <c r="G2905" t="s">
        <v>3046</v>
      </c>
    </row>
    <row r="2906" spans="2:7" x14ac:dyDescent="0.25">
      <c r="B2906" t="s">
        <v>3047</v>
      </c>
      <c r="C2906" t="s">
        <v>3048</v>
      </c>
      <c r="D2906" t="s">
        <v>3049</v>
      </c>
    </row>
    <row r="2907" spans="2:7" x14ac:dyDescent="0.25">
      <c r="B2907" t="s">
        <v>3009</v>
      </c>
      <c r="C2907" t="s">
        <v>3050</v>
      </c>
      <c r="D2907" t="s">
        <v>3011</v>
      </c>
      <c r="E2907">
        <v>1739</v>
      </c>
      <c r="F2907" t="s">
        <v>3012</v>
      </c>
      <c r="G2907" t="s">
        <v>3051</v>
      </c>
    </row>
    <row r="2908" spans="2:7" x14ac:dyDescent="0.25">
      <c r="B2908" t="s">
        <v>3052</v>
      </c>
      <c r="C2908" t="s">
        <v>3053</v>
      </c>
      <c r="D2908" t="s">
        <v>3054</v>
      </c>
    </row>
    <row r="2909" spans="2:7" x14ac:dyDescent="0.25">
      <c r="B2909" t="s">
        <v>3055</v>
      </c>
    </row>
    <row r="2910" spans="2:7" x14ac:dyDescent="0.25">
      <c r="B2910" t="s">
        <v>3009</v>
      </c>
      <c r="C2910" t="s">
        <v>3050</v>
      </c>
      <c r="D2910" t="s">
        <v>3011</v>
      </c>
      <c r="E2910">
        <v>1750</v>
      </c>
      <c r="F2910" t="s">
        <v>3012</v>
      </c>
      <c r="G2910" t="s">
        <v>3056</v>
      </c>
    </row>
    <row r="2911" spans="2:7" x14ac:dyDescent="0.25">
      <c r="B2911" t="s">
        <v>3052</v>
      </c>
      <c r="C2911" t="s">
        <v>3057</v>
      </c>
      <c r="D2911" t="s">
        <v>3054</v>
      </c>
    </row>
    <row r="2912" spans="2:7" x14ac:dyDescent="0.25">
      <c r="B2912" t="s">
        <v>3009</v>
      </c>
      <c r="C2912" t="s">
        <v>3058</v>
      </c>
      <c r="D2912" t="s">
        <v>3011</v>
      </c>
      <c r="E2912">
        <v>46</v>
      </c>
      <c r="F2912" t="s">
        <v>3012</v>
      </c>
      <c r="G2912" t="s">
        <v>3059</v>
      </c>
    </row>
    <row r="2913" spans="2:7" x14ac:dyDescent="0.25">
      <c r="B2913" t="s">
        <v>3060</v>
      </c>
      <c r="C2913" t="s">
        <v>3061</v>
      </c>
    </row>
    <row r="2914" spans="2:7" x14ac:dyDescent="0.25">
      <c r="B2914" t="s">
        <v>3009</v>
      </c>
      <c r="C2914" t="s">
        <v>3050</v>
      </c>
      <c r="D2914" t="s">
        <v>3011</v>
      </c>
      <c r="E2914">
        <v>1739</v>
      </c>
      <c r="F2914" t="s">
        <v>3012</v>
      </c>
      <c r="G2914" t="s">
        <v>3051</v>
      </c>
    </row>
    <row r="2915" spans="2:7" x14ac:dyDescent="0.25">
      <c r="B2915" t="s">
        <v>3052</v>
      </c>
      <c r="C2915" t="s">
        <v>3053</v>
      </c>
      <c r="D2915" t="s">
        <v>3054</v>
      </c>
    </row>
    <row r="2916" spans="2:7" x14ac:dyDescent="0.25">
      <c r="B2916" t="s">
        <v>3055</v>
      </c>
    </row>
    <row r="2917" spans="2:7" x14ac:dyDescent="0.25">
      <c r="B2917" t="s">
        <v>3009</v>
      </c>
      <c r="C2917" t="s">
        <v>3050</v>
      </c>
      <c r="D2917" t="s">
        <v>3011</v>
      </c>
      <c r="E2917">
        <v>1750</v>
      </c>
      <c r="F2917" t="s">
        <v>3012</v>
      </c>
      <c r="G2917" t="s">
        <v>3056</v>
      </c>
    </row>
    <row r="2918" spans="2:7" x14ac:dyDescent="0.25">
      <c r="B2918" t="s">
        <v>3052</v>
      </c>
      <c r="C2918" t="s">
        <v>3057</v>
      </c>
      <c r="D2918" t="s">
        <v>3054</v>
      </c>
    </row>
    <row r="2919" spans="2:7" x14ac:dyDescent="0.25">
      <c r="B2919" t="s">
        <v>3009</v>
      </c>
      <c r="C2919" t="s">
        <v>3062</v>
      </c>
      <c r="D2919" t="s">
        <v>3011</v>
      </c>
      <c r="E2919">
        <v>820</v>
      </c>
      <c r="F2919" t="s">
        <v>3012</v>
      </c>
      <c r="G2919" t="s">
        <v>3059</v>
      </c>
    </row>
    <row r="2920" spans="2:7" x14ac:dyDescent="0.25">
      <c r="B2920" t="s">
        <v>3063</v>
      </c>
      <c r="C2920" t="s">
        <v>3064</v>
      </c>
      <c r="D2920" t="s">
        <v>3065</v>
      </c>
      <c r="E2920" t="s">
        <v>3066</v>
      </c>
      <c r="F2920" t="s">
        <v>3067</v>
      </c>
      <c r="G2920" t="s">
        <v>3068</v>
      </c>
    </row>
    <row r="2921" spans="2:7" x14ac:dyDescent="0.25">
      <c r="B2921" t="s">
        <v>3009</v>
      </c>
      <c r="C2921" t="s">
        <v>3050</v>
      </c>
      <c r="D2921" t="s">
        <v>3011</v>
      </c>
      <c r="E2921">
        <v>1739</v>
      </c>
      <c r="F2921" t="s">
        <v>3012</v>
      </c>
      <c r="G2921" t="s">
        <v>3051</v>
      </c>
    </row>
    <row r="2922" spans="2:7" x14ac:dyDescent="0.25">
      <c r="B2922" t="s">
        <v>3052</v>
      </c>
      <c r="C2922" t="s">
        <v>3053</v>
      </c>
      <c r="D2922" t="s">
        <v>3054</v>
      </c>
    </row>
    <row r="2923" spans="2:7" x14ac:dyDescent="0.25">
      <c r="B2923" t="s">
        <v>3055</v>
      </c>
    </row>
    <row r="2924" spans="2:7" x14ac:dyDescent="0.25">
      <c r="B2924" t="s">
        <v>3009</v>
      </c>
      <c r="C2924" t="s">
        <v>3050</v>
      </c>
      <c r="D2924" t="s">
        <v>3011</v>
      </c>
      <c r="E2924">
        <v>1750</v>
      </c>
      <c r="F2924" t="s">
        <v>3012</v>
      </c>
      <c r="G2924" t="s">
        <v>3056</v>
      </c>
    </row>
    <row r="2925" spans="2:7" x14ac:dyDescent="0.25">
      <c r="B2925" t="s">
        <v>3052</v>
      </c>
      <c r="C2925" t="s">
        <v>3057</v>
      </c>
      <c r="D2925" t="s">
        <v>3054</v>
      </c>
    </row>
    <row r="2926" spans="2:7" x14ac:dyDescent="0.25">
      <c r="B2926" t="s">
        <v>3009</v>
      </c>
      <c r="C2926" t="s">
        <v>3062</v>
      </c>
      <c r="D2926" t="s">
        <v>3011</v>
      </c>
      <c r="E2926">
        <v>725</v>
      </c>
      <c r="F2926" t="s">
        <v>3012</v>
      </c>
      <c r="G2926" t="s">
        <v>3059</v>
      </c>
    </row>
    <row r="2927" spans="2:7" x14ac:dyDescent="0.25">
      <c r="B2927" t="s">
        <v>3069</v>
      </c>
      <c r="C2927" t="s">
        <v>3070</v>
      </c>
      <c r="D2927" t="s">
        <v>3071</v>
      </c>
    </row>
    <row r="2928" spans="2:7" x14ac:dyDescent="0.25">
      <c r="B2928" t="s">
        <v>3009</v>
      </c>
      <c r="C2928" t="s">
        <v>3050</v>
      </c>
      <c r="D2928" t="s">
        <v>3011</v>
      </c>
      <c r="E2928">
        <v>1739</v>
      </c>
      <c r="F2928" t="s">
        <v>3012</v>
      </c>
      <c r="G2928" t="s">
        <v>3051</v>
      </c>
    </row>
    <row r="2929" spans="2:9" x14ac:dyDescent="0.25">
      <c r="B2929" t="s">
        <v>3052</v>
      </c>
      <c r="C2929" t="s">
        <v>3053</v>
      </c>
      <c r="D2929" t="s">
        <v>3054</v>
      </c>
    </row>
    <row r="2930" spans="2:9" x14ac:dyDescent="0.25">
      <c r="B2930" t="s">
        <v>3055</v>
      </c>
    </row>
    <row r="2931" spans="2:9" x14ac:dyDescent="0.25">
      <c r="B2931" t="s">
        <v>3009</v>
      </c>
      <c r="C2931" t="s">
        <v>3050</v>
      </c>
      <c r="D2931" t="s">
        <v>3011</v>
      </c>
      <c r="E2931">
        <v>1750</v>
      </c>
      <c r="F2931" t="s">
        <v>3012</v>
      </c>
      <c r="G2931" t="s">
        <v>3056</v>
      </c>
    </row>
    <row r="2932" spans="2:9" x14ac:dyDescent="0.25">
      <c r="B2932" t="s">
        <v>3052</v>
      </c>
      <c r="C2932" t="s">
        <v>3057</v>
      </c>
      <c r="D2932" t="s">
        <v>3054</v>
      </c>
    </row>
    <row r="2933" spans="2:9" x14ac:dyDescent="0.25">
      <c r="B2933" t="s">
        <v>3009</v>
      </c>
      <c r="C2933" t="s">
        <v>3062</v>
      </c>
      <c r="D2933" t="s">
        <v>3011</v>
      </c>
      <c r="E2933">
        <v>750</v>
      </c>
      <c r="F2933" t="s">
        <v>3012</v>
      </c>
      <c r="G2933" t="s">
        <v>3059</v>
      </c>
    </row>
    <row r="2934" spans="2:9" x14ac:dyDescent="0.25">
      <c r="B2934" t="s">
        <v>3069</v>
      </c>
      <c r="C2934" t="s">
        <v>3072</v>
      </c>
      <c r="D2934" t="s">
        <v>3073</v>
      </c>
      <c r="E2934" t="s">
        <v>3238</v>
      </c>
      <c r="F2934" t="s">
        <v>3074</v>
      </c>
      <c r="G2934" t="s">
        <v>3069</v>
      </c>
      <c r="H2934" t="s">
        <v>3069</v>
      </c>
      <c r="I2934" t="s">
        <v>3075</v>
      </c>
    </row>
    <row r="2935" spans="2:9" x14ac:dyDescent="0.25">
      <c r="B2935" t="s">
        <v>3009</v>
      </c>
      <c r="C2935" t="s">
        <v>3050</v>
      </c>
      <c r="D2935" t="s">
        <v>3011</v>
      </c>
      <c r="E2935">
        <v>1739</v>
      </c>
      <c r="F2935" t="s">
        <v>3012</v>
      </c>
      <c r="G2935" t="s">
        <v>3051</v>
      </c>
    </row>
    <row r="2936" spans="2:9" x14ac:dyDescent="0.25">
      <c r="B2936" t="s">
        <v>3052</v>
      </c>
      <c r="C2936" t="s">
        <v>3053</v>
      </c>
      <c r="D2936" t="s">
        <v>3054</v>
      </c>
    </row>
    <row r="2937" spans="2:9" x14ac:dyDescent="0.25">
      <c r="B2937" t="s">
        <v>3055</v>
      </c>
    </row>
    <row r="2938" spans="2:9" x14ac:dyDescent="0.25">
      <c r="B2938" t="s">
        <v>3009</v>
      </c>
      <c r="C2938" t="s">
        <v>3050</v>
      </c>
      <c r="D2938" t="s">
        <v>3011</v>
      </c>
      <c r="E2938">
        <v>1750</v>
      </c>
      <c r="F2938" t="s">
        <v>3012</v>
      </c>
      <c r="G2938" t="s">
        <v>3056</v>
      </c>
    </row>
    <row r="2939" spans="2:9" x14ac:dyDescent="0.25">
      <c r="B2939" t="s">
        <v>3052</v>
      </c>
      <c r="C2939" t="s">
        <v>3057</v>
      </c>
      <c r="D2939" t="s">
        <v>3054</v>
      </c>
    </row>
    <row r="2940" spans="2:9" x14ac:dyDescent="0.25">
      <c r="B2940" t="s">
        <v>3009</v>
      </c>
      <c r="C2940" t="s">
        <v>3062</v>
      </c>
      <c r="D2940" t="s">
        <v>3011</v>
      </c>
      <c r="E2940">
        <v>738</v>
      </c>
      <c r="F2940" t="s">
        <v>3012</v>
      </c>
      <c r="G2940" t="s">
        <v>3059</v>
      </c>
    </row>
    <row r="2941" spans="2:9" x14ac:dyDescent="0.25">
      <c r="B2941" t="s">
        <v>3052</v>
      </c>
      <c r="C2941" t="s">
        <v>3069</v>
      </c>
      <c r="D2941" t="s">
        <v>3031</v>
      </c>
      <c r="E2941" t="s">
        <v>3076</v>
      </c>
    </row>
    <row r="2942" spans="2:9" x14ac:dyDescent="0.25">
      <c r="B2942" t="s">
        <v>3077</v>
      </c>
    </row>
    <row r="2943" spans="2:9" x14ac:dyDescent="0.25">
      <c r="B2943" t="s">
        <v>3009</v>
      </c>
      <c r="C2943" t="s">
        <v>3062</v>
      </c>
      <c r="D2943" t="s">
        <v>3011</v>
      </c>
      <c r="E2943">
        <v>750</v>
      </c>
      <c r="F2943" t="s">
        <v>3012</v>
      </c>
      <c r="G2943" t="s">
        <v>3078</v>
      </c>
    </row>
    <row r="2944" spans="2:9" x14ac:dyDescent="0.25">
      <c r="B2944" t="s">
        <v>3069</v>
      </c>
      <c r="C2944" t="s">
        <v>3072</v>
      </c>
      <c r="D2944" t="s">
        <v>3073</v>
      </c>
      <c r="E2944" t="s">
        <v>3238</v>
      </c>
      <c r="F2944" t="s">
        <v>3074</v>
      </c>
      <c r="G2944" t="s">
        <v>3069</v>
      </c>
      <c r="H2944" t="s">
        <v>3069</v>
      </c>
      <c r="I2944" t="s">
        <v>3075</v>
      </c>
    </row>
    <row r="2945" spans="1:16" x14ac:dyDescent="0.25">
      <c r="B2945" t="s">
        <v>3079</v>
      </c>
    </row>
    <row r="2946" spans="1:16" x14ac:dyDescent="0.25">
      <c r="B2946" t="s">
        <v>3009</v>
      </c>
      <c r="C2946" t="s">
        <v>3050</v>
      </c>
      <c r="D2946" t="s">
        <v>3011</v>
      </c>
      <c r="E2946">
        <v>1739</v>
      </c>
      <c r="F2946" t="s">
        <v>3012</v>
      </c>
      <c r="G2946" t="s">
        <v>3051</v>
      </c>
    </row>
    <row r="2947" spans="1:16" x14ac:dyDescent="0.25">
      <c r="B2947" t="s">
        <v>3052</v>
      </c>
      <c r="C2947" t="s">
        <v>3053</v>
      </c>
      <c r="D2947" t="s">
        <v>3054</v>
      </c>
    </row>
    <row r="2948" spans="1:16" x14ac:dyDescent="0.25">
      <c r="B2948" t="s">
        <v>3055</v>
      </c>
    </row>
    <row r="2949" spans="1:16" x14ac:dyDescent="0.25">
      <c r="B2949" t="s">
        <v>3009</v>
      </c>
      <c r="C2949" t="s">
        <v>3050</v>
      </c>
      <c r="D2949" t="s">
        <v>3011</v>
      </c>
      <c r="E2949">
        <v>1750</v>
      </c>
      <c r="F2949" t="s">
        <v>3012</v>
      </c>
      <c r="G2949" t="s">
        <v>3056</v>
      </c>
    </row>
    <row r="2950" spans="1:16" x14ac:dyDescent="0.25">
      <c r="B2950" t="s">
        <v>3052</v>
      </c>
      <c r="C2950" t="s">
        <v>3057</v>
      </c>
      <c r="D2950" t="s">
        <v>3054</v>
      </c>
    </row>
    <row r="2951" spans="1:16" x14ac:dyDescent="0.25">
      <c r="B2951" t="s">
        <v>3009</v>
      </c>
      <c r="C2951" t="s">
        <v>3062</v>
      </c>
      <c r="D2951" t="s">
        <v>3011</v>
      </c>
      <c r="E2951">
        <v>769</v>
      </c>
      <c r="F2951" t="s">
        <v>3012</v>
      </c>
      <c r="G2951" t="s">
        <v>3059</v>
      </c>
    </row>
    <row r="2952" spans="1:16" x14ac:dyDescent="0.25">
      <c r="B2952" t="s">
        <v>3069</v>
      </c>
      <c r="C2952" t="s">
        <v>3080</v>
      </c>
      <c r="D2952" t="s">
        <v>3081</v>
      </c>
      <c r="E2952" t="s">
        <v>3082</v>
      </c>
      <c r="F2952" t="s">
        <v>3083</v>
      </c>
      <c r="G2952" t="s">
        <v>3239</v>
      </c>
      <c r="H2952" t="s">
        <v>3071</v>
      </c>
    </row>
    <row r="2953" spans="1:16" x14ac:dyDescent="0.25">
      <c r="B2953" t="s">
        <v>3084</v>
      </c>
    </row>
    <row r="2954" spans="1:16" x14ac:dyDescent="0.25">
      <c r="B2954" t="s">
        <v>3009</v>
      </c>
      <c r="C2954" t="s">
        <v>3062</v>
      </c>
      <c r="D2954" t="s">
        <v>3011</v>
      </c>
      <c r="E2954">
        <v>776</v>
      </c>
      <c r="F2954" t="s">
        <v>3012</v>
      </c>
      <c r="G2954" t="s">
        <v>3085</v>
      </c>
    </row>
    <row r="2955" spans="1:16" x14ac:dyDescent="0.25">
      <c r="B2955" t="s">
        <v>3086</v>
      </c>
      <c r="C2955" t="s">
        <v>3087</v>
      </c>
      <c r="D2955" t="s">
        <v>3088</v>
      </c>
      <c r="E2955" t="s">
        <v>3089</v>
      </c>
      <c r="F2955" t="s">
        <v>3090</v>
      </c>
      <c r="G2955" t="s">
        <v>3091</v>
      </c>
    </row>
    <row r="2956" spans="1:16" x14ac:dyDescent="0.25">
      <c r="B2956" t="s">
        <v>3092</v>
      </c>
    </row>
    <row r="2957" spans="1:16" x14ac:dyDescent="0.25">
      <c r="A2957" t="s">
        <v>3240</v>
      </c>
      <c r="B2957" t="s">
        <v>3093</v>
      </c>
      <c r="C2957" t="s">
        <v>3094</v>
      </c>
      <c r="D2957" t="s">
        <v>3095</v>
      </c>
      <c r="E2957" t="s">
        <v>3241</v>
      </c>
      <c r="F2957" t="s">
        <v>3096</v>
      </c>
      <c r="G2957" t="s">
        <v>3242</v>
      </c>
      <c r="H2957" t="s">
        <v>3097</v>
      </c>
      <c r="I2957" t="s">
        <v>3098</v>
      </c>
      <c r="J2957" t="s">
        <v>3243</v>
      </c>
      <c r="K2957" t="s">
        <v>3099</v>
      </c>
      <c r="L2957" t="s">
        <v>3100</v>
      </c>
      <c r="M2957" t="s">
        <v>3002</v>
      </c>
      <c r="N2957" t="s">
        <v>3101</v>
      </c>
      <c r="O2957">
        <v>14195097600</v>
      </c>
      <c r="P2957" t="s">
        <v>3102</v>
      </c>
    </row>
    <row r="2958" spans="1:16" x14ac:dyDescent="0.25">
      <c r="A2958" t="s">
        <v>220</v>
      </c>
      <c r="B2958" t="s">
        <v>70</v>
      </c>
      <c r="C2958" t="s">
        <v>47</v>
      </c>
      <c r="D2958" t="s">
        <v>3108</v>
      </c>
      <c r="E2958" t="s">
        <v>49</v>
      </c>
      <c r="F2958" t="s">
        <v>50</v>
      </c>
      <c r="G2958">
        <v>1.9444425900777101E-4</v>
      </c>
    </row>
    <row r="2959" spans="1:16" x14ac:dyDescent="0.25">
      <c r="A2959" t="s">
        <v>220</v>
      </c>
      <c r="B2959" t="s">
        <v>76</v>
      </c>
      <c r="C2959" t="s">
        <v>47</v>
      </c>
      <c r="D2959" t="s">
        <v>3108</v>
      </c>
      <c r="E2959" t="s">
        <v>49</v>
      </c>
      <c r="F2959" t="s">
        <v>50</v>
      </c>
      <c r="G2959">
        <v>1.8749982118606499E-4</v>
      </c>
    </row>
    <row r="2960" spans="1:16" x14ac:dyDescent="0.25">
      <c r="A2960" t="s">
        <v>220</v>
      </c>
      <c r="B2960" t="s">
        <v>73</v>
      </c>
      <c r="C2960" t="s">
        <v>47</v>
      </c>
      <c r="D2960" t="s">
        <v>3108</v>
      </c>
      <c r="E2960" t="s">
        <v>49</v>
      </c>
      <c r="F2960" t="s">
        <v>50</v>
      </c>
      <c r="G2960">
        <v>7.0833265781402503E-4</v>
      </c>
    </row>
    <row r="2961" spans="1:7" x14ac:dyDescent="0.25">
      <c r="A2961" t="s">
        <v>214</v>
      </c>
      <c r="B2961" t="s">
        <v>73</v>
      </c>
      <c r="C2961" t="s">
        <v>47</v>
      </c>
      <c r="D2961" t="s">
        <v>3108</v>
      </c>
      <c r="E2961" t="s">
        <v>49</v>
      </c>
      <c r="F2961" t="s">
        <v>50</v>
      </c>
      <c r="G2961">
        <v>7.9861034949620503E-4</v>
      </c>
    </row>
    <row r="2962" spans="1:7" x14ac:dyDescent="0.25">
      <c r="A2962" t="s">
        <v>214</v>
      </c>
      <c r="B2962" t="s">
        <v>76</v>
      </c>
      <c r="C2962" t="s">
        <v>47</v>
      </c>
      <c r="D2962" t="s">
        <v>3108</v>
      </c>
      <c r="E2962" t="s">
        <v>49</v>
      </c>
      <c r="F2962" t="s">
        <v>50</v>
      </c>
      <c r="G2962">
        <v>4.5833289623260499E-4</v>
      </c>
    </row>
    <row r="2963" spans="1:7" x14ac:dyDescent="0.25">
      <c r="A2963" t="s">
        <v>214</v>
      </c>
      <c r="B2963" t="s">
        <v>70</v>
      </c>
      <c r="C2963" t="s">
        <v>47</v>
      </c>
      <c r="D2963" t="s">
        <v>3108</v>
      </c>
      <c r="E2963" t="s">
        <v>49</v>
      </c>
      <c r="F2963" t="s">
        <v>50</v>
      </c>
      <c r="G2963">
        <v>3.4027745326359999E-4</v>
      </c>
    </row>
    <row r="2964" spans="1:7" x14ac:dyDescent="0.25">
      <c r="A2964" t="s">
        <v>3229</v>
      </c>
      <c r="B2964" t="s">
        <v>70</v>
      </c>
      <c r="C2964" t="s">
        <v>47</v>
      </c>
      <c r="D2964" t="s">
        <v>3108</v>
      </c>
      <c r="E2964" t="s">
        <v>49</v>
      </c>
      <c r="F2964" t="s">
        <v>50</v>
      </c>
      <c r="G2964">
        <v>3.3333301544189402E-4</v>
      </c>
    </row>
    <row r="2965" spans="1:7" x14ac:dyDescent="0.25">
      <c r="A2965" t="s">
        <v>3229</v>
      </c>
      <c r="B2965" t="s">
        <v>76</v>
      </c>
      <c r="C2965" t="s">
        <v>47</v>
      </c>
      <c r="D2965" t="s">
        <v>3108</v>
      </c>
      <c r="E2965" t="s">
        <v>49</v>
      </c>
      <c r="F2965" t="s">
        <v>50</v>
      </c>
      <c r="G2965">
        <v>2.75694181521733E-3</v>
      </c>
    </row>
    <row r="2966" spans="1:7" x14ac:dyDescent="0.25">
      <c r="A2966" t="s">
        <v>3229</v>
      </c>
      <c r="B2966" t="s">
        <v>73</v>
      </c>
      <c r="C2966" t="s">
        <v>47</v>
      </c>
      <c r="D2966" t="s">
        <v>3108</v>
      </c>
      <c r="E2966" t="s">
        <v>49</v>
      </c>
      <c r="F2966" t="s">
        <v>50</v>
      </c>
      <c r="G2966">
        <v>2.2638867298762E-3</v>
      </c>
    </row>
    <row r="2967" spans="1:7" x14ac:dyDescent="0.25">
      <c r="A2967" t="s">
        <v>220</v>
      </c>
      <c r="B2967" t="s">
        <v>70</v>
      </c>
      <c r="C2967" t="s">
        <v>47</v>
      </c>
      <c r="D2967" t="s">
        <v>3109</v>
      </c>
      <c r="E2967" t="s">
        <v>49</v>
      </c>
      <c r="F2967" t="s">
        <v>50</v>
      </c>
      <c r="G2967">
        <v>2.4444421132405598E-4</v>
      </c>
    </row>
    <row r="2968" spans="1:7" x14ac:dyDescent="0.25">
      <c r="A2968" t="s">
        <v>220</v>
      </c>
      <c r="B2968" t="s">
        <v>76</v>
      </c>
      <c r="C2968" t="s">
        <v>47</v>
      </c>
      <c r="D2968" t="s">
        <v>3109</v>
      </c>
      <c r="E2968" t="s">
        <v>49</v>
      </c>
      <c r="F2968" t="s">
        <v>50</v>
      </c>
      <c r="G2968">
        <v>1.9444425900777101E-4</v>
      </c>
    </row>
    <row r="2969" spans="1:7" x14ac:dyDescent="0.25">
      <c r="A2969" t="s">
        <v>220</v>
      </c>
      <c r="B2969" t="s">
        <v>73</v>
      </c>
      <c r="C2969" t="s">
        <v>47</v>
      </c>
      <c r="D2969" t="s">
        <v>3109</v>
      </c>
      <c r="E2969" t="s">
        <v>49</v>
      </c>
      <c r="F2969" t="s">
        <v>50</v>
      </c>
      <c r="G2969">
        <v>8.6666584014892501E-4</v>
      </c>
    </row>
    <row r="2970" spans="1:7" x14ac:dyDescent="0.25">
      <c r="A2970" t="s">
        <v>214</v>
      </c>
      <c r="B2970" t="s">
        <v>73</v>
      </c>
      <c r="C2970" t="s">
        <v>47</v>
      </c>
      <c r="D2970" t="s">
        <v>3109</v>
      </c>
      <c r="E2970" t="s">
        <v>49</v>
      </c>
      <c r="F2970" t="s">
        <v>50</v>
      </c>
      <c r="G2970">
        <v>8.3888808886210104E-4</v>
      </c>
    </row>
    <row r="2971" spans="1:7" x14ac:dyDescent="0.25">
      <c r="A2971" t="s">
        <v>214</v>
      </c>
      <c r="B2971" t="s">
        <v>70</v>
      </c>
      <c r="C2971" t="s">
        <v>47</v>
      </c>
      <c r="D2971" t="s">
        <v>3109</v>
      </c>
      <c r="E2971" t="s">
        <v>49</v>
      </c>
      <c r="F2971" t="s">
        <v>50</v>
      </c>
      <c r="G2971">
        <v>4.4999957084655701E-4</v>
      </c>
    </row>
    <row r="2972" spans="1:7" x14ac:dyDescent="0.25">
      <c r="A2972" t="s">
        <v>214</v>
      </c>
      <c r="B2972" t="s">
        <v>76</v>
      </c>
      <c r="C2972" t="s">
        <v>47</v>
      </c>
      <c r="D2972" t="s">
        <v>3109</v>
      </c>
      <c r="E2972" t="s">
        <v>49</v>
      </c>
      <c r="F2972" t="s">
        <v>50</v>
      </c>
      <c r="G2972">
        <v>5.9999942779541003E-4</v>
      </c>
    </row>
    <row r="2973" spans="1:7" x14ac:dyDescent="0.25">
      <c r="A2973" t="s">
        <v>3229</v>
      </c>
      <c r="B2973" t="s">
        <v>70</v>
      </c>
      <c r="C2973" t="s">
        <v>47</v>
      </c>
      <c r="D2973" t="s">
        <v>3109</v>
      </c>
      <c r="E2973" t="s">
        <v>49</v>
      </c>
      <c r="F2973" t="s">
        <v>50</v>
      </c>
      <c r="G2973">
        <v>3.1666636466979898E-4</v>
      </c>
    </row>
    <row r="2974" spans="1:7" x14ac:dyDescent="0.25">
      <c r="A2974" t="s">
        <v>3229</v>
      </c>
      <c r="B2974" t="s">
        <v>76</v>
      </c>
      <c r="C2974" t="s">
        <v>47</v>
      </c>
      <c r="D2974" t="s">
        <v>3109</v>
      </c>
      <c r="E2974" t="s">
        <v>49</v>
      </c>
      <c r="F2974" t="s">
        <v>50</v>
      </c>
      <c r="G2974">
        <v>3.0777748425801499E-3</v>
      </c>
    </row>
    <row r="2975" spans="1:7" x14ac:dyDescent="0.25">
      <c r="A2975" t="s">
        <v>3229</v>
      </c>
      <c r="B2975" t="s">
        <v>73</v>
      </c>
      <c r="C2975" t="s">
        <v>47</v>
      </c>
      <c r="D2975" t="s">
        <v>3109</v>
      </c>
      <c r="E2975" t="s">
        <v>49</v>
      </c>
      <c r="F2975" t="s">
        <v>50</v>
      </c>
      <c r="G2975">
        <v>2.4611087640126501E-3</v>
      </c>
    </row>
    <row r="2976" spans="1:7" x14ac:dyDescent="0.25">
      <c r="A2976" t="s">
        <v>220</v>
      </c>
      <c r="B2976" t="s">
        <v>70</v>
      </c>
      <c r="C2976" t="s">
        <v>47</v>
      </c>
      <c r="D2976" t="s">
        <v>3110</v>
      </c>
      <c r="E2976" t="s">
        <v>49</v>
      </c>
      <c r="F2976" t="s">
        <v>50</v>
      </c>
      <c r="G2976">
        <v>2.73147887653774E-4</v>
      </c>
    </row>
    <row r="2977" spans="1:7" x14ac:dyDescent="0.25">
      <c r="A2977" t="s">
        <v>220</v>
      </c>
      <c r="B2977" t="s">
        <v>76</v>
      </c>
      <c r="C2977" t="s">
        <v>47</v>
      </c>
      <c r="D2977" t="s">
        <v>3110</v>
      </c>
      <c r="E2977" t="s">
        <v>49</v>
      </c>
      <c r="F2977" t="s">
        <v>50</v>
      </c>
      <c r="G2977">
        <v>2.0370350943671301E-4</v>
      </c>
    </row>
    <row r="2978" spans="1:7" x14ac:dyDescent="0.25">
      <c r="A2978" t="s">
        <v>220</v>
      </c>
      <c r="B2978" t="s">
        <v>73</v>
      </c>
      <c r="C2978" t="s">
        <v>47</v>
      </c>
      <c r="D2978" t="s">
        <v>3110</v>
      </c>
      <c r="E2978" t="s">
        <v>49</v>
      </c>
      <c r="F2978" t="s">
        <v>50</v>
      </c>
      <c r="G2978">
        <v>1.13425817754533E-3</v>
      </c>
    </row>
    <row r="2979" spans="1:7" x14ac:dyDescent="0.25">
      <c r="A2979" t="s">
        <v>214</v>
      </c>
      <c r="B2979" t="s">
        <v>73</v>
      </c>
      <c r="C2979" t="s">
        <v>47</v>
      </c>
      <c r="D2979" t="s">
        <v>3110</v>
      </c>
      <c r="E2979" t="s">
        <v>49</v>
      </c>
      <c r="F2979" t="s">
        <v>50</v>
      </c>
      <c r="G2979">
        <v>1.04166567325592E-3</v>
      </c>
    </row>
    <row r="2980" spans="1:7" x14ac:dyDescent="0.25">
      <c r="A2980" t="s">
        <v>214</v>
      </c>
      <c r="B2980" t="s">
        <v>70</v>
      </c>
      <c r="C2980" t="s">
        <v>47</v>
      </c>
      <c r="D2980" t="s">
        <v>3110</v>
      </c>
      <c r="E2980" t="s">
        <v>49</v>
      </c>
      <c r="F2980" t="s">
        <v>50</v>
      </c>
      <c r="G2980">
        <v>4.9536989794837099E-4</v>
      </c>
    </row>
    <row r="2981" spans="1:7" x14ac:dyDescent="0.25">
      <c r="A2981" t="s">
        <v>214</v>
      </c>
      <c r="B2981" t="s">
        <v>76</v>
      </c>
      <c r="C2981" t="s">
        <v>47</v>
      </c>
      <c r="D2981" t="s">
        <v>3110</v>
      </c>
      <c r="E2981" t="s">
        <v>49</v>
      </c>
      <c r="F2981" t="s">
        <v>50</v>
      </c>
      <c r="G2981">
        <v>7.4999928474426202E-4</v>
      </c>
    </row>
    <row r="2982" spans="1:7" x14ac:dyDescent="0.25">
      <c r="A2982" t="s">
        <v>3229</v>
      </c>
      <c r="B2982" t="s">
        <v>70</v>
      </c>
      <c r="C2982" t="s">
        <v>47</v>
      </c>
      <c r="D2982" t="s">
        <v>3110</v>
      </c>
      <c r="E2982" t="s">
        <v>49</v>
      </c>
      <c r="F2982" t="s">
        <v>50</v>
      </c>
      <c r="G2982">
        <v>1.15277667840321E-3</v>
      </c>
    </row>
    <row r="2983" spans="1:7" x14ac:dyDescent="0.25">
      <c r="A2983" t="s">
        <v>3229</v>
      </c>
      <c r="B2983" t="s">
        <v>76</v>
      </c>
      <c r="C2983" t="s">
        <v>47</v>
      </c>
      <c r="D2983" t="s">
        <v>3110</v>
      </c>
      <c r="E2983" t="s">
        <v>49</v>
      </c>
      <c r="F2983" t="s">
        <v>50</v>
      </c>
      <c r="G2983">
        <v>3.6527742942174201E-3</v>
      </c>
    </row>
    <row r="2984" spans="1:7" x14ac:dyDescent="0.25">
      <c r="A2984" t="s">
        <v>3229</v>
      </c>
      <c r="B2984" t="s">
        <v>73</v>
      </c>
      <c r="C2984" t="s">
        <v>47</v>
      </c>
      <c r="D2984" t="s">
        <v>3110</v>
      </c>
      <c r="E2984" t="s">
        <v>49</v>
      </c>
      <c r="F2984" t="s">
        <v>50</v>
      </c>
      <c r="G2984">
        <v>3.6898112959331902E-3</v>
      </c>
    </row>
    <row r="2985" spans="1:7" x14ac:dyDescent="0.25">
      <c r="A2985" t="s">
        <v>220</v>
      </c>
      <c r="B2985" t="s">
        <v>70</v>
      </c>
      <c r="C2985" t="s">
        <v>47</v>
      </c>
      <c r="D2985" t="s">
        <v>3111</v>
      </c>
      <c r="E2985" t="s">
        <v>49</v>
      </c>
      <c r="F2985" t="s">
        <v>50</v>
      </c>
      <c r="G2985">
        <v>2.5793626194908499E-4</v>
      </c>
    </row>
    <row r="2986" spans="1:7" x14ac:dyDescent="0.25">
      <c r="A2986" t="s">
        <v>220</v>
      </c>
      <c r="B2986" t="s">
        <v>76</v>
      </c>
      <c r="C2986" t="s">
        <v>47</v>
      </c>
      <c r="D2986" t="s">
        <v>3111</v>
      </c>
      <c r="E2986" t="s">
        <v>49</v>
      </c>
      <c r="F2986" t="s">
        <v>50</v>
      </c>
      <c r="G2986">
        <v>2.4999976158141999E-4</v>
      </c>
    </row>
    <row r="2987" spans="1:7" x14ac:dyDescent="0.25">
      <c r="A2987" t="s">
        <v>220</v>
      </c>
      <c r="B2987" t="s">
        <v>73</v>
      </c>
      <c r="C2987" t="s">
        <v>47</v>
      </c>
      <c r="D2987" t="s">
        <v>3111</v>
      </c>
      <c r="E2987" t="s">
        <v>49</v>
      </c>
      <c r="F2987" t="s">
        <v>50</v>
      </c>
      <c r="G2987">
        <v>1.2817448093777599E-3</v>
      </c>
    </row>
    <row r="2988" spans="1:7" x14ac:dyDescent="0.25">
      <c r="A2988" t="s">
        <v>214</v>
      </c>
      <c r="B2988" t="s">
        <v>73</v>
      </c>
      <c r="C2988" t="s">
        <v>47</v>
      </c>
      <c r="D2988" t="s">
        <v>3111</v>
      </c>
      <c r="E2988" t="s">
        <v>49</v>
      </c>
      <c r="F2988" t="s">
        <v>50</v>
      </c>
      <c r="G2988">
        <v>1.24206230753944E-3</v>
      </c>
    </row>
    <row r="2989" spans="1:7" x14ac:dyDescent="0.25">
      <c r="A2989" t="s">
        <v>214</v>
      </c>
      <c r="B2989" t="s">
        <v>70</v>
      </c>
      <c r="C2989" t="s">
        <v>47</v>
      </c>
      <c r="D2989" t="s">
        <v>3111</v>
      </c>
      <c r="E2989" t="s">
        <v>49</v>
      </c>
      <c r="F2989" t="s">
        <v>50</v>
      </c>
      <c r="G2989">
        <v>5.0793602353050595E-4</v>
      </c>
    </row>
    <row r="2990" spans="1:7" x14ac:dyDescent="0.25">
      <c r="A2990" t="s">
        <v>214</v>
      </c>
      <c r="B2990" t="s">
        <v>76</v>
      </c>
      <c r="C2990" t="s">
        <v>47</v>
      </c>
      <c r="D2990" t="s">
        <v>3111</v>
      </c>
      <c r="E2990" t="s">
        <v>49</v>
      </c>
      <c r="F2990" t="s">
        <v>50</v>
      </c>
      <c r="G2990">
        <v>8.8095154081072101E-4</v>
      </c>
    </row>
    <row r="2991" spans="1:7" x14ac:dyDescent="0.25">
      <c r="A2991" t="s">
        <v>220</v>
      </c>
      <c r="B2991" t="s">
        <v>70</v>
      </c>
      <c r="C2991" t="s">
        <v>47</v>
      </c>
      <c r="D2991" t="s">
        <v>3112</v>
      </c>
      <c r="E2991" t="s">
        <v>49</v>
      </c>
      <c r="F2991" t="s">
        <v>50</v>
      </c>
      <c r="G2991">
        <v>2.5347198049227397E-4</v>
      </c>
    </row>
    <row r="2992" spans="1:7" x14ac:dyDescent="0.25">
      <c r="A2992" t="s">
        <v>3229</v>
      </c>
      <c r="B2992" t="s">
        <v>70</v>
      </c>
      <c r="C2992" t="s">
        <v>47</v>
      </c>
      <c r="D2992" t="s">
        <v>3111</v>
      </c>
      <c r="E2992" t="s">
        <v>49</v>
      </c>
      <c r="F2992" t="s">
        <v>50</v>
      </c>
      <c r="G2992">
        <v>1.61507782481965E-3</v>
      </c>
    </row>
    <row r="2993" spans="1:7" x14ac:dyDescent="0.25">
      <c r="A2993" t="s">
        <v>220</v>
      </c>
      <c r="B2993" t="s">
        <v>76</v>
      </c>
      <c r="C2993" t="s">
        <v>47</v>
      </c>
      <c r="D2993" t="s">
        <v>3112</v>
      </c>
      <c r="E2993" t="s">
        <v>49</v>
      </c>
      <c r="F2993" t="s">
        <v>50</v>
      </c>
      <c r="G2993">
        <v>2.36110885938008E-4</v>
      </c>
    </row>
    <row r="2994" spans="1:7" x14ac:dyDescent="0.25">
      <c r="A2994" t="s">
        <v>3229</v>
      </c>
      <c r="B2994" t="s">
        <v>76</v>
      </c>
      <c r="C2994" t="s">
        <v>47</v>
      </c>
      <c r="D2994" t="s">
        <v>3111</v>
      </c>
      <c r="E2994" t="s">
        <v>49</v>
      </c>
      <c r="F2994" t="s">
        <v>50</v>
      </c>
      <c r="G2994">
        <v>4.0198374362218903E-3</v>
      </c>
    </row>
    <row r="2995" spans="1:7" x14ac:dyDescent="0.25">
      <c r="A2995" t="s">
        <v>3229</v>
      </c>
      <c r="B2995" t="s">
        <v>73</v>
      </c>
      <c r="C2995" t="s">
        <v>47</v>
      </c>
      <c r="D2995" t="s">
        <v>3111</v>
      </c>
      <c r="E2995" t="s">
        <v>49</v>
      </c>
      <c r="F2995" t="s">
        <v>50</v>
      </c>
      <c r="G2995">
        <v>4.5119004590170701E-3</v>
      </c>
    </row>
    <row r="2996" spans="1:7" x14ac:dyDescent="0.25">
      <c r="A2996" t="s">
        <v>220</v>
      </c>
      <c r="B2996" t="s">
        <v>73</v>
      </c>
      <c r="C2996" t="s">
        <v>47</v>
      </c>
      <c r="D2996" t="s">
        <v>3112</v>
      </c>
      <c r="E2996" t="s">
        <v>49</v>
      </c>
      <c r="F2996" t="s">
        <v>50</v>
      </c>
      <c r="G2996">
        <v>1.3611098130544E-3</v>
      </c>
    </row>
    <row r="2997" spans="1:7" x14ac:dyDescent="0.25">
      <c r="A2997" t="s">
        <v>214</v>
      </c>
      <c r="B2997" t="s">
        <v>73</v>
      </c>
      <c r="C2997" t="s">
        <v>47</v>
      </c>
      <c r="D2997" t="s">
        <v>3112</v>
      </c>
      <c r="E2997" t="s">
        <v>49</v>
      </c>
      <c r="F2997" t="s">
        <v>50</v>
      </c>
      <c r="G2997">
        <v>1.3611098130544E-3</v>
      </c>
    </row>
    <row r="2998" spans="1:7" x14ac:dyDescent="0.25">
      <c r="A2998" t="s">
        <v>214</v>
      </c>
      <c r="B2998" t="s">
        <v>70</v>
      </c>
      <c r="C2998" t="s">
        <v>47</v>
      </c>
      <c r="D2998" t="s">
        <v>3112</v>
      </c>
      <c r="E2998" t="s">
        <v>49</v>
      </c>
      <c r="F2998" t="s">
        <v>50</v>
      </c>
      <c r="G2998">
        <v>4.8611064751942902E-4</v>
      </c>
    </row>
    <row r="2999" spans="1:7" x14ac:dyDescent="0.25">
      <c r="A2999" t="s">
        <v>214</v>
      </c>
      <c r="B2999" t="s">
        <v>76</v>
      </c>
      <c r="C2999" t="s">
        <v>47</v>
      </c>
      <c r="D2999" t="s">
        <v>3112</v>
      </c>
      <c r="E2999" t="s">
        <v>49</v>
      </c>
      <c r="F2999" t="s">
        <v>50</v>
      </c>
      <c r="G2999">
        <v>9.7569351394971202E-4</v>
      </c>
    </row>
    <row r="3000" spans="1:7" x14ac:dyDescent="0.25">
      <c r="A3000" t="s">
        <v>220</v>
      </c>
      <c r="B3000" t="s">
        <v>76</v>
      </c>
      <c r="C3000" t="s">
        <v>47</v>
      </c>
      <c r="D3000" t="s">
        <v>3113</v>
      </c>
      <c r="E3000" t="s">
        <v>49</v>
      </c>
      <c r="F3000" t="s">
        <v>50</v>
      </c>
      <c r="G3000">
        <v>2.4999976158141999E-4</v>
      </c>
    </row>
    <row r="3001" spans="1:7" x14ac:dyDescent="0.25">
      <c r="A3001" t="s">
        <v>220</v>
      </c>
      <c r="B3001" t="s">
        <v>70</v>
      </c>
      <c r="C3001" t="s">
        <v>47</v>
      </c>
      <c r="D3001" t="s">
        <v>3113</v>
      </c>
      <c r="E3001" t="s">
        <v>49</v>
      </c>
      <c r="F3001" t="s">
        <v>50</v>
      </c>
      <c r="G3001">
        <v>2.7160467924895097E-4</v>
      </c>
    </row>
    <row r="3002" spans="1:7" x14ac:dyDescent="0.25">
      <c r="A3002" t="s">
        <v>3229</v>
      </c>
      <c r="B3002" t="s">
        <v>70</v>
      </c>
      <c r="C3002" t="s">
        <v>47</v>
      </c>
      <c r="D3002" t="s">
        <v>3112</v>
      </c>
      <c r="E3002" t="s">
        <v>49</v>
      </c>
      <c r="F3002" t="s">
        <v>50</v>
      </c>
      <c r="G3002">
        <v>1.90277596314748E-3</v>
      </c>
    </row>
    <row r="3003" spans="1:7" x14ac:dyDescent="0.25">
      <c r="A3003" t="s">
        <v>220</v>
      </c>
      <c r="B3003" t="s">
        <v>73</v>
      </c>
      <c r="C3003" t="s">
        <v>47</v>
      </c>
      <c r="D3003" t="s">
        <v>3113</v>
      </c>
      <c r="E3003" t="s">
        <v>49</v>
      </c>
      <c r="F3003" t="s">
        <v>50</v>
      </c>
      <c r="G3003">
        <v>1.3456777290061599E-3</v>
      </c>
    </row>
    <row r="3004" spans="1:7" x14ac:dyDescent="0.25">
      <c r="A3004" t="s">
        <v>3229</v>
      </c>
      <c r="B3004" t="s">
        <v>76</v>
      </c>
      <c r="C3004" t="s">
        <v>47</v>
      </c>
      <c r="D3004" t="s">
        <v>3112</v>
      </c>
      <c r="E3004" t="s">
        <v>49</v>
      </c>
      <c r="F3004" t="s">
        <v>50</v>
      </c>
      <c r="G3004">
        <v>4.2152737577756203E-3</v>
      </c>
    </row>
    <row r="3005" spans="1:7" x14ac:dyDescent="0.25">
      <c r="A3005" t="s">
        <v>3229</v>
      </c>
      <c r="B3005" t="s">
        <v>73</v>
      </c>
      <c r="C3005" t="s">
        <v>47</v>
      </c>
      <c r="D3005" t="s">
        <v>3112</v>
      </c>
      <c r="E3005" t="s">
        <v>49</v>
      </c>
      <c r="F3005" t="s">
        <v>50</v>
      </c>
      <c r="G3005">
        <v>5.0763840476671799E-3</v>
      </c>
    </row>
    <row r="3006" spans="1:7" x14ac:dyDescent="0.25">
      <c r="A3006" t="s">
        <v>214</v>
      </c>
      <c r="B3006" t="s">
        <v>73</v>
      </c>
      <c r="C3006" t="s">
        <v>47</v>
      </c>
      <c r="D3006" t="s">
        <v>3113</v>
      </c>
      <c r="E3006" t="s">
        <v>49</v>
      </c>
      <c r="F3006" t="s">
        <v>50</v>
      </c>
      <c r="G3006">
        <v>1.37345548029299E-3</v>
      </c>
    </row>
    <row r="3007" spans="1:7" x14ac:dyDescent="0.25">
      <c r="A3007" t="s">
        <v>214</v>
      </c>
      <c r="B3007" t="s">
        <v>76</v>
      </c>
      <c r="C3007" t="s">
        <v>47</v>
      </c>
      <c r="D3007" t="s">
        <v>3113</v>
      </c>
      <c r="E3007" t="s">
        <v>49</v>
      </c>
      <c r="F3007" t="s">
        <v>50</v>
      </c>
      <c r="G3007">
        <v>9.1975220927485702E-4</v>
      </c>
    </row>
    <row r="3008" spans="1:7" x14ac:dyDescent="0.25">
      <c r="A3008" t="s">
        <v>214</v>
      </c>
      <c r="B3008" t="s">
        <v>70</v>
      </c>
      <c r="C3008" t="s">
        <v>47</v>
      </c>
      <c r="D3008" t="s">
        <v>3113</v>
      </c>
      <c r="E3008" t="s">
        <v>49</v>
      </c>
      <c r="F3008" t="s">
        <v>50</v>
      </c>
      <c r="G3008">
        <v>4.6913535506637E-4</v>
      </c>
    </row>
    <row r="3009" spans="1:7" x14ac:dyDescent="0.25">
      <c r="A3009" t="s">
        <v>220</v>
      </c>
      <c r="B3009" t="s">
        <v>76</v>
      </c>
      <c r="C3009" t="s">
        <v>47</v>
      </c>
      <c r="D3009" t="s">
        <v>3114</v>
      </c>
      <c r="E3009" t="s">
        <v>49</v>
      </c>
      <c r="F3009" t="s">
        <v>50</v>
      </c>
      <c r="G3009">
        <v>6.1388830343882196E-4</v>
      </c>
    </row>
    <row r="3010" spans="1:7" x14ac:dyDescent="0.25">
      <c r="A3010" t="s">
        <v>220</v>
      </c>
      <c r="B3010" t="s">
        <v>70</v>
      </c>
      <c r="C3010" t="s">
        <v>47</v>
      </c>
      <c r="D3010" t="s">
        <v>3114</v>
      </c>
      <c r="E3010" t="s">
        <v>49</v>
      </c>
      <c r="F3010" t="s">
        <v>50</v>
      </c>
      <c r="G3010">
        <v>4.7222177187601698E-4</v>
      </c>
    </row>
    <row r="3011" spans="1:7" x14ac:dyDescent="0.25">
      <c r="A3011" t="s">
        <v>3229</v>
      </c>
      <c r="B3011" t="s">
        <v>70</v>
      </c>
      <c r="C3011" t="s">
        <v>47</v>
      </c>
      <c r="D3011" t="s">
        <v>3113</v>
      </c>
      <c r="E3011" t="s">
        <v>49</v>
      </c>
      <c r="F3011" t="s">
        <v>50</v>
      </c>
      <c r="G3011">
        <v>1.87654142026548E-3</v>
      </c>
    </row>
    <row r="3012" spans="1:7" x14ac:dyDescent="0.25">
      <c r="A3012" t="s">
        <v>220</v>
      </c>
      <c r="B3012" t="s">
        <v>73</v>
      </c>
      <c r="C3012" t="s">
        <v>47</v>
      </c>
      <c r="D3012" t="s">
        <v>3114</v>
      </c>
      <c r="E3012" t="s">
        <v>49</v>
      </c>
      <c r="F3012" t="s">
        <v>50</v>
      </c>
      <c r="G3012">
        <v>1.65833175182342E-3</v>
      </c>
    </row>
    <row r="3013" spans="1:7" x14ac:dyDescent="0.25">
      <c r="A3013" t="s">
        <v>3229</v>
      </c>
      <c r="B3013" t="s">
        <v>76</v>
      </c>
      <c r="C3013" t="s">
        <v>47</v>
      </c>
      <c r="D3013" t="s">
        <v>3113</v>
      </c>
      <c r="E3013" t="s">
        <v>49</v>
      </c>
      <c r="F3013" t="s">
        <v>50</v>
      </c>
      <c r="G3013">
        <v>4.1666626930236799E-3</v>
      </c>
    </row>
    <row r="3014" spans="1:7" x14ac:dyDescent="0.25">
      <c r="A3014" t="s">
        <v>3229</v>
      </c>
      <c r="B3014" t="s">
        <v>73</v>
      </c>
      <c r="C3014" t="s">
        <v>47</v>
      </c>
      <c r="D3014" t="s">
        <v>3113</v>
      </c>
      <c r="E3014" t="s">
        <v>49</v>
      </c>
      <c r="F3014" t="s">
        <v>50</v>
      </c>
      <c r="G3014">
        <v>4.9814767307705303E-3</v>
      </c>
    </row>
    <row r="3015" spans="1:7" x14ac:dyDescent="0.25">
      <c r="A3015" t="s">
        <v>214</v>
      </c>
      <c r="B3015" t="s">
        <v>73</v>
      </c>
      <c r="C3015" t="s">
        <v>47</v>
      </c>
      <c r="D3015" t="s">
        <v>3114</v>
      </c>
      <c r="E3015" t="s">
        <v>49</v>
      </c>
      <c r="F3015" t="s">
        <v>50</v>
      </c>
      <c r="G3015">
        <v>2.04722026983896E-3</v>
      </c>
    </row>
    <row r="3016" spans="1:7" x14ac:dyDescent="0.25">
      <c r="A3016" t="s">
        <v>214</v>
      </c>
      <c r="B3016" t="s">
        <v>76</v>
      </c>
      <c r="C3016" t="s">
        <v>47</v>
      </c>
      <c r="D3016" t="s">
        <v>3114</v>
      </c>
      <c r="E3016" t="s">
        <v>49</v>
      </c>
      <c r="F3016" t="s">
        <v>50</v>
      </c>
      <c r="G3016">
        <v>1.0999989509582499E-3</v>
      </c>
    </row>
    <row r="3017" spans="1:7" x14ac:dyDescent="0.25">
      <c r="A3017" t="s">
        <v>214</v>
      </c>
      <c r="B3017" t="s">
        <v>70</v>
      </c>
      <c r="C3017" t="s">
        <v>47</v>
      </c>
      <c r="D3017" t="s">
        <v>3114</v>
      </c>
      <c r="E3017" t="s">
        <v>49</v>
      </c>
      <c r="F3017" t="s">
        <v>50</v>
      </c>
      <c r="G3017">
        <v>7.3611040910084998E-4</v>
      </c>
    </row>
    <row r="3018" spans="1:7" x14ac:dyDescent="0.25">
      <c r="A3018" t="s">
        <v>220</v>
      </c>
      <c r="B3018" t="s">
        <v>76</v>
      </c>
      <c r="C3018" t="s">
        <v>47</v>
      </c>
      <c r="D3018" t="s">
        <v>3115</v>
      </c>
      <c r="E3018" t="s">
        <v>49</v>
      </c>
      <c r="F3018" t="s">
        <v>50</v>
      </c>
      <c r="G3018">
        <v>5.8333277702331504E-4</v>
      </c>
    </row>
    <row r="3019" spans="1:7" x14ac:dyDescent="0.25">
      <c r="A3019" t="s">
        <v>3229</v>
      </c>
      <c r="B3019" t="s">
        <v>70</v>
      </c>
      <c r="C3019" t="s">
        <v>47</v>
      </c>
      <c r="D3019" t="s">
        <v>3114</v>
      </c>
      <c r="E3019" t="s">
        <v>49</v>
      </c>
      <c r="F3019" t="s">
        <v>50</v>
      </c>
      <c r="G3019">
        <v>1.91110928853352E-3</v>
      </c>
    </row>
    <row r="3020" spans="1:7" x14ac:dyDescent="0.25">
      <c r="A3020" t="s">
        <v>220</v>
      </c>
      <c r="B3020" t="s">
        <v>70</v>
      </c>
      <c r="C3020" t="s">
        <v>47</v>
      </c>
      <c r="D3020" t="s">
        <v>3115</v>
      </c>
      <c r="E3020" t="s">
        <v>49</v>
      </c>
      <c r="F3020" t="s">
        <v>50</v>
      </c>
      <c r="G3020">
        <v>4.2929251988728801E-4</v>
      </c>
    </row>
    <row r="3021" spans="1:7" x14ac:dyDescent="0.25">
      <c r="A3021" t="s">
        <v>220</v>
      </c>
      <c r="B3021" t="s">
        <v>73</v>
      </c>
      <c r="C3021" t="s">
        <v>47</v>
      </c>
      <c r="D3021" t="s">
        <v>3115</v>
      </c>
      <c r="E3021" t="s">
        <v>49</v>
      </c>
      <c r="F3021" t="s">
        <v>50</v>
      </c>
      <c r="G3021">
        <v>1.5454530715942299E-3</v>
      </c>
    </row>
    <row r="3022" spans="1:7" x14ac:dyDescent="0.25">
      <c r="A3022" t="s">
        <v>3229</v>
      </c>
      <c r="B3022" t="s">
        <v>76</v>
      </c>
      <c r="C3022" t="s">
        <v>47</v>
      </c>
      <c r="D3022" t="s">
        <v>3114</v>
      </c>
      <c r="E3022" t="s">
        <v>49</v>
      </c>
      <c r="F3022" t="s">
        <v>50</v>
      </c>
      <c r="G3022">
        <v>4.3277736504872596E-3</v>
      </c>
    </row>
    <row r="3023" spans="1:7" x14ac:dyDescent="0.25">
      <c r="A3023" t="s">
        <v>3229</v>
      </c>
      <c r="B3023" t="s">
        <v>73</v>
      </c>
      <c r="C3023" t="s">
        <v>47</v>
      </c>
      <c r="D3023" t="s">
        <v>3114</v>
      </c>
      <c r="E3023" t="s">
        <v>49</v>
      </c>
      <c r="F3023" t="s">
        <v>50</v>
      </c>
      <c r="G3023">
        <v>5.0111063321431398E-3</v>
      </c>
    </row>
    <row r="3024" spans="1:7" x14ac:dyDescent="0.25">
      <c r="A3024" t="s">
        <v>214</v>
      </c>
      <c r="B3024" t="s">
        <v>76</v>
      </c>
      <c r="C3024" t="s">
        <v>47</v>
      </c>
      <c r="D3024" t="s">
        <v>3115</v>
      </c>
      <c r="E3024" t="s">
        <v>49</v>
      </c>
      <c r="F3024" t="s">
        <v>50</v>
      </c>
      <c r="G3024">
        <v>1.02272629737854E-3</v>
      </c>
    </row>
    <row r="3025" spans="1:7" x14ac:dyDescent="0.25">
      <c r="A3025" t="s">
        <v>214</v>
      </c>
      <c r="B3025" t="s">
        <v>73</v>
      </c>
      <c r="C3025" t="s">
        <v>47</v>
      </c>
      <c r="D3025" t="s">
        <v>3115</v>
      </c>
      <c r="E3025" t="s">
        <v>49</v>
      </c>
      <c r="F3025" t="s">
        <v>50</v>
      </c>
      <c r="G3025">
        <v>1.9974728425343801E-3</v>
      </c>
    </row>
    <row r="3026" spans="1:7" x14ac:dyDescent="0.25">
      <c r="A3026" t="s">
        <v>214</v>
      </c>
      <c r="B3026" t="s">
        <v>70</v>
      </c>
      <c r="C3026" t="s">
        <v>47</v>
      </c>
      <c r="D3026" t="s">
        <v>3115</v>
      </c>
      <c r="E3026" t="s">
        <v>49</v>
      </c>
      <c r="F3026" t="s">
        <v>50</v>
      </c>
      <c r="G3026">
        <v>7.0201953252156505E-4</v>
      </c>
    </row>
    <row r="3027" spans="1:7" x14ac:dyDescent="0.25">
      <c r="A3027" t="s">
        <v>220</v>
      </c>
      <c r="B3027" t="s">
        <v>76</v>
      </c>
      <c r="C3027" t="s">
        <v>47</v>
      </c>
      <c r="D3027" t="s">
        <v>3116</v>
      </c>
      <c r="E3027" t="s">
        <v>49</v>
      </c>
      <c r="F3027" t="s">
        <v>50</v>
      </c>
      <c r="G3027">
        <v>5.5092540052202002E-4</v>
      </c>
    </row>
    <row r="3028" spans="1:7" x14ac:dyDescent="0.25">
      <c r="A3028" t="s">
        <v>3229</v>
      </c>
      <c r="B3028" t="s">
        <v>70</v>
      </c>
      <c r="C3028" t="s">
        <v>47</v>
      </c>
      <c r="D3028" t="s">
        <v>3115</v>
      </c>
      <c r="E3028" t="s">
        <v>49</v>
      </c>
      <c r="F3028" t="s">
        <v>50</v>
      </c>
      <c r="G3028">
        <v>1.7929275830586701E-3</v>
      </c>
    </row>
    <row r="3029" spans="1:7" x14ac:dyDescent="0.25">
      <c r="A3029" t="s">
        <v>220</v>
      </c>
      <c r="B3029" t="s">
        <v>70</v>
      </c>
      <c r="C3029" t="s">
        <v>47</v>
      </c>
      <c r="D3029" t="s">
        <v>3116</v>
      </c>
      <c r="E3029" t="s">
        <v>49</v>
      </c>
      <c r="F3029" t="s">
        <v>50</v>
      </c>
      <c r="G3029">
        <v>4.2129589451683801E-4</v>
      </c>
    </row>
    <row r="3030" spans="1:7" x14ac:dyDescent="0.25">
      <c r="A3030" t="s">
        <v>220</v>
      </c>
      <c r="B3030" t="s">
        <v>73</v>
      </c>
      <c r="C3030" t="s">
        <v>47</v>
      </c>
      <c r="D3030" t="s">
        <v>3116</v>
      </c>
      <c r="E3030" t="s">
        <v>49</v>
      </c>
      <c r="F3030" t="s">
        <v>50</v>
      </c>
      <c r="G3030">
        <v>1.51620225773917E-3</v>
      </c>
    </row>
    <row r="3031" spans="1:7" x14ac:dyDescent="0.25">
      <c r="A3031" t="s">
        <v>3229</v>
      </c>
      <c r="B3031" t="s">
        <v>76</v>
      </c>
      <c r="C3031" t="s">
        <v>47</v>
      </c>
      <c r="D3031" t="s">
        <v>3115</v>
      </c>
      <c r="E3031" t="s">
        <v>49</v>
      </c>
      <c r="F3031" t="s">
        <v>50</v>
      </c>
      <c r="G3031">
        <v>4.2954504489898602E-3</v>
      </c>
    </row>
    <row r="3032" spans="1:7" x14ac:dyDescent="0.25">
      <c r="A3032" t="s">
        <v>3229</v>
      </c>
      <c r="B3032" t="s">
        <v>73</v>
      </c>
      <c r="C3032" t="s">
        <v>47</v>
      </c>
      <c r="D3032" t="s">
        <v>3115</v>
      </c>
      <c r="E3032" t="s">
        <v>49</v>
      </c>
      <c r="F3032" t="s">
        <v>50</v>
      </c>
      <c r="G3032">
        <v>4.68938946723937E-3</v>
      </c>
    </row>
    <row r="3033" spans="1:7" x14ac:dyDescent="0.25">
      <c r="A3033" t="s">
        <v>214</v>
      </c>
      <c r="B3033" t="s">
        <v>76</v>
      </c>
      <c r="C3033" t="s">
        <v>47</v>
      </c>
      <c r="D3033" t="s">
        <v>3116</v>
      </c>
      <c r="E3033" t="s">
        <v>49</v>
      </c>
      <c r="F3033" t="s">
        <v>50</v>
      </c>
      <c r="G3033">
        <v>9.9305460850397697E-4</v>
      </c>
    </row>
    <row r="3034" spans="1:7" x14ac:dyDescent="0.25">
      <c r="A3034" t="s">
        <v>214</v>
      </c>
      <c r="B3034" t="s">
        <v>73</v>
      </c>
      <c r="C3034" t="s">
        <v>47</v>
      </c>
      <c r="D3034" t="s">
        <v>3116</v>
      </c>
      <c r="E3034" t="s">
        <v>49</v>
      </c>
      <c r="F3034" t="s">
        <v>50</v>
      </c>
      <c r="G3034">
        <v>1.8935167127185301E-3</v>
      </c>
    </row>
    <row r="3035" spans="1:7" x14ac:dyDescent="0.25">
      <c r="A3035" t="s">
        <v>214</v>
      </c>
      <c r="B3035" t="s">
        <v>70</v>
      </c>
      <c r="C3035" t="s">
        <v>47</v>
      </c>
      <c r="D3035" t="s">
        <v>3116</v>
      </c>
      <c r="E3035" t="s">
        <v>49</v>
      </c>
      <c r="F3035" t="s">
        <v>50</v>
      </c>
      <c r="G3035">
        <v>6.7824009391996597E-4</v>
      </c>
    </row>
    <row r="3036" spans="1:7" x14ac:dyDescent="0.25">
      <c r="A3036" t="s">
        <v>220</v>
      </c>
      <c r="B3036" t="s">
        <v>76</v>
      </c>
      <c r="C3036" t="s">
        <v>47</v>
      </c>
      <c r="D3036" t="s">
        <v>3117</v>
      </c>
      <c r="E3036" t="s">
        <v>49</v>
      </c>
      <c r="F3036" t="s">
        <v>50</v>
      </c>
      <c r="G3036">
        <v>5.0854652355878695E-4</v>
      </c>
    </row>
    <row r="3037" spans="1:7" x14ac:dyDescent="0.25">
      <c r="A3037" t="s">
        <v>220</v>
      </c>
      <c r="B3037" t="s">
        <v>70</v>
      </c>
      <c r="C3037" t="s">
        <v>47</v>
      </c>
      <c r="D3037" t="s">
        <v>3117</v>
      </c>
      <c r="E3037" t="s">
        <v>49</v>
      </c>
      <c r="F3037" t="s">
        <v>50</v>
      </c>
      <c r="G3037">
        <v>3.88888518015543E-4</v>
      </c>
    </row>
    <row r="3038" spans="1:7" x14ac:dyDescent="0.25">
      <c r="A3038" t="s">
        <v>3229</v>
      </c>
      <c r="B3038" t="s">
        <v>70</v>
      </c>
      <c r="C3038" t="s">
        <v>47</v>
      </c>
      <c r="D3038" t="s">
        <v>3116</v>
      </c>
      <c r="E3038" t="s">
        <v>49</v>
      </c>
      <c r="F3038" t="s">
        <v>50</v>
      </c>
      <c r="G3038">
        <v>1.7083317041397001E-3</v>
      </c>
    </row>
    <row r="3039" spans="1:7" x14ac:dyDescent="0.25">
      <c r="A3039" t="s">
        <v>220</v>
      </c>
      <c r="B3039" t="s">
        <v>73</v>
      </c>
      <c r="C3039" t="s">
        <v>47</v>
      </c>
      <c r="D3039" t="s">
        <v>3117</v>
      </c>
      <c r="E3039" t="s">
        <v>49</v>
      </c>
      <c r="F3039" t="s">
        <v>50</v>
      </c>
      <c r="G3039">
        <v>1.4123918154300701E-3</v>
      </c>
    </row>
    <row r="3040" spans="1:7" x14ac:dyDescent="0.25">
      <c r="A3040" t="s">
        <v>3229</v>
      </c>
      <c r="B3040" t="s">
        <v>76</v>
      </c>
      <c r="C3040" t="s">
        <v>47</v>
      </c>
      <c r="D3040" t="s">
        <v>3116</v>
      </c>
      <c r="E3040" t="s">
        <v>49</v>
      </c>
      <c r="F3040" t="s">
        <v>50</v>
      </c>
      <c r="G3040">
        <v>4.2106441325611499E-3</v>
      </c>
    </row>
    <row r="3041" spans="1:7" x14ac:dyDescent="0.25">
      <c r="A3041" t="s">
        <v>214</v>
      </c>
      <c r="B3041" t="s">
        <v>76</v>
      </c>
      <c r="C3041" t="s">
        <v>47</v>
      </c>
      <c r="D3041" t="s">
        <v>3117</v>
      </c>
      <c r="E3041" t="s">
        <v>49</v>
      </c>
      <c r="F3041" t="s">
        <v>50</v>
      </c>
      <c r="G3041">
        <v>9.2948629305912903E-4</v>
      </c>
    </row>
    <row r="3042" spans="1:7" x14ac:dyDescent="0.25">
      <c r="A3042" t="s">
        <v>220</v>
      </c>
      <c r="B3042" t="s">
        <v>76</v>
      </c>
      <c r="C3042" t="s">
        <v>47</v>
      </c>
      <c r="D3042" t="s">
        <v>3118</v>
      </c>
      <c r="E3042" t="s">
        <v>49</v>
      </c>
      <c r="F3042" t="s">
        <v>50</v>
      </c>
      <c r="G3042">
        <v>4.9206302279517704E-4</v>
      </c>
    </row>
    <row r="3043" spans="1:7" x14ac:dyDescent="0.25">
      <c r="A3043" t="s">
        <v>214</v>
      </c>
      <c r="B3043" t="s">
        <v>73</v>
      </c>
      <c r="C3043" t="s">
        <v>47</v>
      </c>
      <c r="D3043" t="s">
        <v>3117</v>
      </c>
      <c r="E3043" t="s">
        <v>49</v>
      </c>
      <c r="F3043" t="s">
        <v>50</v>
      </c>
      <c r="G3043">
        <v>1.7735025821587901E-3</v>
      </c>
    </row>
    <row r="3044" spans="1:7" x14ac:dyDescent="0.25">
      <c r="A3044" t="s">
        <v>3229</v>
      </c>
      <c r="B3044" t="s">
        <v>73</v>
      </c>
      <c r="C3044" t="s">
        <v>47</v>
      </c>
      <c r="D3044" t="s">
        <v>3116</v>
      </c>
      <c r="E3044" t="s">
        <v>49</v>
      </c>
      <c r="F3044" t="s">
        <v>50</v>
      </c>
      <c r="G3044">
        <v>4.5509215858247501E-3</v>
      </c>
    </row>
    <row r="3045" spans="1:7" x14ac:dyDescent="0.25">
      <c r="A3045" t="s">
        <v>214</v>
      </c>
      <c r="B3045" t="s">
        <v>70</v>
      </c>
      <c r="C3045" t="s">
        <v>47</v>
      </c>
      <c r="D3045" t="s">
        <v>3117</v>
      </c>
      <c r="E3045" t="s">
        <v>49</v>
      </c>
      <c r="F3045" t="s">
        <v>50</v>
      </c>
      <c r="G3045">
        <v>6.4102502969595103E-4</v>
      </c>
    </row>
    <row r="3046" spans="1:7" x14ac:dyDescent="0.25">
      <c r="A3046" t="s">
        <v>3229</v>
      </c>
      <c r="B3046" t="s">
        <v>70</v>
      </c>
      <c r="C3046" t="s">
        <v>47</v>
      </c>
      <c r="D3046" t="s">
        <v>3117</v>
      </c>
      <c r="E3046" t="s">
        <v>49</v>
      </c>
      <c r="F3046" t="s">
        <v>50</v>
      </c>
      <c r="G3046">
        <v>1.5769215730520301E-3</v>
      </c>
    </row>
    <row r="3047" spans="1:7" x14ac:dyDescent="0.25">
      <c r="A3047" t="s">
        <v>220</v>
      </c>
      <c r="B3047" t="s">
        <v>70</v>
      </c>
      <c r="C3047" t="s">
        <v>47</v>
      </c>
      <c r="D3047" t="s">
        <v>3118</v>
      </c>
      <c r="E3047" t="s">
        <v>49</v>
      </c>
      <c r="F3047" t="s">
        <v>50</v>
      </c>
      <c r="G3047">
        <v>3.7896789255596302E-4</v>
      </c>
    </row>
    <row r="3048" spans="1:7" x14ac:dyDescent="0.25">
      <c r="A3048" t="s">
        <v>220</v>
      </c>
      <c r="B3048" t="s">
        <v>73</v>
      </c>
      <c r="C3048" t="s">
        <v>47</v>
      </c>
      <c r="D3048" t="s">
        <v>3118</v>
      </c>
      <c r="E3048" t="s">
        <v>49</v>
      </c>
      <c r="F3048" t="s">
        <v>50</v>
      </c>
      <c r="G3048">
        <v>1.39285581452505E-3</v>
      </c>
    </row>
    <row r="3049" spans="1:7" x14ac:dyDescent="0.25">
      <c r="A3049" t="s">
        <v>220</v>
      </c>
      <c r="B3049" t="s">
        <v>76</v>
      </c>
      <c r="C3049" t="s">
        <v>47</v>
      </c>
      <c r="D3049" t="s">
        <v>3119</v>
      </c>
      <c r="E3049" t="s">
        <v>49</v>
      </c>
      <c r="F3049" t="s">
        <v>50</v>
      </c>
      <c r="G3049">
        <v>5.0185137324863002E-4</v>
      </c>
    </row>
    <row r="3050" spans="1:7" x14ac:dyDescent="0.25">
      <c r="A3050" t="s">
        <v>214</v>
      </c>
      <c r="B3050" t="s">
        <v>76</v>
      </c>
      <c r="C3050" t="s">
        <v>47</v>
      </c>
      <c r="D3050" t="s">
        <v>3118</v>
      </c>
      <c r="E3050" t="s">
        <v>49</v>
      </c>
      <c r="F3050" t="s">
        <v>50</v>
      </c>
      <c r="G3050">
        <v>9.4047529356820205E-4</v>
      </c>
    </row>
    <row r="3051" spans="1:7" x14ac:dyDescent="0.25">
      <c r="A3051" t="s">
        <v>3229</v>
      </c>
      <c r="B3051" t="s">
        <v>76</v>
      </c>
      <c r="C3051" t="s">
        <v>47</v>
      </c>
      <c r="D3051" t="s">
        <v>3117</v>
      </c>
      <c r="E3051" t="s">
        <v>49</v>
      </c>
      <c r="F3051" t="s">
        <v>50</v>
      </c>
      <c r="G3051">
        <v>3.9508509330260398E-3</v>
      </c>
    </row>
    <row r="3052" spans="1:7" x14ac:dyDescent="0.25">
      <c r="A3052" t="s">
        <v>214</v>
      </c>
      <c r="B3052" t="s">
        <v>73</v>
      </c>
      <c r="C3052" t="s">
        <v>47</v>
      </c>
      <c r="D3052" t="s">
        <v>3118</v>
      </c>
      <c r="E3052" t="s">
        <v>49</v>
      </c>
      <c r="F3052" t="s">
        <v>50</v>
      </c>
      <c r="G3052">
        <v>1.73610945542653E-3</v>
      </c>
    </row>
    <row r="3053" spans="1:7" x14ac:dyDescent="0.25">
      <c r="A3053" t="s">
        <v>214</v>
      </c>
      <c r="B3053" t="s">
        <v>70</v>
      </c>
      <c r="C3053" t="s">
        <v>47</v>
      </c>
      <c r="D3053" t="s">
        <v>3118</v>
      </c>
      <c r="E3053" t="s">
        <v>49</v>
      </c>
      <c r="F3053" t="s">
        <v>50</v>
      </c>
      <c r="G3053">
        <v>6.3690415450504796E-4</v>
      </c>
    </row>
    <row r="3054" spans="1:7" x14ac:dyDescent="0.25">
      <c r="A3054" t="s">
        <v>3229</v>
      </c>
      <c r="B3054" t="s">
        <v>73</v>
      </c>
      <c r="C3054" t="s">
        <v>47</v>
      </c>
      <c r="D3054" t="s">
        <v>3117</v>
      </c>
      <c r="E3054" t="s">
        <v>49</v>
      </c>
      <c r="F3054" t="s">
        <v>50</v>
      </c>
      <c r="G3054">
        <v>4.2841839484679296E-3</v>
      </c>
    </row>
    <row r="3055" spans="1:7" x14ac:dyDescent="0.25">
      <c r="A3055" t="s">
        <v>3229</v>
      </c>
      <c r="B3055" t="s">
        <v>70</v>
      </c>
      <c r="C3055" t="s">
        <v>47</v>
      </c>
      <c r="D3055" t="s">
        <v>3118</v>
      </c>
      <c r="E3055" t="s">
        <v>49</v>
      </c>
      <c r="F3055" t="s">
        <v>50</v>
      </c>
      <c r="G3055">
        <v>1.50793506985618E-3</v>
      </c>
    </row>
    <row r="3056" spans="1:7" x14ac:dyDescent="0.25">
      <c r="A3056" t="s">
        <v>220</v>
      </c>
      <c r="B3056" t="s">
        <v>70</v>
      </c>
      <c r="C3056" t="s">
        <v>47</v>
      </c>
      <c r="D3056" t="s">
        <v>3119</v>
      </c>
      <c r="E3056" t="s">
        <v>49</v>
      </c>
      <c r="F3056" t="s">
        <v>50</v>
      </c>
      <c r="G3056">
        <v>3.7777741750081299E-4</v>
      </c>
    </row>
    <row r="3057" spans="1:7" x14ac:dyDescent="0.25">
      <c r="A3057" t="s">
        <v>220</v>
      </c>
      <c r="B3057" t="s">
        <v>73</v>
      </c>
      <c r="C3057" t="s">
        <v>47</v>
      </c>
      <c r="D3057" t="s">
        <v>3119</v>
      </c>
      <c r="E3057" t="s">
        <v>49</v>
      </c>
      <c r="F3057" t="s">
        <v>50</v>
      </c>
      <c r="G3057">
        <v>1.3425913121965099E-3</v>
      </c>
    </row>
    <row r="3058" spans="1:7" x14ac:dyDescent="0.25">
      <c r="A3058" t="s">
        <v>220</v>
      </c>
      <c r="B3058" t="s">
        <v>76</v>
      </c>
      <c r="C3058" t="s">
        <v>47</v>
      </c>
      <c r="D3058" t="s">
        <v>3120</v>
      </c>
      <c r="E3058" t="s">
        <v>49</v>
      </c>
      <c r="F3058" t="s">
        <v>50</v>
      </c>
      <c r="G3058">
        <v>4.9479119479656198E-4</v>
      </c>
    </row>
    <row r="3059" spans="1:7" x14ac:dyDescent="0.25">
      <c r="A3059" t="s">
        <v>214</v>
      </c>
      <c r="B3059" t="s">
        <v>76</v>
      </c>
      <c r="C3059" t="s">
        <v>47</v>
      </c>
      <c r="D3059" t="s">
        <v>3119</v>
      </c>
      <c r="E3059" t="s">
        <v>49</v>
      </c>
      <c r="F3059" t="s">
        <v>50</v>
      </c>
      <c r="G3059">
        <v>9.0555469195048002E-4</v>
      </c>
    </row>
    <row r="3060" spans="1:7" x14ac:dyDescent="0.25">
      <c r="A3060" t="s">
        <v>214</v>
      </c>
      <c r="B3060" t="s">
        <v>73</v>
      </c>
      <c r="C3060" t="s">
        <v>47</v>
      </c>
      <c r="D3060" t="s">
        <v>3119</v>
      </c>
      <c r="E3060" t="s">
        <v>49</v>
      </c>
      <c r="F3060" t="s">
        <v>50</v>
      </c>
      <c r="G3060">
        <v>1.6925909784105001E-3</v>
      </c>
    </row>
    <row r="3061" spans="1:7" x14ac:dyDescent="0.25">
      <c r="A3061" t="s">
        <v>3229</v>
      </c>
      <c r="B3061" t="s">
        <v>76</v>
      </c>
      <c r="C3061" t="s">
        <v>47</v>
      </c>
      <c r="D3061" t="s">
        <v>3118</v>
      </c>
      <c r="E3061" t="s">
        <v>49</v>
      </c>
      <c r="F3061" t="s">
        <v>50</v>
      </c>
      <c r="G3061">
        <v>3.8730121794201002E-3</v>
      </c>
    </row>
    <row r="3062" spans="1:7" x14ac:dyDescent="0.25">
      <c r="A3062" t="s">
        <v>214</v>
      </c>
      <c r="B3062" t="s">
        <v>70</v>
      </c>
      <c r="C3062" t="s">
        <v>47</v>
      </c>
      <c r="D3062" t="s">
        <v>3119</v>
      </c>
      <c r="E3062" t="s">
        <v>49</v>
      </c>
      <c r="F3062" t="s">
        <v>50</v>
      </c>
      <c r="G3062">
        <v>6.2407347891065804E-4</v>
      </c>
    </row>
    <row r="3063" spans="1:7" x14ac:dyDescent="0.25">
      <c r="A3063" t="s">
        <v>3229</v>
      </c>
      <c r="B3063" t="s">
        <v>73</v>
      </c>
      <c r="C3063" t="s">
        <v>47</v>
      </c>
      <c r="D3063" t="s">
        <v>3118</v>
      </c>
      <c r="E3063" t="s">
        <v>49</v>
      </c>
      <c r="F3063" t="s">
        <v>50</v>
      </c>
      <c r="G3063">
        <v>4.1785674435751699E-3</v>
      </c>
    </row>
    <row r="3064" spans="1:7" x14ac:dyDescent="0.25">
      <c r="A3064" t="s">
        <v>220</v>
      </c>
      <c r="B3064" t="s">
        <v>70</v>
      </c>
      <c r="C3064" t="s">
        <v>47</v>
      </c>
      <c r="D3064" t="s">
        <v>3120</v>
      </c>
      <c r="E3064" t="s">
        <v>49</v>
      </c>
      <c r="F3064" t="s">
        <v>50</v>
      </c>
      <c r="G3064">
        <v>3.6111076672871902E-4</v>
      </c>
    </row>
    <row r="3065" spans="1:7" x14ac:dyDescent="0.25">
      <c r="A3065" t="s">
        <v>3229</v>
      </c>
      <c r="B3065" t="s">
        <v>70</v>
      </c>
      <c r="C3065" t="s">
        <v>47</v>
      </c>
      <c r="D3065" t="s">
        <v>3119</v>
      </c>
      <c r="E3065" t="s">
        <v>49</v>
      </c>
      <c r="F3065" t="s">
        <v>50</v>
      </c>
      <c r="G3065">
        <v>1.4481467670864499E-3</v>
      </c>
    </row>
    <row r="3066" spans="1:7" x14ac:dyDescent="0.25">
      <c r="A3066" t="s">
        <v>220</v>
      </c>
      <c r="B3066" t="s">
        <v>73</v>
      </c>
      <c r="C3066" t="s">
        <v>47</v>
      </c>
      <c r="D3066" t="s">
        <v>3120</v>
      </c>
      <c r="E3066" t="s">
        <v>49</v>
      </c>
      <c r="F3066" t="s">
        <v>50</v>
      </c>
      <c r="G3066">
        <v>1.40624865889549E-3</v>
      </c>
    </row>
    <row r="3067" spans="1:7" x14ac:dyDescent="0.25">
      <c r="A3067" t="s">
        <v>220</v>
      </c>
      <c r="B3067" t="s">
        <v>76</v>
      </c>
      <c r="C3067" t="s">
        <v>47</v>
      </c>
      <c r="D3067" t="s">
        <v>3121</v>
      </c>
      <c r="E3067" t="s">
        <v>49</v>
      </c>
      <c r="F3067" t="s">
        <v>50</v>
      </c>
      <c r="G3067">
        <v>4.9673155242321496E-4</v>
      </c>
    </row>
    <row r="3068" spans="1:7" x14ac:dyDescent="0.25">
      <c r="A3068" t="s">
        <v>214</v>
      </c>
      <c r="B3068" t="s">
        <v>76</v>
      </c>
      <c r="C3068" t="s">
        <v>47</v>
      </c>
      <c r="D3068" t="s">
        <v>3120</v>
      </c>
      <c r="E3068" t="s">
        <v>49</v>
      </c>
      <c r="F3068" t="s">
        <v>50</v>
      </c>
      <c r="G3068">
        <v>9.5486020048459299E-4</v>
      </c>
    </row>
    <row r="3069" spans="1:7" x14ac:dyDescent="0.25">
      <c r="A3069" t="s">
        <v>214</v>
      </c>
      <c r="B3069" t="s">
        <v>73</v>
      </c>
      <c r="C3069" t="s">
        <v>47</v>
      </c>
      <c r="D3069" t="s">
        <v>3120</v>
      </c>
      <c r="E3069" t="s">
        <v>49</v>
      </c>
      <c r="F3069" t="s">
        <v>50</v>
      </c>
      <c r="G3069">
        <v>1.7274289081493999E-3</v>
      </c>
    </row>
    <row r="3070" spans="1:7" x14ac:dyDescent="0.25">
      <c r="A3070" t="s">
        <v>214</v>
      </c>
      <c r="B3070" t="s">
        <v>70</v>
      </c>
      <c r="C3070" t="s">
        <v>47</v>
      </c>
      <c r="D3070" t="s">
        <v>3120</v>
      </c>
      <c r="E3070" t="s">
        <v>49</v>
      </c>
      <c r="F3070" t="s">
        <v>50</v>
      </c>
      <c r="G3070">
        <v>6.1805496613184601E-4</v>
      </c>
    </row>
    <row r="3071" spans="1:7" x14ac:dyDescent="0.25">
      <c r="A3071" t="s">
        <v>3229</v>
      </c>
      <c r="B3071" t="s">
        <v>76</v>
      </c>
      <c r="C3071" t="s">
        <v>47</v>
      </c>
      <c r="D3071" t="s">
        <v>3119</v>
      </c>
      <c r="E3071" t="s">
        <v>49</v>
      </c>
      <c r="F3071" t="s">
        <v>50</v>
      </c>
      <c r="G3071">
        <v>3.9388851324717198E-3</v>
      </c>
    </row>
    <row r="3072" spans="1:7" x14ac:dyDescent="0.25">
      <c r="A3072" t="s">
        <v>3229</v>
      </c>
      <c r="B3072" t="s">
        <v>73</v>
      </c>
      <c r="C3072" t="s">
        <v>47</v>
      </c>
      <c r="D3072" t="s">
        <v>3119</v>
      </c>
      <c r="E3072" t="s">
        <v>49</v>
      </c>
      <c r="F3072" t="s">
        <v>50</v>
      </c>
      <c r="G3072">
        <v>4.13703309165106E-3</v>
      </c>
    </row>
    <row r="3073" spans="1:7" x14ac:dyDescent="0.25">
      <c r="A3073" t="s">
        <v>220</v>
      </c>
      <c r="B3073" t="s">
        <v>70</v>
      </c>
      <c r="C3073" t="s">
        <v>47</v>
      </c>
      <c r="D3073" t="s">
        <v>3121</v>
      </c>
      <c r="E3073" t="s">
        <v>49</v>
      </c>
      <c r="F3073" t="s">
        <v>50</v>
      </c>
      <c r="G3073">
        <v>3.4803888377021299E-4</v>
      </c>
    </row>
    <row r="3074" spans="1:7" x14ac:dyDescent="0.25">
      <c r="A3074" t="s">
        <v>3229</v>
      </c>
      <c r="B3074" t="s">
        <v>70</v>
      </c>
      <c r="C3074" t="s">
        <v>47</v>
      </c>
      <c r="D3074" t="s">
        <v>3120</v>
      </c>
      <c r="E3074" t="s">
        <v>49</v>
      </c>
      <c r="F3074" t="s">
        <v>50</v>
      </c>
      <c r="G3074">
        <v>1.7517344405253701E-3</v>
      </c>
    </row>
    <row r="3075" spans="1:7" x14ac:dyDescent="0.25">
      <c r="A3075" t="s">
        <v>220</v>
      </c>
      <c r="B3075" t="s">
        <v>73</v>
      </c>
      <c r="C3075" t="s">
        <v>47</v>
      </c>
      <c r="D3075" t="s">
        <v>3121</v>
      </c>
      <c r="E3075" t="s">
        <v>49</v>
      </c>
      <c r="F3075" t="s">
        <v>50</v>
      </c>
      <c r="G3075">
        <v>1.4182993009978599E-3</v>
      </c>
    </row>
    <row r="3076" spans="1:7" x14ac:dyDescent="0.25">
      <c r="A3076" t="s">
        <v>220</v>
      </c>
      <c r="B3076" t="s">
        <v>76</v>
      </c>
      <c r="C3076" t="s">
        <v>47</v>
      </c>
      <c r="D3076" t="s">
        <v>3122</v>
      </c>
      <c r="E3076" t="s">
        <v>49</v>
      </c>
      <c r="F3076" t="s">
        <v>50</v>
      </c>
      <c r="G3076">
        <v>4.7376498028084001E-4</v>
      </c>
    </row>
    <row r="3077" spans="1:7" x14ac:dyDescent="0.25">
      <c r="A3077" t="s">
        <v>214</v>
      </c>
      <c r="B3077" t="s">
        <v>76</v>
      </c>
      <c r="C3077" t="s">
        <v>47</v>
      </c>
      <c r="D3077" t="s">
        <v>3121</v>
      </c>
      <c r="E3077" t="s">
        <v>49</v>
      </c>
      <c r="F3077" t="s">
        <v>50</v>
      </c>
      <c r="G3077">
        <v>9.9509709021624302E-4</v>
      </c>
    </row>
    <row r="3078" spans="1:7" x14ac:dyDescent="0.25">
      <c r="A3078" t="s">
        <v>214</v>
      </c>
      <c r="B3078" t="s">
        <v>73</v>
      </c>
      <c r="C3078" t="s">
        <v>47</v>
      </c>
      <c r="D3078" t="s">
        <v>3121</v>
      </c>
      <c r="E3078" t="s">
        <v>49</v>
      </c>
      <c r="F3078" t="s">
        <v>50</v>
      </c>
      <c r="G3078">
        <v>1.7369264481114401E-3</v>
      </c>
    </row>
    <row r="3079" spans="1:7" x14ac:dyDescent="0.25">
      <c r="A3079" t="s">
        <v>214</v>
      </c>
      <c r="B3079" t="s">
        <v>70</v>
      </c>
      <c r="C3079" t="s">
        <v>47</v>
      </c>
      <c r="D3079" t="s">
        <v>3121</v>
      </c>
      <c r="E3079" t="s">
        <v>49</v>
      </c>
      <c r="F3079" t="s">
        <v>50</v>
      </c>
      <c r="G3079">
        <v>6.4215625033658995E-4</v>
      </c>
    </row>
    <row r="3080" spans="1:7" x14ac:dyDescent="0.25">
      <c r="A3080" t="s">
        <v>3229</v>
      </c>
      <c r="B3080" t="s">
        <v>76</v>
      </c>
      <c r="C3080" t="s">
        <v>47</v>
      </c>
      <c r="D3080" t="s">
        <v>3120</v>
      </c>
      <c r="E3080" t="s">
        <v>49</v>
      </c>
      <c r="F3080" t="s">
        <v>50</v>
      </c>
      <c r="G3080">
        <v>4.1336766133705698E-3</v>
      </c>
    </row>
    <row r="3081" spans="1:7" x14ac:dyDescent="0.25">
      <c r="A3081" t="s">
        <v>220</v>
      </c>
      <c r="B3081" t="s">
        <v>70</v>
      </c>
      <c r="C3081" t="s">
        <v>47</v>
      </c>
      <c r="D3081" t="s">
        <v>3122</v>
      </c>
      <c r="E3081" t="s">
        <v>49</v>
      </c>
      <c r="F3081" t="s">
        <v>50</v>
      </c>
      <c r="G3081">
        <v>3.3333301544189402E-4</v>
      </c>
    </row>
    <row r="3082" spans="1:7" x14ac:dyDescent="0.25">
      <c r="A3082" t="s">
        <v>3229</v>
      </c>
      <c r="B3082" t="s">
        <v>73</v>
      </c>
      <c r="C3082" t="s">
        <v>47</v>
      </c>
      <c r="D3082" t="s">
        <v>3120</v>
      </c>
      <c r="E3082" t="s">
        <v>49</v>
      </c>
      <c r="F3082" t="s">
        <v>50</v>
      </c>
      <c r="G3082">
        <v>4.4496485342581998E-3</v>
      </c>
    </row>
    <row r="3083" spans="1:7" x14ac:dyDescent="0.25">
      <c r="A3083" t="s">
        <v>3229</v>
      </c>
      <c r="B3083" t="s">
        <v>70</v>
      </c>
      <c r="C3083" t="s">
        <v>47</v>
      </c>
      <c r="D3083" t="s">
        <v>3121</v>
      </c>
      <c r="E3083" t="s">
        <v>49</v>
      </c>
      <c r="F3083" t="s">
        <v>50</v>
      </c>
      <c r="G3083">
        <v>1.9199328095305199E-3</v>
      </c>
    </row>
    <row r="3084" spans="1:7" x14ac:dyDescent="0.25">
      <c r="A3084" t="s">
        <v>220</v>
      </c>
      <c r="B3084" t="s">
        <v>73</v>
      </c>
      <c r="C3084" t="s">
        <v>47</v>
      </c>
      <c r="D3084" t="s">
        <v>3122</v>
      </c>
      <c r="E3084" t="s">
        <v>49</v>
      </c>
      <c r="F3084" t="s">
        <v>50</v>
      </c>
      <c r="G3084">
        <v>1.39969002317499E-3</v>
      </c>
    </row>
    <row r="3085" spans="1:7" x14ac:dyDescent="0.25">
      <c r="A3085" t="s">
        <v>220</v>
      </c>
      <c r="B3085" t="s">
        <v>76</v>
      </c>
      <c r="C3085" t="s">
        <v>47</v>
      </c>
      <c r="D3085" t="s">
        <v>3123</v>
      </c>
      <c r="E3085" t="s">
        <v>49</v>
      </c>
      <c r="F3085" t="s">
        <v>50</v>
      </c>
      <c r="G3085">
        <v>4.6052587659735399E-4</v>
      </c>
    </row>
    <row r="3086" spans="1:7" x14ac:dyDescent="0.25">
      <c r="A3086" t="s">
        <v>214</v>
      </c>
      <c r="B3086" t="s">
        <v>76</v>
      </c>
      <c r="C3086" t="s">
        <v>47</v>
      </c>
      <c r="D3086" t="s">
        <v>3122</v>
      </c>
      <c r="E3086" t="s">
        <v>49</v>
      </c>
      <c r="F3086" t="s">
        <v>50</v>
      </c>
      <c r="G3086">
        <v>1.0262335892076799E-3</v>
      </c>
    </row>
    <row r="3087" spans="1:7" x14ac:dyDescent="0.25">
      <c r="A3087" t="s">
        <v>214</v>
      </c>
      <c r="B3087" t="s">
        <v>73</v>
      </c>
      <c r="C3087" t="s">
        <v>47</v>
      </c>
      <c r="D3087" t="s">
        <v>3122</v>
      </c>
      <c r="E3087" t="s">
        <v>49</v>
      </c>
      <c r="F3087" t="s">
        <v>50</v>
      </c>
      <c r="G3087">
        <v>1.74382549745065E-3</v>
      </c>
    </row>
    <row r="3088" spans="1:7" x14ac:dyDescent="0.25">
      <c r="A3088" t="s">
        <v>214</v>
      </c>
      <c r="B3088" t="s">
        <v>70</v>
      </c>
      <c r="C3088" t="s">
        <v>47</v>
      </c>
      <c r="D3088" t="s">
        <v>3122</v>
      </c>
      <c r="E3088" t="s">
        <v>49</v>
      </c>
      <c r="F3088" t="s">
        <v>50</v>
      </c>
      <c r="G3088">
        <v>6.3888827959696396E-4</v>
      </c>
    </row>
    <row r="3089" spans="1:7" x14ac:dyDescent="0.25">
      <c r="A3089" t="s">
        <v>3229</v>
      </c>
      <c r="B3089" t="s">
        <v>76</v>
      </c>
      <c r="C3089" t="s">
        <v>47</v>
      </c>
      <c r="D3089" t="s">
        <v>3121</v>
      </c>
      <c r="E3089" t="s">
        <v>49</v>
      </c>
      <c r="F3089" t="s">
        <v>50</v>
      </c>
      <c r="G3089">
        <v>4.2647018152124697E-3</v>
      </c>
    </row>
    <row r="3090" spans="1:7" x14ac:dyDescent="0.25">
      <c r="A3090" t="s">
        <v>220</v>
      </c>
      <c r="B3090" t="s">
        <v>70</v>
      </c>
      <c r="C3090" t="s">
        <v>47</v>
      </c>
      <c r="D3090" t="s">
        <v>3123</v>
      </c>
      <c r="E3090" t="s">
        <v>49</v>
      </c>
      <c r="F3090" t="s">
        <v>50</v>
      </c>
      <c r="G3090">
        <v>3.24561093982897E-4</v>
      </c>
    </row>
    <row r="3091" spans="1:7" x14ac:dyDescent="0.25">
      <c r="A3091" t="s">
        <v>3229</v>
      </c>
      <c r="B3091" t="s">
        <v>70</v>
      </c>
      <c r="C3091" t="s">
        <v>47</v>
      </c>
      <c r="D3091" t="s">
        <v>3122</v>
      </c>
      <c r="E3091" t="s">
        <v>49</v>
      </c>
      <c r="F3091" t="s">
        <v>50</v>
      </c>
      <c r="G3091">
        <v>2.1033930557745402E-3</v>
      </c>
    </row>
    <row r="3092" spans="1:7" x14ac:dyDescent="0.25">
      <c r="A3092" t="s">
        <v>220</v>
      </c>
      <c r="B3092" t="s">
        <v>73</v>
      </c>
      <c r="C3092" t="s">
        <v>47</v>
      </c>
      <c r="D3092" t="s">
        <v>3123</v>
      </c>
      <c r="E3092" t="s">
        <v>49</v>
      </c>
      <c r="F3092" t="s">
        <v>50</v>
      </c>
      <c r="G3092">
        <v>1.38011564288223E-3</v>
      </c>
    </row>
    <row r="3093" spans="1:7" x14ac:dyDescent="0.25">
      <c r="A3093" t="s">
        <v>220</v>
      </c>
      <c r="B3093" t="s">
        <v>76</v>
      </c>
      <c r="C3093" t="s">
        <v>47</v>
      </c>
      <c r="D3093" t="s">
        <v>3124</v>
      </c>
      <c r="E3093" t="s">
        <v>49</v>
      </c>
      <c r="F3093" t="s">
        <v>50</v>
      </c>
      <c r="G3093">
        <v>5.7638833920160902E-4</v>
      </c>
    </row>
    <row r="3094" spans="1:7" x14ac:dyDescent="0.25">
      <c r="A3094" t="s">
        <v>3229</v>
      </c>
      <c r="B3094" t="s">
        <v>73</v>
      </c>
      <c r="C3094" t="s">
        <v>47</v>
      </c>
      <c r="D3094" t="s">
        <v>3121</v>
      </c>
      <c r="E3094" t="s">
        <v>49</v>
      </c>
      <c r="F3094" t="s">
        <v>50</v>
      </c>
      <c r="G3094">
        <v>4.6895380113639003E-3</v>
      </c>
    </row>
    <row r="3095" spans="1:7" x14ac:dyDescent="0.25">
      <c r="A3095" t="s">
        <v>214</v>
      </c>
      <c r="B3095" t="s">
        <v>76</v>
      </c>
      <c r="C3095" t="s">
        <v>47</v>
      </c>
      <c r="D3095" t="s">
        <v>3123</v>
      </c>
      <c r="E3095" t="s">
        <v>49</v>
      </c>
      <c r="F3095" t="s">
        <v>50</v>
      </c>
      <c r="G3095">
        <v>9.9853705941584992E-4</v>
      </c>
    </row>
    <row r="3096" spans="1:7" x14ac:dyDescent="0.25">
      <c r="A3096" t="s">
        <v>214</v>
      </c>
      <c r="B3096" t="s">
        <v>73</v>
      </c>
      <c r="C3096" t="s">
        <v>47</v>
      </c>
      <c r="D3096" t="s">
        <v>3123</v>
      </c>
      <c r="E3096" t="s">
        <v>49</v>
      </c>
      <c r="F3096" t="s">
        <v>50</v>
      </c>
      <c r="G3096">
        <v>1.72222057978312E-3</v>
      </c>
    </row>
    <row r="3097" spans="1:7" x14ac:dyDescent="0.25">
      <c r="A3097" t="s">
        <v>214</v>
      </c>
      <c r="B3097" t="s">
        <v>70</v>
      </c>
      <c r="C3097" t="s">
        <v>47</v>
      </c>
      <c r="D3097" t="s">
        <v>3123</v>
      </c>
      <c r="E3097" t="s">
        <v>49</v>
      </c>
      <c r="F3097" t="s">
        <v>50</v>
      </c>
      <c r="G3097">
        <v>6.1111052831013999E-4</v>
      </c>
    </row>
    <row r="3098" spans="1:7" x14ac:dyDescent="0.25">
      <c r="A3098" t="s">
        <v>220</v>
      </c>
      <c r="B3098" t="s">
        <v>70</v>
      </c>
      <c r="C3098" t="s">
        <v>47</v>
      </c>
      <c r="D3098" t="s">
        <v>3124</v>
      </c>
      <c r="E3098" t="s">
        <v>49</v>
      </c>
      <c r="F3098" t="s">
        <v>50</v>
      </c>
      <c r="G3098">
        <v>3.6805520455042499E-4</v>
      </c>
    </row>
    <row r="3099" spans="1:7" x14ac:dyDescent="0.25">
      <c r="A3099" t="s">
        <v>3229</v>
      </c>
      <c r="B3099" t="s">
        <v>76</v>
      </c>
      <c r="C3099" t="s">
        <v>47</v>
      </c>
      <c r="D3099" t="s">
        <v>3122</v>
      </c>
      <c r="E3099" t="s">
        <v>49</v>
      </c>
      <c r="F3099" t="s">
        <v>50</v>
      </c>
      <c r="G3099">
        <v>4.4969092916559202E-3</v>
      </c>
    </row>
    <row r="3100" spans="1:7" x14ac:dyDescent="0.25">
      <c r="A3100" t="s">
        <v>3229</v>
      </c>
      <c r="B3100" t="s">
        <v>70</v>
      </c>
      <c r="C3100" t="s">
        <v>47</v>
      </c>
      <c r="D3100" t="s">
        <v>3123</v>
      </c>
      <c r="E3100" t="s">
        <v>49</v>
      </c>
      <c r="F3100" t="s">
        <v>50</v>
      </c>
      <c r="G3100">
        <v>2.08917929415117E-3</v>
      </c>
    </row>
    <row r="3101" spans="1:7" x14ac:dyDescent="0.25">
      <c r="A3101" t="s">
        <v>220</v>
      </c>
      <c r="B3101" t="s">
        <v>76</v>
      </c>
      <c r="C3101" t="s">
        <v>47</v>
      </c>
      <c r="D3101" t="s">
        <v>3125</v>
      </c>
      <c r="E3101" t="s">
        <v>49</v>
      </c>
      <c r="F3101" t="s">
        <v>50</v>
      </c>
      <c r="G3101">
        <v>5.5423227567521301E-4</v>
      </c>
    </row>
    <row r="3102" spans="1:7" x14ac:dyDescent="0.25">
      <c r="A3102" t="s">
        <v>220</v>
      </c>
      <c r="B3102" t="s">
        <v>73</v>
      </c>
      <c r="C3102" t="s">
        <v>47</v>
      </c>
      <c r="D3102" t="s">
        <v>3124</v>
      </c>
      <c r="E3102" t="s">
        <v>49</v>
      </c>
      <c r="F3102" t="s">
        <v>50</v>
      </c>
      <c r="G3102">
        <v>1.54444297154744E-3</v>
      </c>
    </row>
    <row r="3103" spans="1:7" x14ac:dyDescent="0.25">
      <c r="A3103" t="s">
        <v>3229</v>
      </c>
      <c r="B3103" t="s">
        <v>73</v>
      </c>
      <c r="C3103" t="s">
        <v>47</v>
      </c>
      <c r="D3103" t="s">
        <v>3122</v>
      </c>
      <c r="E3103" t="s">
        <v>49</v>
      </c>
      <c r="F3103" t="s">
        <v>50</v>
      </c>
      <c r="G3103">
        <v>4.9320940618161804E-3</v>
      </c>
    </row>
    <row r="3104" spans="1:7" x14ac:dyDescent="0.25">
      <c r="A3104" t="s">
        <v>214</v>
      </c>
      <c r="B3104" t="s">
        <v>76</v>
      </c>
      <c r="C3104" t="s">
        <v>47</v>
      </c>
      <c r="D3104" t="s">
        <v>3124</v>
      </c>
      <c r="E3104" t="s">
        <v>49</v>
      </c>
      <c r="F3104" t="s">
        <v>50</v>
      </c>
      <c r="G3104">
        <v>1.0763878623644501E-3</v>
      </c>
    </row>
    <row r="3105" spans="1:7" x14ac:dyDescent="0.25">
      <c r="A3105" t="s">
        <v>214</v>
      </c>
      <c r="B3105" t="s">
        <v>73</v>
      </c>
      <c r="C3105" t="s">
        <v>47</v>
      </c>
      <c r="D3105" t="s">
        <v>3124</v>
      </c>
      <c r="E3105" t="s">
        <v>49</v>
      </c>
      <c r="F3105" t="s">
        <v>50</v>
      </c>
      <c r="G3105">
        <v>1.9791647791862401E-3</v>
      </c>
    </row>
    <row r="3106" spans="1:7" x14ac:dyDescent="0.25">
      <c r="A3106" t="s">
        <v>214</v>
      </c>
      <c r="B3106" t="s">
        <v>70</v>
      </c>
      <c r="C3106" t="s">
        <v>47</v>
      </c>
      <c r="D3106" t="s">
        <v>3124</v>
      </c>
      <c r="E3106" t="s">
        <v>49</v>
      </c>
      <c r="F3106" t="s">
        <v>50</v>
      </c>
      <c r="G3106">
        <v>7.34721521536509E-4</v>
      </c>
    </row>
    <row r="3107" spans="1:7" x14ac:dyDescent="0.25">
      <c r="A3107" t="s">
        <v>220</v>
      </c>
      <c r="B3107" t="s">
        <v>76</v>
      </c>
      <c r="C3107" t="s">
        <v>47</v>
      </c>
      <c r="D3107" t="s">
        <v>3126</v>
      </c>
      <c r="E3107" t="s">
        <v>49</v>
      </c>
      <c r="F3107" t="s">
        <v>50</v>
      </c>
      <c r="G3107">
        <v>5.3282777468363401E-4</v>
      </c>
    </row>
    <row r="3108" spans="1:7" x14ac:dyDescent="0.25">
      <c r="A3108" t="s">
        <v>220</v>
      </c>
      <c r="B3108" t="s">
        <v>70</v>
      </c>
      <c r="C3108" t="s">
        <v>47</v>
      </c>
      <c r="D3108" t="s">
        <v>3125</v>
      </c>
      <c r="E3108" t="s">
        <v>49</v>
      </c>
      <c r="F3108" t="s">
        <v>50</v>
      </c>
      <c r="G3108">
        <v>3.5581976648360901E-4</v>
      </c>
    </row>
    <row r="3109" spans="1:7" x14ac:dyDescent="0.25">
      <c r="A3109" t="s">
        <v>3229</v>
      </c>
      <c r="B3109" t="s">
        <v>70</v>
      </c>
      <c r="C3109" t="s">
        <v>47</v>
      </c>
      <c r="D3109" t="s">
        <v>3124</v>
      </c>
      <c r="E3109" t="s">
        <v>49</v>
      </c>
      <c r="F3109" t="s">
        <v>50</v>
      </c>
      <c r="G3109">
        <v>2.0388869444529201E-3</v>
      </c>
    </row>
    <row r="3110" spans="1:7" x14ac:dyDescent="0.25">
      <c r="A3110" t="s">
        <v>220</v>
      </c>
      <c r="B3110" t="s">
        <v>73</v>
      </c>
      <c r="C3110" t="s">
        <v>47</v>
      </c>
      <c r="D3110" t="s">
        <v>3125</v>
      </c>
      <c r="E3110" t="s">
        <v>49</v>
      </c>
      <c r="F3110" t="s">
        <v>50</v>
      </c>
      <c r="G3110">
        <v>1.4986758194272399E-3</v>
      </c>
    </row>
    <row r="3111" spans="1:7" x14ac:dyDescent="0.25">
      <c r="A3111" t="s">
        <v>3229</v>
      </c>
      <c r="B3111" t="s">
        <v>76</v>
      </c>
      <c r="C3111" t="s">
        <v>47</v>
      </c>
      <c r="D3111" t="s">
        <v>3123</v>
      </c>
      <c r="E3111" t="s">
        <v>49</v>
      </c>
      <c r="F3111" t="s">
        <v>50</v>
      </c>
      <c r="G3111">
        <v>4.4590600749902501E-3</v>
      </c>
    </row>
    <row r="3112" spans="1:7" x14ac:dyDescent="0.25">
      <c r="A3112" t="s">
        <v>3229</v>
      </c>
      <c r="B3112" t="s">
        <v>73</v>
      </c>
      <c r="C3112" t="s">
        <v>47</v>
      </c>
      <c r="D3112" t="s">
        <v>3123</v>
      </c>
      <c r="E3112" t="s">
        <v>49</v>
      </c>
      <c r="F3112" t="s">
        <v>50</v>
      </c>
      <c r="G3112">
        <v>4.9415157552350998E-3</v>
      </c>
    </row>
    <row r="3113" spans="1:7" x14ac:dyDescent="0.25">
      <c r="A3113" t="s">
        <v>214</v>
      </c>
      <c r="B3113" t="s">
        <v>76</v>
      </c>
      <c r="C3113" t="s">
        <v>47</v>
      </c>
      <c r="D3113" t="s">
        <v>3125</v>
      </c>
      <c r="E3113" t="s">
        <v>49</v>
      </c>
      <c r="F3113" t="s">
        <v>50</v>
      </c>
      <c r="G3113">
        <v>1.0462952984703899E-3</v>
      </c>
    </row>
    <row r="3114" spans="1:7" x14ac:dyDescent="0.25">
      <c r="A3114" t="s">
        <v>214</v>
      </c>
      <c r="B3114" t="s">
        <v>73</v>
      </c>
      <c r="C3114" t="s">
        <v>47</v>
      </c>
      <c r="D3114" t="s">
        <v>3125</v>
      </c>
      <c r="E3114" t="s">
        <v>49</v>
      </c>
      <c r="F3114" t="s">
        <v>50</v>
      </c>
      <c r="G3114">
        <v>1.91137383854578E-3</v>
      </c>
    </row>
    <row r="3115" spans="1:7" x14ac:dyDescent="0.25">
      <c r="A3115" t="s">
        <v>214</v>
      </c>
      <c r="B3115" t="s">
        <v>70</v>
      </c>
      <c r="C3115" t="s">
        <v>47</v>
      </c>
      <c r="D3115" t="s">
        <v>3125</v>
      </c>
      <c r="E3115" t="s">
        <v>49</v>
      </c>
      <c r="F3115" t="s">
        <v>50</v>
      </c>
      <c r="G3115">
        <v>7.1825328327360604E-4</v>
      </c>
    </row>
    <row r="3116" spans="1:7" x14ac:dyDescent="0.25">
      <c r="A3116" t="s">
        <v>220</v>
      </c>
      <c r="B3116" t="s">
        <v>76</v>
      </c>
      <c r="C3116" t="s">
        <v>47</v>
      </c>
      <c r="D3116" t="s">
        <v>3127</v>
      </c>
      <c r="E3116" t="s">
        <v>49</v>
      </c>
      <c r="F3116" t="s">
        <v>50</v>
      </c>
      <c r="G3116">
        <v>5.1690771959830004E-4</v>
      </c>
    </row>
    <row r="3117" spans="1:7" x14ac:dyDescent="0.25">
      <c r="A3117" t="s">
        <v>220</v>
      </c>
      <c r="B3117" t="s">
        <v>70</v>
      </c>
      <c r="C3117" t="s">
        <v>47</v>
      </c>
      <c r="D3117" t="s">
        <v>3126</v>
      </c>
      <c r="E3117" t="s">
        <v>49</v>
      </c>
      <c r="F3117" t="s">
        <v>50</v>
      </c>
      <c r="G3117">
        <v>3.4722189108530601E-4</v>
      </c>
    </row>
    <row r="3118" spans="1:7" x14ac:dyDescent="0.25">
      <c r="A3118" t="s">
        <v>3229</v>
      </c>
      <c r="B3118" t="s">
        <v>70</v>
      </c>
      <c r="C3118" t="s">
        <v>47</v>
      </c>
      <c r="D3118" t="s">
        <v>3125</v>
      </c>
      <c r="E3118" t="s">
        <v>49</v>
      </c>
      <c r="F3118" t="s">
        <v>50</v>
      </c>
      <c r="G3118">
        <v>1.9629610909355998E-3</v>
      </c>
    </row>
    <row r="3119" spans="1:7" x14ac:dyDescent="0.25">
      <c r="A3119" t="s">
        <v>220</v>
      </c>
      <c r="B3119" t="s">
        <v>73</v>
      </c>
      <c r="C3119" t="s">
        <v>47</v>
      </c>
      <c r="D3119" t="s">
        <v>3126</v>
      </c>
      <c r="E3119" t="s">
        <v>49</v>
      </c>
      <c r="F3119" t="s">
        <v>50</v>
      </c>
      <c r="G3119">
        <v>1.4734834432601901E-3</v>
      </c>
    </row>
    <row r="3120" spans="1:7" x14ac:dyDescent="0.25">
      <c r="A3120" t="s">
        <v>3229</v>
      </c>
      <c r="B3120" t="s">
        <v>76</v>
      </c>
      <c r="C3120" t="s">
        <v>47</v>
      </c>
      <c r="D3120" t="s">
        <v>3124</v>
      </c>
      <c r="E3120" t="s">
        <v>49</v>
      </c>
      <c r="F3120" t="s">
        <v>50</v>
      </c>
      <c r="G3120">
        <v>4.4472179810205997E-3</v>
      </c>
    </row>
    <row r="3121" spans="1:7" x14ac:dyDescent="0.25">
      <c r="A3121" t="s">
        <v>3229</v>
      </c>
      <c r="B3121" t="s">
        <v>73</v>
      </c>
      <c r="C3121" t="s">
        <v>47</v>
      </c>
      <c r="D3121" t="s">
        <v>3124</v>
      </c>
      <c r="E3121" t="s">
        <v>49</v>
      </c>
      <c r="F3121" t="s">
        <v>50</v>
      </c>
      <c r="G3121">
        <v>4.9319397409756903E-3</v>
      </c>
    </row>
    <row r="3122" spans="1:7" x14ac:dyDescent="0.25">
      <c r="A3122" t="s">
        <v>214</v>
      </c>
      <c r="B3122" t="s">
        <v>76</v>
      </c>
      <c r="C3122" t="s">
        <v>47</v>
      </c>
      <c r="D3122" t="s">
        <v>3126</v>
      </c>
      <c r="E3122" t="s">
        <v>49</v>
      </c>
      <c r="F3122" t="s">
        <v>50</v>
      </c>
      <c r="G3122">
        <v>1.0189384222030601E-3</v>
      </c>
    </row>
    <row r="3123" spans="1:7" x14ac:dyDescent="0.25">
      <c r="A3123" t="s">
        <v>220</v>
      </c>
      <c r="B3123" t="s">
        <v>76</v>
      </c>
      <c r="C3123" t="s">
        <v>47</v>
      </c>
      <c r="D3123" t="s">
        <v>3128</v>
      </c>
      <c r="E3123" t="s">
        <v>49</v>
      </c>
      <c r="F3123" t="s">
        <v>50</v>
      </c>
      <c r="G3123">
        <v>5.1273099250263604E-4</v>
      </c>
    </row>
    <row r="3124" spans="1:7" x14ac:dyDescent="0.25">
      <c r="A3124" t="s">
        <v>214</v>
      </c>
      <c r="B3124" t="s">
        <v>73</v>
      </c>
      <c r="C3124" t="s">
        <v>47</v>
      </c>
      <c r="D3124" t="s">
        <v>3126</v>
      </c>
      <c r="E3124" t="s">
        <v>49</v>
      </c>
      <c r="F3124" t="s">
        <v>50</v>
      </c>
      <c r="G3124">
        <v>1.8762608369191399E-3</v>
      </c>
    </row>
    <row r="3125" spans="1:7" x14ac:dyDescent="0.25">
      <c r="A3125" t="s">
        <v>214</v>
      </c>
      <c r="B3125" t="s">
        <v>70</v>
      </c>
      <c r="C3125" t="s">
        <v>47</v>
      </c>
      <c r="D3125" t="s">
        <v>3126</v>
      </c>
      <c r="E3125" t="s">
        <v>49</v>
      </c>
      <c r="F3125" t="s">
        <v>50</v>
      </c>
      <c r="G3125">
        <v>7.0833265781402503E-4</v>
      </c>
    </row>
    <row r="3126" spans="1:7" x14ac:dyDescent="0.25">
      <c r="A3126" t="s">
        <v>220</v>
      </c>
      <c r="B3126" t="s">
        <v>70</v>
      </c>
      <c r="C3126" t="s">
        <v>47</v>
      </c>
      <c r="D3126" t="s">
        <v>3127</v>
      </c>
      <c r="E3126" t="s">
        <v>49</v>
      </c>
      <c r="F3126" t="s">
        <v>50</v>
      </c>
      <c r="G3126">
        <v>3.46618026926897E-4</v>
      </c>
    </row>
    <row r="3127" spans="1:7" x14ac:dyDescent="0.25">
      <c r="A3127" t="s">
        <v>220</v>
      </c>
      <c r="B3127" t="s">
        <v>73</v>
      </c>
      <c r="C3127" t="s">
        <v>47</v>
      </c>
      <c r="D3127" t="s">
        <v>3127</v>
      </c>
      <c r="E3127" t="s">
        <v>49</v>
      </c>
      <c r="F3127" t="s">
        <v>50</v>
      </c>
      <c r="G3127">
        <v>1.43115805542987E-3</v>
      </c>
    </row>
    <row r="3128" spans="1:7" x14ac:dyDescent="0.25">
      <c r="A3128" t="s">
        <v>3229</v>
      </c>
      <c r="B3128" t="s">
        <v>70</v>
      </c>
      <c r="C3128" t="s">
        <v>47</v>
      </c>
      <c r="D3128" t="s">
        <v>3126</v>
      </c>
      <c r="E3128" t="s">
        <v>49</v>
      </c>
      <c r="F3128" t="s">
        <v>50</v>
      </c>
      <c r="G3128">
        <v>1.8952002127965201E-3</v>
      </c>
    </row>
    <row r="3129" spans="1:7" x14ac:dyDescent="0.25">
      <c r="A3129" t="s">
        <v>3229</v>
      </c>
      <c r="B3129" t="s">
        <v>76</v>
      </c>
      <c r="C3129" t="s">
        <v>47</v>
      </c>
      <c r="D3129" t="s">
        <v>3125</v>
      </c>
      <c r="E3129" t="s">
        <v>49</v>
      </c>
      <c r="F3129" t="s">
        <v>50</v>
      </c>
      <c r="G3129">
        <v>4.3412657011122902E-3</v>
      </c>
    </row>
    <row r="3130" spans="1:7" x14ac:dyDescent="0.25">
      <c r="A3130" t="s">
        <v>3229</v>
      </c>
      <c r="B3130" t="s">
        <v>73</v>
      </c>
      <c r="C3130" t="s">
        <v>47</v>
      </c>
      <c r="D3130" t="s">
        <v>3125</v>
      </c>
      <c r="E3130" t="s">
        <v>49</v>
      </c>
      <c r="F3130" t="s">
        <v>50</v>
      </c>
      <c r="G3130">
        <v>4.8148102230495798E-3</v>
      </c>
    </row>
    <row r="3131" spans="1:7" x14ac:dyDescent="0.25">
      <c r="A3131" t="s">
        <v>214</v>
      </c>
      <c r="B3131" t="s">
        <v>76</v>
      </c>
      <c r="C3131" t="s">
        <v>47</v>
      </c>
      <c r="D3131" t="s">
        <v>3127</v>
      </c>
      <c r="E3131" t="s">
        <v>49</v>
      </c>
      <c r="F3131" t="s">
        <v>50</v>
      </c>
      <c r="G3131">
        <v>1.0012067746425E-3</v>
      </c>
    </row>
    <row r="3132" spans="1:7" x14ac:dyDescent="0.25">
      <c r="A3132" t="s">
        <v>220</v>
      </c>
      <c r="B3132" t="s">
        <v>76</v>
      </c>
      <c r="C3132" t="s">
        <v>47</v>
      </c>
      <c r="D3132" t="s">
        <v>3129</v>
      </c>
      <c r="E3132" t="s">
        <v>49</v>
      </c>
      <c r="F3132" t="s">
        <v>50</v>
      </c>
      <c r="G3132">
        <v>5.0777729352315202E-4</v>
      </c>
    </row>
    <row r="3133" spans="1:7" x14ac:dyDescent="0.25">
      <c r="A3133" t="s">
        <v>214</v>
      </c>
      <c r="B3133" t="s">
        <v>73</v>
      </c>
      <c r="C3133" t="s">
        <v>47</v>
      </c>
      <c r="D3133" t="s">
        <v>3127</v>
      </c>
      <c r="E3133" t="s">
        <v>49</v>
      </c>
      <c r="F3133" t="s">
        <v>50</v>
      </c>
      <c r="G3133">
        <v>1.8345393132472301E-3</v>
      </c>
    </row>
    <row r="3134" spans="1:7" x14ac:dyDescent="0.25">
      <c r="A3134" t="s">
        <v>214</v>
      </c>
      <c r="B3134" t="s">
        <v>70</v>
      </c>
      <c r="C3134" t="s">
        <v>47</v>
      </c>
      <c r="D3134" t="s">
        <v>3127</v>
      </c>
      <c r="E3134" t="s">
        <v>49</v>
      </c>
      <c r="F3134" t="s">
        <v>50</v>
      </c>
      <c r="G3134">
        <v>6.8478195563606505E-4</v>
      </c>
    </row>
    <row r="3135" spans="1:7" x14ac:dyDescent="0.25">
      <c r="A3135" t="s">
        <v>220</v>
      </c>
      <c r="B3135" t="s">
        <v>70</v>
      </c>
      <c r="C3135" t="s">
        <v>47</v>
      </c>
      <c r="D3135" t="s">
        <v>3128</v>
      </c>
      <c r="E3135" t="s">
        <v>49</v>
      </c>
      <c r="F3135" t="s">
        <v>50</v>
      </c>
      <c r="G3135">
        <v>3.5416632890701197E-4</v>
      </c>
    </row>
    <row r="3136" spans="1:7" x14ac:dyDescent="0.25">
      <c r="A3136" t="s">
        <v>220</v>
      </c>
      <c r="B3136" t="s">
        <v>73</v>
      </c>
      <c r="C3136" t="s">
        <v>47</v>
      </c>
      <c r="D3136" t="s">
        <v>3128</v>
      </c>
      <c r="E3136" t="s">
        <v>49</v>
      </c>
      <c r="F3136" t="s">
        <v>50</v>
      </c>
      <c r="G3136">
        <v>1.42360975344975E-3</v>
      </c>
    </row>
    <row r="3137" spans="1:7" x14ac:dyDescent="0.25">
      <c r="A3137" t="s">
        <v>3229</v>
      </c>
      <c r="B3137" t="s">
        <v>70</v>
      </c>
      <c r="C3137" t="s">
        <v>47</v>
      </c>
      <c r="D3137" t="s">
        <v>3127</v>
      </c>
      <c r="E3137" t="s">
        <v>49</v>
      </c>
      <c r="F3137" t="s">
        <v>50</v>
      </c>
      <c r="G3137">
        <v>1.8285006716631401E-3</v>
      </c>
    </row>
    <row r="3138" spans="1:7" x14ac:dyDescent="0.25">
      <c r="A3138" t="s">
        <v>3229</v>
      </c>
      <c r="B3138" t="s">
        <v>76</v>
      </c>
      <c r="C3138" t="s">
        <v>47</v>
      </c>
      <c r="D3138" t="s">
        <v>3126</v>
      </c>
      <c r="E3138" t="s">
        <v>49</v>
      </c>
      <c r="F3138" t="s">
        <v>50</v>
      </c>
      <c r="G3138">
        <v>4.2222181955973298E-3</v>
      </c>
    </row>
    <row r="3139" spans="1:7" x14ac:dyDescent="0.25">
      <c r="A3139" t="s">
        <v>3229</v>
      </c>
      <c r="B3139" t="s">
        <v>73</v>
      </c>
      <c r="C3139" t="s">
        <v>47</v>
      </c>
      <c r="D3139" t="s">
        <v>3126</v>
      </c>
      <c r="E3139" t="s">
        <v>49</v>
      </c>
      <c r="F3139" t="s">
        <v>50</v>
      </c>
      <c r="G3139">
        <v>4.6994904677073101E-3</v>
      </c>
    </row>
    <row r="3140" spans="1:7" x14ac:dyDescent="0.25">
      <c r="A3140" t="s">
        <v>220</v>
      </c>
      <c r="B3140" t="s">
        <v>76</v>
      </c>
      <c r="C3140" t="s">
        <v>47</v>
      </c>
      <c r="D3140" t="s">
        <v>3130</v>
      </c>
      <c r="E3140" t="s">
        <v>49</v>
      </c>
      <c r="F3140" t="s">
        <v>50</v>
      </c>
      <c r="G3140">
        <v>5.0747814850929396E-4</v>
      </c>
    </row>
    <row r="3141" spans="1:7" x14ac:dyDescent="0.25">
      <c r="A3141" t="s">
        <v>214</v>
      </c>
      <c r="B3141" t="s">
        <v>76</v>
      </c>
      <c r="C3141" t="s">
        <v>47</v>
      </c>
      <c r="D3141" t="s">
        <v>3128</v>
      </c>
      <c r="E3141" t="s">
        <v>49</v>
      </c>
      <c r="F3141" t="s">
        <v>50</v>
      </c>
      <c r="G3141">
        <v>1.0011564526292999E-3</v>
      </c>
    </row>
    <row r="3142" spans="1:7" x14ac:dyDescent="0.25">
      <c r="A3142" t="s">
        <v>214</v>
      </c>
      <c r="B3142" t="s">
        <v>73</v>
      </c>
      <c r="C3142" t="s">
        <v>47</v>
      </c>
      <c r="D3142" t="s">
        <v>3128</v>
      </c>
      <c r="E3142" t="s">
        <v>49</v>
      </c>
      <c r="F3142" t="s">
        <v>50</v>
      </c>
      <c r="G3142">
        <v>1.7974519895182701E-3</v>
      </c>
    </row>
    <row r="3143" spans="1:7" x14ac:dyDescent="0.25">
      <c r="A3143" t="s">
        <v>220</v>
      </c>
      <c r="B3143" t="s">
        <v>70</v>
      </c>
      <c r="C3143" t="s">
        <v>47</v>
      </c>
      <c r="D3143" t="s">
        <v>3129</v>
      </c>
      <c r="E3143" t="s">
        <v>49</v>
      </c>
      <c r="F3143" t="s">
        <v>50</v>
      </c>
      <c r="G3143">
        <v>3.42221895853678E-4</v>
      </c>
    </row>
    <row r="3144" spans="1:7" x14ac:dyDescent="0.25">
      <c r="A3144" t="s">
        <v>214</v>
      </c>
      <c r="B3144" t="s">
        <v>70</v>
      </c>
      <c r="C3144" t="s">
        <v>47</v>
      </c>
      <c r="D3144" t="s">
        <v>3128</v>
      </c>
      <c r="E3144" t="s">
        <v>49</v>
      </c>
      <c r="F3144" t="s">
        <v>50</v>
      </c>
      <c r="G3144">
        <v>6.6550862458017099E-4</v>
      </c>
    </row>
    <row r="3145" spans="1:7" x14ac:dyDescent="0.25">
      <c r="A3145" t="s">
        <v>220</v>
      </c>
      <c r="B3145" t="s">
        <v>73</v>
      </c>
      <c r="C3145" t="s">
        <v>47</v>
      </c>
      <c r="D3145" t="s">
        <v>3129</v>
      </c>
      <c r="E3145" t="s">
        <v>49</v>
      </c>
      <c r="F3145" t="s">
        <v>50</v>
      </c>
      <c r="G3145">
        <v>1.4011097749074301E-3</v>
      </c>
    </row>
    <row r="3146" spans="1:7" x14ac:dyDescent="0.25">
      <c r="A3146" t="s">
        <v>3229</v>
      </c>
      <c r="B3146" t="s">
        <v>70</v>
      </c>
      <c r="C3146" t="s">
        <v>47</v>
      </c>
      <c r="D3146" t="s">
        <v>3128</v>
      </c>
      <c r="E3146" t="s">
        <v>49</v>
      </c>
      <c r="F3146" t="s">
        <v>50</v>
      </c>
      <c r="G3146">
        <v>1.76620201932059E-3</v>
      </c>
    </row>
    <row r="3147" spans="1:7" x14ac:dyDescent="0.25">
      <c r="A3147" t="s">
        <v>3229</v>
      </c>
      <c r="B3147" t="s">
        <v>76</v>
      </c>
      <c r="C3147" t="s">
        <v>47</v>
      </c>
      <c r="D3147" t="s">
        <v>3127</v>
      </c>
      <c r="E3147" t="s">
        <v>49</v>
      </c>
      <c r="F3147" t="s">
        <v>50</v>
      </c>
      <c r="G3147">
        <v>4.1618317797563996E-3</v>
      </c>
    </row>
    <row r="3148" spans="1:7" x14ac:dyDescent="0.25">
      <c r="A3148" t="s">
        <v>220</v>
      </c>
      <c r="B3148" t="s">
        <v>76</v>
      </c>
      <c r="C3148" t="s">
        <v>47</v>
      </c>
      <c r="D3148" t="s">
        <v>3131</v>
      </c>
      <c r="E3148" t="s">
        <v>49</v>
      </c>
      <c r="F3148" t="s">
        <v>50</v>
      </c>
      <c r="G3148">
        <v>5.16460412814293E-4</v>
      </c>
    </row>
    <row r="3149" spans="1:7" x14ac:dyDescent="0.25">
      <c r="A3149" t="s">
        <v>214</v>
      </c>
      <c r="B3149" t="s">
        <v>76</v>
      </c>
      <c r="C3149" t="s">
        <v>47</v>
      </c>
      <c r="D3149" t="s">
        <v>3129</v>
      </c>
      <c r="E3149" t="s">
        <v>49</v>
      </c>
      <c r="F3149" t="s">
        <v>50</v>
      </c>
      <c r="G3149">
        <v>9.788879553476969E-4</v>
      </c>
    </row>
    <row r="3150" spans="1:7" x14ac:dyDescent="0.25">
      <c r="A3150" t="s">
        <v>3229</v>
      </c>
      <c r="B3150" t="s">
        <v>73</v>
      </c>
      <c r="C3150" t="s">
        <v>47</v>
      </c>
      <c r="D3150" t="s">
        <v>3127</v>
      </c>
      <c r="E3150" t="s">
        <v>49</v>
      </c>
      <c r="F3150" t="s">
        <v>50</v>
      </c>
      <c r="G3150">
        <v>4.5833289623260498E-3</v>
      </c>
    </row>
    <row r="3151" spans="1:7" x14ac:dyDescent="0.25">
      <c r="A3151" t="s">
        <v>214</v>
      </c>
      <c r="B3151" t="s">
        <v>73</v>
      </c>
      <c r="C3151" t="s">
        <v>47</v>
      </c>
      <c r="D3151" t="s">
        <v>3129</v>
      </c>
      <c r="E3151" t="s">
        <v>49</v>
      </c>
      <c r="F3151" t="s">
        <v>50</v>
      </c>
      <c r="G3151">
        <v>1.76666498184204E-3</v>
      </c>
    </row>
    <row r="3152" spans="1:7" x14ac:dyDescent="0.25">
      <c r="A3152" t="s">
        <v>220</v>
      </c>
      <c r="B3152" t="s">
        <v>70</v>
      </c>
      <c r="C3152" t="s">
        <v>47</v>
      </c>
      <c r="D3152" t="s">
        <v>3130</v>
      </c>
      <c r="E3152" t="s">
        <v>49</v>
      </c>
      <c r="F3152" t="s">
        <v>50</v>
      </c>
      <c r="G3152">
        <v>3.2905951524392102E-4</v>
      </c>
    </row>
    <row r="3153" spans="1:7" x14ac:dyDescent="0.25">
      <c r="A3153" t="s">
        <v>214</v>
      </c>
      <c r="B3153" t="s">
        <v>70</v>
      </c>
      <c r="C3153" t="s">
        <v>47</v>
      </c>
      <c r="D3153" t="s">
        <v>3129</v>
      </c>
      <c r="E3153" t="s">
        <v>49</v>
      </c>
      <c r="F3153" t="s">
        <v>50</v>
      </c>
      <c r="G3153">
        <v>6.4333271980285603E-4</v>
      </c>
    </row>
    <row r="3154" spans="1:7" x14ac:dyDescent="0.25">
      <c r="A3154" t="s">
        <v>220</v>
      </c>
      <c r="B3154" t="s">
        <v>73</v>
      </c>
      <c r="C3154" t="s">
        <v>47</v>
      </c>
      <c r="D3154" t="s">
        <v>3130</v>
      </c>
      <c r="E3154" t="s">
        <v>49</v>
      </c>
      <c r="F3154" t="s">
        <v>50</v>
      </c>
      <c r="G3154">
        <v>1.41987044077653E-3</v>
      </c>
    </row>
    <row r="3155" spans="1:7" x14ac:dyDescent="0.25">
      <c r="A3155" t="s">
        <v>3229</v>
      </c>
      <c r="B3155" t="s">
        <v>70</v>
      </c>
      <c r="C3155" t="s">
        <v>47</v>
      </c>
      <c r="D3155" t="s">
        <v>3129</v>
      </c>
      <c r="E3155" t="s">
        <v>49</v>
      </c>
      <c r="F3155" t="s">
        <v>50</v>
      </c>
      <c r="G3155">
        <v>1.7355539004007901E-3</v>
      </c>
    </row>
    <row r="3156" spans="1:7" x14ac:dyDescent="0.25">
      <c r="A3156" t="s">
        <v>3229</v>
      </c>
      <c r="B3156" t="s">
        <v>76</v>
      </c>
      <c r="C3156" t="s">
        <v>47</v>
      </c>
      <c r="D3156" t="s">
        <v>3128</v>
      </c>
      <c r="E3156" t="s">
        <v>49</v>
      </c>
      <c r="F3156" t="s">
        <v>50</v>
      </c>
      <c r="G3156">
        <v>4.0949035021993797E-3</v>
      </c>
    </row>
    <row r="3157" spans="1:7" x14ac:dyDescent="0.25">
      <c r="A3157" t="s">
        <v>220</v>
      </c>
      <c r="B3157" t="s">
        <v>76</v>
      </c>
      <c r="C3157" t="s">
        <v>47</v>
      </c>
      <c r="D3157" t="s">
        <v>3132</v>
      </c>
      <c r="E3157" t="s">
        <v>49</v>
      </c>
      <c r="F3157" t="s">
        <v>50</v>
      </c>
      <c r="G3157">
        <v>5.1785664899008598E-4</v>
      </c>
    </row>
    <row r="3158" spans="1:7" x14ac:dyDescent="0.25">
      <c r="A3158" t="s">
        <v>214</v>
      </c>
      <c r="B3158" t="s">
        <v>76</v>
      </c>
      <c r="C3158" t="s">
        <v>47</v>
      </c>
      <c r="D3158" t="s">
        <v>3130</v>
      </c>
      <c r="E3158" t="s">
        <v>49</v>
      </c>
      <c r="F3158" t="s">
        <v>50</v>
      </c>
      <c r="G3158">
        <v>1.0523494237508499E-3</v>
      </c>
    </row>
    <row r="3159" spans="1:7" x14ac:dyDescent="0.25">
      <c r="A3159" t="s">
        <v>3229</v>
      </c>
      <c r="B3159" t="s">
        <v>73</v>
      </c>
      <c r="C3159" t="s">
        <v>47</v>
      </c>
      <c r="D3159" t="s">
        <v>3128</v>
      </c>
      <c r="E3159" t="s">
        <v>49</v>
      </c>
      <c r="F3159" t="s">
        <v>50</v>
      </c>
      <c r="G3159">
        <v>4.5428197416994302E-3</v>
      </c>
    </row>
    <row r="3160" spans="1:7" x14ac:dyDescent="0.25">
      <c r="A3160" t="s">
        <v>220</v>
      </c>
      <c r="B3160" t="s">
        <v>70</v>
      </c>
      <c r="C3160" t="s">
        <v>47</v>
      </c>
      <c r="D3160" t="s">
        <v>3131</v>
      </c>
      <c r="E3160" t="s">
        <v>49</v>
      </c>
      <c r="F3160" t="s">
        <v>50</v>
      </c>
      <c r="G3160">
        <v>3.3847704345797301E-4</v>
      </c>
    </row>
    <row r="3161" spans="1:7" x14ac:dyDescent="0.25">
      <c r="A3161" t="s">
        <v>214</v>
      </c>
      <c r="B3161" t="s">
        <v>73</v>
      </c>
      <c r="C3161" t="s">
        <v>47</v>
      </c>
      <c r="D3161" t="s">
        <v>3130</v>
      </c>
      <c r="E3161" t="s">
        <v>49</v>
      </c>
      <c r="F3161" t="s">
        <v>50</v>
      </c>
      <c r="G3161">
        <v>1.79273333304967E-3</v>
      </c>
    </row>
    <row r="3162" spans="1:7" x14ac:dyDescent="0.25">
      <c r="A3162" t="s">
        <v>214</v>
      </c>
      <c r="B3162" t="s">
        <v>70</v>
      </c>
      <c r="C3162" t="s">
        <v>47</v>
      </c>
      <c r="D3162" t="s">
        <v>3130</v>
      </c>
      <c r="E3162" t="s">
        <v>49</v>
      </c>
      <c r="F3162" t="s">
        <v>50</v>
      </c>
      <c r="G3162">
        <v>6.3888827959696396E-4</v>
      </c>
    </row>
    <row r="3163" spans="1:7" x14ac:dyDescent="0.25">
      <c r="A3163" t="s">
        <v>220</v>
      </c>
      <c r="B3163" t="s">
        <v>73</v>
      </c>
      <c r="C3163" t="s">
        <v>47</v>
      </c>
      <c r="D3163" t="s">
        <v>3131</v>
      </c>
      <c r="E3163" t="s">
        <v>49</v>
      </c>
      <c r="F3163" t="s">
        <v>50</v>
      </c>
      <c r="G3163">
        <v>1.4413566501052201E-3</v>
      </c>
    </row>
    <row r="3164" spans="1:7" x14ac:dyDescent="0.25">
      <c r="A3164" t="s">
        <v>3229</v>
      </c>
      <c r="B3164" t="s">
        <v>70</v>
      </c>
      <c r="C3164" t="s">
        <v>47</v>
      </c>
      <c r="D3164" t="s">
        <v>3130</v>
      </c>
      <c r="E3164" t="s">
        <v>49</v>
      </c>
      <c r="F3164" t="s">
        <v>50</v>
      </c>
      <c r="G3164">
        <v>1.87392983681116E-3</v>
      </c>
    </row>
    <row r="3165" spans="1:7" x14ac:dyDescent="0.25">
      <c r="A3165" t="s">
        <v>220</v>
      </c>
      <c r="B3165" t="s">
        <v>76</v>
      </c>
      <c r="C3165" t="s">
        <v>47</v>
      </c>
      <c r="D3165" t="s">
        <v>3133</v>
      </c>
      <c r="E3165" t="s">
        <v>49</v>
      </c>
      <c r="F3165" t="s">
        <v>50</v>
      </c>
      <c r="G3165">
        <v>5.1245161856728E-4</v>
      </c>
    </row>
    <row r="3166" spans="1:7" x14ac:dyDescent="0.25">
      <c r="A3166" t="s">
        <v>3229</v>
      </c>
      <c r="B3166" t="s">
        <v>76</v>
      </c>
      <c r="C3166" t="s">
        <v>47</v>
      </c>
      <c r="D3166" t="s">
        <v>3129</v>
      </c>
      <c r="E3166" t="s">
        <v>49</v>
      </c>
      <c r="F3166" t="s">
        <v>50</v>
      </c>
      <c r="G3166">
        <v>4.0855516592661501E-3</v>
      </c>
    </row>
    <row r="3167" spans="1:7" x14ac:dyDescent="0.25">
      <c r="A3167" t="s">
        <v>214</v>
      </c>
      <c r="B3167" t="s">
        <v>76</v>
      </c>
      <c r="C3167" t="s">
        <v>47</v>
      </c>
      <c r="D3167" t="s">
        <v>3131</v>
      </c>
      <c r="E3167" t="s">
        <v>49</v>
      </c>
      <c r="F3167" t="s">
        <v>50</v>
      </c>
      <c r="G3167">
        <v>1.08950513380545E-3</v>
      </c>
    </row>
    <row r="3168" spans="1:7" x14ac:dyDescent="0.25">
      <c r="A3168" t="s">
        <v>220</v>
      </c>
      <c r="B3168" t="s">
        <v>70</v>
      </c>
      <c r="C3168" t="s">
        <v>47</v>
      </c>
      <c r="D3168" t="s">
        <v>3132</v>
      </c>
      <c r="E3168" t="s">
        <v>49</v>
      </c>
      <c r="F3168" t="s">
        <v>50</v>
      </c>
      <c r="G3168">
        <v>3.3730126562572598E-4</v>
      </c>
    </row>
    <row r="3169" spans="1:7" x14ac:dyDescent="0.25">
      <c r="A3169" t="s">
        <v>3229</v>
      </c>
      <c r="B3169" t="s">
        <v>73</v>
      </c>
      <c r="C3169" t="s">
        <v>47</v>
      </c>
      <c r="D3169" t="s">
        <v>3129</v>
      </c>
      <c r="E3169" t="s">
        <v>49</v>
      </c>
      <c r="F3169" t="s">
        <v>50</v>
      </c>
      <c r="G3169">
        <v>4.5011068185170401E-3</v>
      </c>
    </row>
    <row r="3170" spans="1:7" x14ac:dyDescent="0.25">
      <c r="A3170" t="s">
        <v>214</v>
      </c>
      <c r="B3170" t="s">
        <v>73</v>
      </c>
      <c r="C3170" t="s">
        <v>47</v>
      </c>
      <c r="D3170" t="s">
        <v>3131</v>
      </c>
      <c r="E3170" t="s">
        <v>49</v>
      </c>
      <c r="F3170" t="s">
        <v>50</v>
      </c>
      <c r="G3170">
        <v>1.8189283064853901E-3</v>
      </c>
    </row>
    <row r="3171" spans="1:7" x14ac:dyDescent="0.25">
      <c r="A3171" t="s">
        <v>220</v>
      </c>
      <c r="B3171" t="s">
        <v>73</v>
      </c>
      <c r="C3171" t="s">
        <v>47</v>
      </c>
      <c r="D3171" t="s">
        <v>3132</v>
      </c>
      <c r="E3171" t="s">
        <v>49</v>
      </c>
      <c r="F3171" t="s">
        <v>50</v>
      </c>
      <c r="G3171">
        <v>1.4464271920067899E-3</v>
      </c>
    </row>
    <row r="3172" spans="1:7" x14ac:dyDescent="0.25">
      <c r="A3172" t="s">
        <v>214</v>
      </c>
      <c r="B3172" t="s">
        <v>70</v>
      </c>
      <c r="C3172" t="s">
        <v>47</v>
      </c>
      <c r="D3172" t="s">
        <v>3131</v>
      </c>
      <c r="E3172" t="s">
        <v>49</v>
      </c>
      <c r="F3172" t="s">
        <v>50</v>
      </c>
      <c r="G3172">
        <v>6.41974696406611E-4</v>
      </c>
    </row>
    <row r="3173" spans="1:7" x14ac:dyDescent="0.25">
      <c r="A3173" t="s">
        <v>3229</v>
      </c>
      <c r="B3173" t="s">
        <v>70</v>
      </c>
      <c r="C3173" t="s">
        <v>47</v>
      </c>
      <c r="D3173" t="s">
        <v>3131</v>
      </c>
      <c r="E3173" t="s">
        <v>49</v>
      </c>
      <c r="F3173" t="s">
        <v>50</v>
      </c>
      <c r="G3173">
        <v>1.9783931749838301E-3</v>
      </c>
    </row>
    <row r="3174" spans="1:7" x14ac:dyDescent="0.25">
      <c r="A3174" t="s">
        <v>220</v>
      </c>
      <c r="B3174" t="s">
        <v>76</v>
      </c>
      <c r="C3174" t="s">
        <v>47</v>
      </c>
      <c r="D3174" t="s">
        <v>3134</v>
      </c>
      <c r="E3174" t="s">
        <v>49</v>
      </c>
      <c r="F3174" t="s">
        <v>50</v>
      </c>
      <c r="G3174">
        <v>6.2407347891065804E-4</v>
      </c>
    </row>
    <row r="3175" spans="1:7" x14ac:dyDescent="0.25">
      <c r="A3175" t="s">
        <v>3229</v>
      </c>
      <c r="B3175" t="s">
        <v>76</v>
      </c>
      <c r="C3175" t="s">
        <v>47</v>
      </c>
      <c r="D3175" t="s">
        <v>3130</v>
      </c>
      <c r="E3175" t="s">
        <v>49</v>
      </c>
      <c r="F3175" t="s">
        <v>50</v>
      </c>
      <c r="G3175">
        <v>4.1549105674792497E-3</v>
      </c>
    </row>
    <row r="3176" spans="1:7" x14ac:dyDescent="0.25">
      <c r="A3176" t="s">
        <v>214</v>
      </c>
      <c r="B3176" t="s">
        <v>76</v>
      </c>
      <c r="C3176" t="s">
        <v>47</v>
      </c>
      <c r="D3176" t="s">
        <v>3132</v>
      </c>
      <c r="E3176" t="s">
        <v>49</v>
      </c>
      <c r="F3176" t="s">
        <v>50</v>
      </c>
      <c r="G3176">
        <v>1.11111005147298E-3</v>
      </c>
    </row>
    <row r="3177" spans="1:7" x14ac:dyDescent="0.25">
      <c r="A3177" t="s">
        <v>220</v>
      </c>
      <c r="B3177" t="s">
        <v>70</v>
      </c>
      <c r="C3177" t="s">
        <v>47</v>
      </c>
      <c r="D3177" t="s">
        <v>3133</v>
      </c>
      <c r="E3177" t="s">
        <v>49</v>
      </c>
      <c r="F3177" t="s">
        <v>50</v>
      </c>
      <c r="G3177">
        <v>3.3524872242719197E-4</v>
      </c>
    </row>
    <row r="3178" spans="1:7" x14ac:dyDescent="0.25">
      <c r="A3178" t="s">
        <v>220</v>
      </c>
      <c r="B3178" t="s">
        <v>73</v>
      </c>
      <c r="C3178" t="s">
        <v>47</v>
      </c>
      <c r="D3178" t="s">
        <v>3133</v>
      </c>
      <c r="E3178" t="s">
        <v>49</v>
      </c>
      <c r="F3178" t="s">
        <v>50</v>
      </c>
      <c r="G3178">
        <v>1.4406116529442699E-3</v>
      </c>
    </row>
    <row r="3179" spans="1:7" x14ac:dyDescent="0.25">
      <c r="A3179" t="s">
        <v>3229</v>
      </c>
      <c r="B3179" t="s">
        <v>73</v>
      </c>
      <c r="C3179" t="s">
        <v>47</v>
      </c>
      <c r="D3179" t="s">
        <v>3130</v>
      </c>
      <c r="E3179" t="s">
        <v>49</v>
      </c>
      <c r="F3179" t="s">
        <v>50</v>
      </c>
      <c r="G3179">
        <v>4.6666622161865203E-3</v>
      </c>
    </row>
    <row r="3180" spans="1:7" x14ac:dyDescent="0.25">
      <c r="A3180" t="s">
        <v>214</v>
      </c>
      <c r="B3180" t="s">
        <v>73</v>
      </c>
      <c r="C3180" t="s">
        <v>47</v>
      </c>
      <c r="D3180" t="s">
        <v>3132</v>
      </c>
      <c r="E3180" t="s">
        <v>49</v>
      </c>
      <c r="F3180" t="s">
        <v>50</v>
      </c>
      <c r="G3180">
        <v>1.8085300212814599E-3</v>
      </c>
    </row>
    <row r="3181" spans="1:7" x14ac:dyDescent="0.25">
      <c r="A3181" t="s">
        <v>214</v>
      </c>
      <c r="B3181" t="s">
        <v>70</v>
      </c>
      <c r="C3181" t="s">
        <v>47</v>
      </c>
      <c r="D3181" t="s">
        <v>3132</v>
      </c>
      <c r="E3181" t="s">
        <v>49</v>
      </c>
      <c r="F3181" t="s">
        <v>50</v>
      </c>
      <c r="G3181">
        <v>6.3591209195908995E-4</v>
      </c>
    </row>
    <row r="3182" spans="1:7" x14ac:dyDescent="0.25">
      <c r="A3182" t="s">
        <v>3229</v>
      </c>
      <c r="B3182" t="s">
        <v>70</v>
      </c>
      <c r="C3182" t="s">
        <v>47</v>
      </c>
      <c r="D3182" t="s">
        <v>3132</v>
      </c>
      <c r="E3182" t="s">
        <v>49</v>
      </c>
      <c r="F3182" t="s">
        <v>50</v>
      </c>
      <c r="G3182">
        <v>2.06150597050076E-3</v>
      </c>
    </row>
    <row r="3183" spans="1:7" x14ac:dyDescent="0.25">
      <c r="A3183" t="s">
        <v>220</v>
      </c>
      <c r="B3183" t="s">
        <v>76</v>
      </c>
      <c r="C3183" t="s">
        <v>47</v>
      </c>
      <c r="D3183" t="s">
        <v>3135</v>
      </c>
      <c r="E3183" t="s">
        <v>49</v>
      </c>
      <c r="F3183" t="s">
        <v>50</v>
      </c>
      <c r="G3183">
        <v>6.1648686726888005E-4</v>
      </c>
    </row>
    <row r="3184" spans="1:7" x14ac:dyDescent="0.25">
      <c r="A3184" t="s">
        <v>3229</v>
      </c>
      <c r="B3184" t="s">
        <v>76</v>
      </c>
      <c r="C3184" t="s">
        <v>47</v>
      </c>
      <c r="D3184" t="s">
        <v>3131</v>
      </c>
      <c r="E3184" t="s">
        <v>49</v>
      </c>
      <c r="F3184" t="s">
        <v>50</v>
      </c>
      <c r="G3184">
        <v>4.2129589451683803E-3</v>
      </c>
    </row>
    <row r="3185" spans="1:7" x14ac:dyDescent="0.25">
      <c r="A3185" t="s">
        <v>214</v>
      </c>
      <c r="B3185" t="s">
        <v>76</v>
      </c>
      <c r="C3185" t="s">
        <v>47</v>
      </c>
      <c r="D3185" t="s">
        <v>3133</v>
      </c>
      <c r="E3185" t="s">
        <v>49</v>
      </c>
      <c r="F3185" t="s">
        <v>50</v>
      </c>
      <c r="G3185">
        <v>1.10153151654649E-3</v>
      </c>
    </row>
    <row r="3186" spans="1:7" x14ac:dyDescent="0.25">
      <c r="A3186" t="s">
        <v>220</v>
      </c>
      <c r="B3186" t="s">
        <v>70</v>
      </c>
      <c r="C3186" t="s">
        <v>47</v>
      </c>
      <c r="D3186" t="s">
        <v>3134</v>
      </c>
      <c r="E3186" t="s">
        <v>49</v>
      </c>
      <c r="F3186" t="s">
        <v>50</v>
      </c>
      <c r="G3186">
        <v>3.7129594220055402E-4</v>
      </c>
    </row>
    <row r="3187" spans="1:7" x14ac:dyDescent="0.25">
      <c r="A3187" t="s">
        <v>220</v>
      </c>
      <c r="B3187" t="s">
        <v>73</v>
      </c>
      <c r="C3187" t="s">
        <v>47</v>
      </c>
      <c r="D3187" t="s">
        <v>3134</v>
      </c>
      <c r="E3187" t="s">
        <v>49</v>
      </c>
      <c r="F3187" t="s">
        <v>50</v>
      </c>
      <c r="G3187">
        <v>1.5379614962471801E-3</v>
      </c>
    </row>
    <row r="3188" spans="1:7" x14ac:dyDescent="0.25">
      <c r="A3188" t="s">
        <v>214</v>
      </c>
      <c r="B3188" t="s">
        <v>73</v>
      </c>
      <c r="C3188" t="s">
        <v>47</v>
      </c>
      <c r="D3188" t="s">
        <v>3133</v>
      </c>
      <c r="E3188" t="s">
        <v>49</v>
      </c>
      <c r="F3188" t="s">
        <v>50</v>
      </c>
      <c r="G3188">
        <v>1.7978910057024E-3</v>
      </c>
    </row>
    <row r="3189" spans="1:7" x14ac:dyDescent="0.25">
      <c r="A3189" t="s">
        <v>214</v>
      </c>
      <c r="B3189" t="s">
        <v>70</v>
      </c>
      <c r="C3189" t="s">
        <v>47</v>
      </c>
      <c r="D3189" t="s">
        <v>3133</v>
      </c>
      <c r="E3189" t="s">
        <v>49</v>
      </c>
      <c r="F3189" t="s">
        <v>50</v>
      </c>
      <c r="G3189">
        <v>6.3601471911901701E-4</v>
      </c>
    </row>
    <row r="3190" spans="1:7" x14ac:dyDescent="0.25">
      <c r="A3190" t="s">
        <v>3229</v>
      </c>
      <c r="B3190" t="s">
        <v>73</v>
      </c>
      <c r="C3190" t="s">
        <v>47</v>
      </c>
      <c r="D3190" t="s">
        <v>3131</v>
      </c>
      <c r="E3190" t="s">
        <v>49</v>
      </c>
      <c r="F3190" t="s">
        <v>50</v>
      </c>
      <c r="G3190">
        <v>4.8415591687331902E-3</v>
      </c>
    </row>
    <row r="3191" spans="1:7" x14ac:dyDescent="0.25">
      <c r="A3191" t="s">
        <v>3229</v>
      </c>
      <c r="B3191" t="s">
        <v>70</v>
      </c>
      <c r="C3191" t="s">
        <v>47</v>
      </c>
      <c r="D3191" t="s">
        <v>3133</v>
      </c>
      <c r="E3191" t="s">
        <v>49</v>
      </c>
      <c r="F3191" t="s">
        <v>50</v>
      </c>
      <c r="G3191">
        <v>2.0785420790485898E-3</v>
      </c>
    </row>
    <row r="3192" spans="1:7" x14ac:dyDescent="0.25">
      <c r="A3192" t="s">
        <v>220</v>
      </c>
      <c r="B3192" t="s">
        <v>76</v>
      </c>
      <c r="C3192" t="s">
        <v>47</v>
      </c>
      <c r="D3192" t="s">
        <v>3136</v>
      </c>
      <c r="E3192" t="s">
        <v>49</v>
      </c>
      <c r="F3192" t="s">
        <v>50</v>
      </c>
      <c r="G3192">
        <v>6.0937441885471305E-4</v>
      </c>
    </row>
    <row r="3193" spans="1:7" x14ac:dyDescent="0.25">
      <c r="A3193" t="s">
        <v>214</v>
      </c>
      <c r="B3193" t="s">
        <v>76</v>
      </c>
      <c r="C3193" t="s">
        <v>47</v>
      </c>
      <c r="D3193" t="s">
        <v>3134</v>
      </c>
      <c r="E3193" t="s">
        <v>49</v>
      </c>
      <c r="F3193" t="s">
        <v>50</v>
      </c>
      <c r="G3193">
        <v>1.1490729782316399E-3</v>
      </c>
    </row>
    <row r="3194" spans="1:7" x14ac:dyDescent="0.25">
      <c r="A3194" t="s">
        <v>3229</v>
      </c>
      <c r="B3194" t="s">
        <v>76</v>
      </c>
      <c r="C3194" t="s">
        <v>47</v>
      </c>
      <c r="D3194" t="s">
        <v>3132</v>
      </c>
      <c r="E3194" t="s">
        <v>49</v>
      </c>
      <c r="F3194" t="s">
        <v>50</v>
      </c>
      <c r="G3194">
        <v>4.2678530727113997E-3</v>
      </c>
    </row>
    <row r="3195" spans="1:7" x14ac:dyDescent="0.25">
      <c r="A3195" t="s">
        <v>220</v>
      </c>
      <c r="B3195" t="s">
        <v>70</v>
      </c>
      <c r="C3195" t="s">
        <v>47</v>
      </c>
      <c r="D3195" t="s">
        <v>3135</v>
      </c>
      <c r="E3195" t="s">
        <v>49</v>
      </c>
      <c r="F3195" t="s">
        <v>50</v>
      </c>
      <c r="G3195">
        <v>3.5931865374247201E-4</v>
      </c>
    </row>
    <row r="3196" spans="1:7" x14ac:dyDescent="0.25">
      <c r="A3196" t="s">
        <v>220</v>
      </c>
      <c r="B3196" t="s">
        <v>73</v>
      </c>
      <c r="C3196" t="s">
        <v>47</v>
      </c>
      <c r="D3196" t="s">
        <v>3135</v>
      </c>
      <c r="E3196" t="s">
        <v>49</v>
      </c>
      <c r="F3196" t="s">
        <v>50</v>
      </c>
      <c r="G3196">
        <v>1.510751247406E-3</v>
      </c>
    </row>
    <row r="3197" spans="1:7" x14ac:dyDescent="0.25">
      <c r="A3197" t="s">
        <v>214</v>
      </c>
      <c r="B3197" t="s">
        <v>73</v>
      </c>
      <c r="C3197" t="s">
        <v>47</v>
      </c>
      <c r="D3197" t="s">
        <v>3134</v>
      </c>
      <c r="E3197" t="s">
        <v>49</v>
      </c>
      <c r="F3197" t="s">
        <v>50</v>
      </c>
      <c r="G3197">
        <v>1.9740721914503299E-3</v>
      </c>
    </row>
    <row r="3198" spans="1:7" x14ac:dyDescent="0.25">
      <c r="A3198" t="s">
        <v>3229</v>
      </c>
      <c r="B3198" t="s">
        <v>70</v>
      </c>
      <c r="C3198" t="s">
        <v>47</v>
      </c>
      <c r="D3198" t="s">
        <v>3134</v>
      </c>
      <c r="E3198" t="s">
        <v>49</v>
      </c>
      <c r="F3198" t="s">
        <v>50</v>
      </c>
      <c r="G3198">
        <v>2.09444244702657E-3</v>
      </c>
    </row>
    <row r="3199" spans="1:7" x14ac:dyDescent="0.25">
      <c r="A3199" t="s">
        <v>214</v>
      </c>
      <c r="B3199" t="s">
        <v>70</v>
      </c>
      <c r="C3199" t="s">
        <v>47</v>
      </c>
      <c r="D3199" t="s">
        <v>3134</v>
      </c>
      <c r="E3199" t="s">
        <v>49</v>
      </c>
      <c r="F3199" t="s">
        <v>50</v>
      </c>
      <c r="G3199">
        <v>7.0833265781402503E-4</v>
      </c>
    </row>
    <row r="3200" spans="1:7" x14ac:dyDescent="0.25">
      <c r="A3200" t="s">
        <v>220</v>
      </c>
      <c r="B3200" t="s">
        <v>76</v>
      </c>
      <c r="C3200" t="s">
        <v>47</v>
      </c>
      <c r="D3200" t="s">
        <v>3137</v>
      </c>
      <c r="E3200" t="s">
        <v>49</v>
      </c>
      <c r="F3200" t="s">
        <v>50</v>
      </c>
      <c r="G3200">
        <v>5.9680077764723001E-4</v>
      </c>
    </row>
    <row r="3201" spans="1:7" x14ac:dyDescent="0.25">
      <c r="A3201" t="s">
        <v>3229</v>
      </c>
      <c r="B3201" t="s">
        <v>73</v>
      </c>
      <c r="C3201" t="s">
        <v>47</v>
      </c>
      <c r="D3201" t="s">
        <v>3132</v>
      </c>
      <c r="E3201" t="s">
        <v>49</v>
      </c>
      <c r="F3201" t="s">
        <v>50</v>
      </c>
      <c r="G3201">
        <v>4.9315429159573097E-3</v>
      </c>
    </row>
    <row r="3202" spans="1:7" x14ac:dyDescent="0.25">
      <c r="A3202" t="s">
        <v>214</v>
      </c>
      <c r="B3202" t="s">
        <v>76</v>
      </c>
      <c r="C3202" t="s">
        <v>47</v>
      </c>
      <c r="D3202" t="s">
        <v>3135</v>
      </c>
      <c r="E3202" t="s">
        <v>49</v>
      </c>
      <c r="F3202" t="s">
        <v>50</v>
      </c>
      <c r="G3202">
        <v>1.13440752029418E-3</v>
      </c>
    </row>
    <row r="3203" spans="1:7" x14ac:dyDescent="0.25">
      <c r="A3203" t="s">
        <v>220</v>
      </c>
      <c r="B3203" t="s">
        <v>70</v>
      </c>
      <c r="C3203" t="s">
        <v>47</v>
      </c>
      <c r="D3203" t="s">
        <v>3136</v>
      </c>
      <c r="E3203" t="s">
        <v>49</v>
      </c>
      <c r="F3203" t="s">
        <v>50</v>
      </c>
      <c r="G3203">
        <v>3.56770493090152E-4</v>
      </c>
    </row>
    <row r="3204" spans="1:7" x14ac:dyDescent="0.25">
      <c r="A3204" t="s">
        <v>3229</v>
      </c>
      <c r="B3204" t="s">
        <v>76</v>
      </c>
      <c r="C3204" t="s">
        <v>47</v>
      </c>
      <c r="D3204" t="s">
        <v>3133</v>
      </c>
      <c r="E3204" t="s">
        <v>49</v>
      </c>
      <c r="F3204" t="s">
        <v>50</v>
      </c>
      <c r="G3204">
        <v>4.2538273608547497E-3</v>
      </c>
    </row>
    <row r="3205" spans="1:7" x14ac:dyDescent="0.25">
      <c r="A3205" t="s">
        <v>220</v>
      </c>
      <c r="B3205" t="s">
        <v>73</v>
      </c>
      <c r="C3205" t="s">
        <v>47</v>
      </c>
      <c r="D3205" t="s">
        <v>3136</v>
      </c>
      <c r="E3205" t="s">
        <v>49</v>
      </c>
      <c r="F3205" t="s">
        <v>50</v>
      </c>
      <c r="G3205">
        <v>1.48871385802825E-3</v>
      </c>
    </row>
    <row r="3206" spans="1:7" x14ac:dyDescent="0.25">
      <c r="A3206" t="s">
        <v>214</v>
      </c>
      <c r="B3206" t="s">
        <v>73</v>
      </c>
      <c r="C3206" t="s">
        <v>47</v>
      </c>
      <c r="D3206" t="s">
        <v>3135</v>
      </c>
      <c r="E3206" t="s">
        <v>49</v>
      </c>
      <c r="F3206" t="s">
        <v>50</v>
      </c>
      <c r="G3206">
        <v>1.93548202514648E-3</v>
      </c>
    </row>
    <row r="3207" spans="1:7" x14ac:dyDescent="0.25">
      <c r="A3207" t="s">
        <v>220</v>
      </c>
      <c r="B3207" t="s">
        <v>76</v>
      </c>
      <c r="C3207" t="s">
        <v>47</v>
      </c>
      <c r="D3207" t="s">
        <v>3138</v>
      </c>
      <c r="E3207" t="s">
        <v>49</v>
      </c>
      <c r="F3207" t="s">
        <v>50</v>
      </c>
      <c r="G3207">
        <v>5.8414976970822203E-4</v>
      </c>
    </row>
    <row r="3208" spans="1:7" x14ac:dyDescent="0.25">
      <c r="A3208" t="s">
        <v>3229</v>
      </c>
      <c r="B3208" t="s">
        <v>70</v>
      </c>
      <c r="C3208" t="s">
        <v>47</v>
      </c>
      <c r="D3208" t="s">
        <v>3135</v>
      </c>
      <c r="E3208" t="s">
        <v>49</v>
      </c>
      <c r="F3208" t="s">
        <v>50</v>
      </c>
      <c r="G3208">
        <v>2.03404823939005E-3</v>
      </c>
    </row>
    <row r="3209" spans="1:7" x14ac:dyDescent="0.25">
      <c r="A3209" t="s">
        <v>214</v>
      </c>
      <c r="B3209" t="s">
        <v>70</v>
      </c>
      <c r="C3209" t="s">
        <v>47</v>
      </c>
      <c r="D3209" t="s">
        <v>3135</v>
      </c>
      <c r="E3209" t="s">
        <v>49</v>
      </c>
      <c r="F3209" t="s">
        <v>50</v>
      </c>
      <c r="G3209">
        <v>7.0161223411559996E-4</v>
      </c>
    </row>
    <row r="3210" spans="1:7" x14ac:dyDescent="0.25">
      <c r="A3210" t="s">
        <v>3229</v>
      </c>
      <c r="B3210" t="s">
        <v>73</v>
      </c>
      <c r="C3210" t="s">
        <v>47</v>
      </c>
      <c r="D3210" t="s">
        <v>3133</v>
      </c>
      <c r="E3210" t="s">
        <v>49</v>
      </c>
      <c r="F3210" t="s">
        <v>50</v>
      </c>
      <c r="G3210">
        <v>4.8994206149002599E-3</v>
      </c>
    </row>
    <row r="3211" spans="1:7" x14ac:dyDescent="0.25">
      <c r="A3211" t="s">
        <v>214</v>
      </c>
      <c r="B3211" t="s">
        <v>76</v>
      </c>
      <c r="C3211" t="s">
        <v>47</v>
      </c>
      <c r="D3211" t="s">
        <v>3136</v>
      </c>
      <c r="E3211" t="s">
        <v>49</v>
      </c>
      <c r="F3211" t="s">
        <v>50</v>
      </c>
      <c r="G3211">
        <v>1.1145822703838299E-3</v>
      </c>
    </row>
    <row r="3212" spans="1:7" x14ac:dyDescent="0.25">
      <c r="A3212" t="s">
        <v>220</v>
      </c>
      <c r="B3212" t="s">
        <v>70</v>
      </c>
      <c r="C3212" t="s">
        <v>47</v>
      </c>
      <c r="D3212" t="s">
        <v>3137</v>
      </c>
      <c r="E3212" t="s">
        <v>49</v>
      </c>
      <c r="F3212" t="s">
        <v>50</v>
      </c>
      <c r="G3212">
        <v>3.4595926602681398E-4</v>
      </c>
    </row>
    <row r="3213" spans="1:7" x14ac:dyDescent="0.25">
      <c r="A3213" t="s">
        <v>3229</v>
      </c>
      <c r="B3213" t="s">
        <v>76</v>
      </c>
      <c r="C3213" t="s">
        <v>47</v>
      </c>
      <c r="D3213" t="s">
        <v>3134</v>
      </c>
      <c r="E3213" t="s">
        <v>49</v>
      </c>
      <c r="F3213" t="s">
        <v>50</v>
      </c>
      <c r="G3213">
        <v>4.2444403966267899E-3</v>
      </c>
    </row>
    <row r="3214" spans="1:7" x14ac:dyDescent="0.25">
      <c r="A3214" t="s">
        <v>220</v>
      </c>
      <c r="B3214" t="s">
        <v>73</v>
      </c>
      <c r="C3214" t="s">
        <v>47</v>
      </c>
      <c r="D3214" t="s">
        <v>3137</v>
      </c>
      <c r="E3214" t="s">
        <v>49</v>
      </c>
      <c r="F3214" t="s">
        <v>50</v>
      </c>
      <c r="G3214">
        <v>1.4688538180457199E-3</v>
      </c>
    </row>
    <row r="3215" spans="1:7" x14ac:dyDescent="0.25">
      <c r="A3215" t="s">
        <v>220</v>
      </c>
      <c r="B3215" t="s">
        <v>76</v>
      </c>
      <c r="C3215" t="s">
        <v>47</v>
      </c>
      <c r="D3215" t="s">
        <v>3139</v>
      </c>
      <c r="E3215" t="s">
        <v>49</v>
      </c>
      <c r="F3215" t="s">
        <v>50</v>
      </c>
      <c r="G3215">
        <v>5.7222167650858497E-4</v>
      </c>
    </row>
    <row r="3216" spans="1:7" x14ac:dyDescent="0.25">
      <c r="A3216" t="s">
        <v>214</v>
      </c>
      <c r="B3216" t="s">
        <v>73</v>
      </c>
      <c r="C3216" t="s">
        <v>47</v>
      </c>
      <c r="D3216" t="s">
        <v>3136</v>
      </c>
      <c r="E3216" t="s">
        <v>49</v>
      </c>
      <c r="F3216" t="s">
        <v>50</v>
      </c>
      <c r="G3216">
        <v>1.91579678406318E-3</v>
      </c>
    </row>
    <row r="3217" spans="1:7" x14ac:dyDescent="0.25">
      <c r="A3217" t="s">
        <v>3229</v>
      </c>
      <c r="B3217" t="s">
        <v>70</v>
      </c>
      <c r="C3217" t="s">
        <v>47</v>
      </c>
      <c r="D3217" t="s">
        <v>3136</v>
      </c>
      <c r="E3217" t="s">
        <v>49</v>
      </c>
      <c r="F3217" t="s">
        <v>50</v>
      </c>
      <c r="G3217">
        <v>1.9991300379236499E-3</v>
      </c>
    </row>
    <row r="3218" spans="1:7" x14ac:dyDescent="0.25">
      <c r="A3218" t="s">
        <v>214</v>
      </c>
      <c r="B3218" t="s">
        <v>70</v>
      </c>
      <c r="C3218" t="s">
        <v>47</v>
      </c>
      <c r="D3218" t="s">
        <v>3136</v>
      </c>
      <c r="E3218" t="s">
        <v>49</v>
      </c>
      <c r="F3218" t="s">
        <v>50</v>
      </c>
      <c r="G3218">
        <v>6.9878405580917904E-4</v>
      </c>
    </row>
    <row r="3219" spans="1:7" x14ac:dyDescent="0.25">
      <c r="A3219" t="s">
        <v>3229</v>
      </c>
      <c r="B3219" t="s">
        <v>73</v>
      </c>
      <c r="C3219" t="s">
        <v>47</v>
      </c>
      <c r="D3219" t="s">
        <v>3134</v>
      </c>
      <c r="E3219" t="s">
        <v>49</v>
      </c>
      <c r="F3219" t="s">
        <v>50</v>
      </c>
      <c r="G3219">
        <v>4.9157360527250504E-3</v>
      </c>
    </row>
    <row r="3220" spans="1:7" x14ac:dyDescent="0.25">
      <c r="A3220" t="s">
        <v>214</v>
      </c>
      <c r="B3220" t="s">
        <v>76</v>
      </c>
      <c r="C3220" t="s">
        <v>47</v>
      </c>
      <c r="D3220" t="s">
        <v>3137</v>
      </c>
      <c r="E3220" t="s">
        <v>49</v>
      </c>
      <c r="F3220" t="s">
        <v>50</v>
      </c>
      <c r="G3220">
        <v>1.0934333006540899E-3</v>
      </c>
    </row>
    <row r="3221" spans="1:7" x14ac:dyDescent="0.25">
      <c r="A3221" t="s">
        <v>220</v>
      </c>
      <c r="B3221" t="s">
        <v>70</v>
      </c>
      <c r="C3221" t="s">
        <v>47</v>
      </c>
      <c r="D3221" t="s">
        <v>3138</v>
      </c>
      <c r="E3221" t="s">
        <v>49</v>
      </c>
      <c r="F3221" t="s">
        <v>50</v>
      </c>
      <c r="G3221">
        <v>3.3905196423624E-4</v>
      </c>
    </row>
    <row r="3222" spans="1:7" x14ac:dyDescent="0.25">
      <c r="A3222" t="s">
        <v>220</v>
      </c>
      <c r="B3222" t="s">
        <v>73</v>
      </c>
      <c r="C3222" t="s">
        <v>47</v>
      </c>
      <c r="D3222" t="s">
        <v>3138</v>
      </c>
      <c r="E3222" t="s">
        <v>49</v>
      </c>
      <c r="F3222" t="s">
        <v>50</v>
      </c>
      <c r="G3222">
        <v>1.4509790083941201E-3</v>
      </c>
    </row>
    <row r="3223" spans="1:7" x14ac:dyDescent="0.25">
      <c r="A3223" t="s">
        <v>220</v>
      </c>
      <c r="B3223" t="s">
        <v>76</v>
      </c>
      <c r="C3223" t="s">
        <v>47</v>
      </c>
      <c r="D3223" t="s">
        <v>3140</v>
      </c>
      <c r="E3223" t="s">
        <v>49</v>
      </c>
      <c r="F3223" t="s">
        <v>50</v>
      </c>
      <c r="G3223">
        <v>5.7175871398713798E-4</v>
      </c>
    </row>
    <row r="3224" spans="1:7" x14ac:dyDescent="0.25">
      <c r="A3224" t="s">
        <v>3229</v>
      </c>
      <c r="B3224" t="s">
        <v>76</v>
      </c>
      <c r="C3224" t="s">
        <v>47</v>
      </c>
      <c r="D3224" t="s">
        <v>3135</v>
      </c>
      <c r="E3224" t="s">
        <v>49</v>
      </c>
      <c r="F3224" t="s">
        <v>50</v>
      </c>
      <c r="G3224">
        <v>4.2231142520904501E-3</v>
      </c>
    </row>
    <row r="3225" spans="1:7" x14ac:dyDescent="0.25">
      <c r="A3225" t="s">
        <v>3229</v>
      </c>
      <c r="B3225" t="s">
        <v>70</v>
      </c>
      <c r="C3225" t="s">
        <v>47</v>
      </c>
      <c r="D3225" t="s">
        <v>3137</v>
      </c>
      <c r="E3225" t="s">
        <v>49</v>
      </c>
      <c r="F3225" t="s">
        <v>50</v>
      </c>
      <c r="G3225">
        <v>1.94528434011671E-3</v>
      </c>
    </row>
    <row r="3226" spans="1:7" x14ac:dyDescent="0.25">
      <c r="A3226" t="s">
        <v>214</v>
      </c>
      <c r="B3226" t="s">
        <v>73</v>
      </c>
      <c r="C3226" t="s">
        <v>47</v>
      </c>
      <c r="D3226" t="s">
        <v>3137</v>
      </c>
      <c r="E3226" t="s">
        <v>49</v>
      </c>
      <c r="F3226" t="s">
        <v>50</v>
      </c>
      <c r="G3226">
        <v>1.8771025869581399E-3</v>
      </c>
    </row>
    <row r="3227" spans="1:7" x14ac:dyDescent="0.25">
      <c r="A3227" t="s">
        <v>214</v>
      </c>
      <c r="B3227" t="s">
        <v>70</v>
      </c>
      <c r="C3227" t="s">
        <v>47</v>
      </c>
      <c r="D3227" t="s">
        <v>3137</v>
      </c>
      <c r="E3227" t="s">
        <v>49</v>
      </c>
      <c r="F3227" t="s">
        <v>50</v>
      </c>
      <c r="G3227">
        <v>6.8939328193664499E-4</v>
      </c>
    </row>
    <row r="3228" spans="1:7" x14ac:dyDescent="0.25">
      <c r="A3228" t="s">
        <v>3229</v>
      </c>
      <c r="B3228" t="s">
        <v>73</v>
      </c>
      <c r="C3228" t="s">
        <v>47</v>
      </c>
      <c r="D3228" t="s">
        <v>3135</v>
      </c>
      <c r="E3228" t="s">
        <v>49</v>
      </c>
      <c r="F3228" t="s">
        <v>50</v>
      </c>
      <c r="G3228">
        <v>4.8404971758524498E-3</v>
      </c>
    </row>
    <row r="3229" spans="1:7" x14ac:dyDescent="0.25">
      <c r="A3229" t="s">
        <v>214</v>
      </c>
      <c r="B3229" t="s">
        <v>76</v>
      </c>
      <c r="C3229" t="s">
        <v>47</v>
      </c>
      <c r="D3229" t="s">
        <v>3138</v>
      </c>
      <c r="E3229" t="s">
        <v>49</v>
      </c>
      <c r="F3229" t="s">
        <v>50</v>
      </c>
      <c r="G3229">
        <v>1.0727113952823701E-3</v>
      </c>
    </row>
    <row r="3230" spans="1:7" x14ac:dyDescent="0.25">
      <c r="A3230" t="s">
        <v>220</v>
      </c>
      <c r="B3230" t="s">
        <v>70</v>
      </c>
      <c r="C3230" t="s">
        <v>47</v>
      </c>
      <c r="D3230" t="s">
        <v>3139</v>
      </c>
      <c r="E3230" t="s">
        <v>49</v>
      </c>
      <c r="F3230" t="s">
        <v>50</v>
      </c>
      <c r="G3230">
        <v>3.3412666547865999E-4</v>
      </c>
    </row>
    <row r="3231" spans="1:7" x14ac:dyDescent="0.25">
      <c r="A3231" t="s">
        <v>220</v>
      </c>
      <c r="B3231" t="s">
        <v>76</v>
      </c>
      <c r="C3231" t="s">
        <v>47</v>
      </c>
      <c r="D3231" t="s">
        <v>3141</v>
      </c>
      <c r="E3231" t="s">
        <v>49</v>
      </c>
      <c r="F3231" t="s">
        <v>50</v>
      </c>
      <c r="G3231">
        <v>5.5930877591038597E-4</v>
      </c>
    </row>
    <row r="3232" spans="1:7" x14ac:dyDescent="0.25">
      <c r="A3232" t="s">
        <v>220</v>
      </c>
      <c r="B3232" t="s">
        <v>73</v>
      </c>
      <c r="C3232" t="s">
        <v>47</v>
      </c>
      <c r="D3232" t="s">
        <v>3139</v>
      </c>
      <c r="E3232" t="s">
        <v>49</v>
      </c>
      <c r="F3232" t="s">
        <v>50</v>
      </c>
      <c r="G3232">
        <v>1.44920496713547E-3</v>
      </c>
    </row>
    <row r="3233" spans="1:7" x14ac:dyDescent="0.25">
      <c r="A3233" t="s">
        <v>3229</v>
      </c>
      <c r="B3233" t="s">
        <v>70</v>
      </c>
      <c r="C3233" t="s">
        <v>47</v>
      </c>
      <c r="D3233" t="s">
        <v>3138</v>
      </c>
      <c r="E3233" t="s">
        <v>49</v>
      </c>
      <c r="F3233" t="s">
        <v>50</v>
      </c>
      <c r="G3233">
        <v>1.8946060362984101E-3</v>
      </c>
    </row>
    <row r="3234" spans="1:7" x14ac:dyDescent="0.25">
      <c r="A3234" t="s">
        <v>3229</v>
      </c>
      <c r="B3234" t="s">
        <v>76</v>
      </c>
      <c r="C3234" t="s">
        <v>47</v>
      </c>
      <c r="D3234" t="s">
        <v>3136</v>
      </c>
      <c r="E3234" t="s">
        <v>49</v>
      </c>
      <c r="F3234" t="s">
        <v>50</v>
      </c>
      <c r="G3234">
        <v>4.1692668572068199E-3</v>
      </c>
    </row>
    <row r="3235" spans="1:7" x14ac:dyDescent="0.25">
      <c r="A3235" t="s">
        <v>214</v>
      </c>
      <c r="B3235" t="s">
        <v>73</v>
      </c>
      <c r="C3235" t="s">
        <v>47</v>
      </c>
      <c r="D3235" t="s">
        <v>3138</v>
      </c>
      <c r="E3235" t="s">
        <v>49</v>
      </c>
      <c r="F3235" t="s">
        <v>50</v>
      </c>
      <c r="G3235">
        <v>1.8537564020530801E-3</v>
      </c>
    </row>
    <row r="3236" spans="1:7" x14ac:dyDescent="0.25">
      <c r="A3236" t="s">
        <v>214</v>
      </c>
      <c r="B3236" t="s">
        <v>70</v>
      </c>
      <c r="C3236" t="s">
        <v>47</v>
      </c>
      <c r="D3236" t="s">
        <v>3138</v>
      </c>
      <c r="E3236" t="s">
        <v>49</v>
      </c>
      <c r="F3236" t="s">
        <v>50</v>
      </c>
      <c r="G3236">
        <v>6.8218889189701395E-4</v>
      </c>
    </row>
    <row r="3237" spans="1:7" x14ac:dyDescent="0.25">
      <c r="A3237" t="s">
        <v>3229</v>
      </c>
      <c r="B3237" t="s">
        <v>73</v>
      </c>
      <c r="C3237" t="s">
        <v>47</v>
      </c>
      <c r="D3237" t="s">
        <v>3136</v>
      </c>
      <c r="E3237" t="s">
        <v>49</v>
      </c>
      <c r="F3237" t="s">
        <v>50</v>
      </c>
      <c r="G3237">
        <v>4.7942662611603704E-3</v>
      </c>
    </row>
    <row r="3238" spans="1:7" x14ac:dyDescent="0.25">
      <c r="A3238" t="s">
        <v>214</v>
      </c>
      <c r="B3238" t="s">
        <v>76</v>
      </c>
      <c r="C3238" t="s">
        <v>47</v>
      </c>
      <c r="D3238" t="s">
        <v>3139</v>
      </c>
      <c r="E3238" t="s">
        <v>49</v>
      </c>
      <c r="F3238" t="s">
        <v>50</v>
      </c>
      <c r="G3238">
        <v>1.06190374919346E-3</v>
      </c>
    </row>
    <row r="3239" spans="1:7" x14ac:dyDescent="0.25">
      <c r="A3239" t="s">
        <v>220</v>
      </c>
      <c r="B3239" t="s">
        <v>76</v>
      </c>
      <c r="C3239" t="s">
        <v>47</v>
      </c>
      <c r="D3239" t="s">
        <v>3142</v>
      </c>
      <c r="E3239" t="s">
        <v>49</v>
      </c>
      <c r="F3239" t="s">
        <v>50</v>
      </c>
      <c r="G3239">
        <v>5.5190005846190797E-4</v>
      </c>
    </row>
    <row r="3240" spans="1:7" x14ac:dyDescent="0.25">
      <c r="A3240" t="s">
        <v>220</v>
      </c>
      <c r="B3240" t="s">
        <v>70</v>
      </c>
      <c r="C3240" t="s">
        <v>47</v>
      </c>
      <c r="D3240" t="s">
        <v>3140</v>
      </c>
      <c r="E3240" t="s">
        <v>49</v>
      </c>
      <c r="F3240" t="s">
        <v>50</v>
      </c>
      <c r="G3240">
        <v>3.2947499442983498E-4</v>
      </c>
    </row>
    <row r="3241" spans="1:7" x14ac:dyDescent="0.25">
      <c r="A3241" t="s">
        <v>220</v>
      </c>
      <c r="B3241" t="s">
        <v>73</v>
      </c>
      <c r="C3241" t="s">
        <v>47</v>
      </c>
      <c r="D3241" t="s">
        <v>3140</v>
      </c>
      <c r="E3241" t="s">
        <v>49</v>
      </c>
      <c r="F3241" t="s">
        <v>50</v>
      </c>
      <c r="G3241">
        <v>1.4560171299510499E-3</v>
      </c>
    </row>
    <row r="3242" spans="1:7" x14ac:dyDescent="0.25">
      <c r="A3242" t="s">
        <v>3229</v>
      </c>
      <c r="B3242" t="s">
        <v>70</v>
      </c>
      <c r="C3242" t="s">
        <v>47</v>
      </c>
      <c r="D3242" t="s">
        <v>3139</v>
      </c>
      <c r="E3242" t="s">
        <v>49</v>
      </c>
      <c r="F3242" t="s">
        <v>50</v>
      </c>
      <c r="G3242">
        <v>1.86190298625401E-3</v>
      </c>
    </row>
    <row r="3243" spans="1:7" x14ac:dyDescent="0.25">
      <c r="A3243" t="s">
        <v>214</v>
      </c>
      <c r="B3243" t="s">
        <v>73</v>
      </c>
      <c r="C3243" t="s">
        <v>47</v>
      </c>
      <c r="D3243" t="s">
        <v>3139</v>
      </c>
      <c r="E3243" t="s">
        <v>49</v>
      </c>
      <c r="F3243" t="s">
        <v>50</v>
      </c>
      <c r="G3243">
        <v>1.8277760346730499E-3</v>
      </c>
    </row>
    <row r="3244" spans="1:7" x14ac:dyDescent="0.25">
      <c r="A3244" t="s">
        <v>3229</v>
      </c>
      <c r="B3244" t="s">
        <v>76</v>
      </c>
      <c r="C3244" t="s">
        <v>47</v>
      </c>
      <c r="D3244" t="s">
        <v>3137</v>
      </c>
      <c r="E3244" t="s">
        <v>49</v>
      </c>
      <c r="F3244" t="s">
        <v>50</v>
      </c>
      <c r="G3244">
        <v>4.11110719045003E-3</v>
      </c>
    </row>
    <row r="3245" spans="1:7" x14ac:dyDescent="0.25">
      <c r="A3245" t="s">
        <v>214</v>
      </c>
      <c r="B3245" t="s">
        <v>70</v>
      </c>
      <c r="C3245" t="s">
        <v>47</v>
      </c>
      <c r="D3245" t="s">
        <v>3139</v>
      </c>
      <c r="E3245" t="s">
        <v>49</v>
      </c>
      <c r="F3245" t="s">
        <v>50</v>
      </c>
      <c r="G3245">
        <v>6.71427931104387E-4</v>
      </c>
    </row>
    <row r="3246" spans="1:7" x14ac:dyDescent="0.25">
      <c r="A3246" t="s">
        <v>3229</v>
      </c>
      <c r="B3246" t="s">
        <v>73</v>
      </c>
      <c r="C3246" t="s">
        <v>47</v>
      </c>
      <c r="D3246" t="s">
        <v>3137</v>
      </c>
      <c r="E3246" t="s">
        <v>49</v>
      </c>
      <c r="F3246" t="s">
        <v>50</v>
      </c>
      <c r="G3246">
        <v>4.7112749682532403E-3</v>
      </c>
    </row>
    <row r="3247" spans="1:7" x14ac:dyDescent="0.25">
      <c r="A3247" t="s">
        <v>220</v>
      </c>
      <c r="B3247" t="s">
        <v>76</v>
      </c>
      <c r="C3247" t="s">
        <v>47</v>
      </c>
      <c r="D3247" t="s">
        <v>3143</v>
      </c>
      <c r="E3247" t="s">
        <v>49</v>
      </c>
      <c r="F3247" t="s">
        <v>50</v>
      </c>
      <c r="G3247">
        <v>5.5769177583547705E-4</v>
      </c>
    </row>
    <row r="3248" spans="1:7" x14ac:dyDescent="0.25">
      <c r="A3248" t="s">
        <v>214</v>
      </c>
      <c r="B3248" t="s">
        <v>76</v>
      </c>
      <c r="C3248" t="s">
        <v>47</v>
      </c>
      <c r="D3248" t="s">
        <v>3140</v>
      </c>
      <c r="E3248" t="s">
        <v>49</v>
      </c>
      <c r="F3248" t="s">
        <v>50</v>
      </c>
      <c r="G3248">
        <v>1.08178909178133E-3</v>
      </c>
    </row>
    <row r="3249" spans="1:7" x14ac:dyDescent="0.25">
      <c r="A3249" t="s">
        <v>220</v>
      </c>
      <c r="B3249" t="s">
        <v>70</v>
      </c>
      <c r="C3249" t="s">
        <v>47</v>
      </c>
      <c r="D3249" t="s">
        <v>3141</v>
      </c>
      <c r="E3249" t="s">
        <v>49</v>
      </c>
      <c r="F3249" t="s">
        <v>50</v>
      </c>
      <c r="G3249">
        <v>3.2057026485064999E-4</v>
      </c>
    </row>
    <row r="3250" spans="1:7" x14ac:dyDescent="0.25">
      <c r="A3250" t="s">
        <v>220</v>
      </c>
      <c r="B3250" t="s">
        <v>73</v>
      </c>
      <c r="C3250" t="s">
        <v>47</v>
      </c>
      <c r="D3250" t="s">
        <v>3141</v>
      </c>
      <c r="E3250" t="s">
        <v>49</v>
      </c>
      <c r="F3250" t="s">
        <v>50</v>
      </c>
      <c r="G3250">
        <v>1.4699685680973601E-3</v>
      </c>
    </row>
    <row r="3251" spans="1:7" x14ac:dyDescent="0.25">
      <c r="A3251" t="s">
        <v>3229</v>
      </c>
      <c r="B3251" t="s">
        <v>70</v>
      </c>
      <c r="C3251" t="s">
        <v>47</v>
      </c>
      <c r="D3251" t="s">
        <v>3140</v>
      </c>
      <c r="E3251" t="s">
        <v>49</v>
      </c>
      <c r="F3251" t="s">
        <v>50</v>
      </c>
      <c r="G3251">
        <v>1.9552450489114799E-3</v>
      </c>
    </row>
    <row r="3252" spans="1:7" x14ac:dyDescent="0.25">
      <c r="A3252" t="s">
        <v>214</v>
      </c>
      <c r="B3252" t="s">
        <v>73</v>
      </c>
      <c r="C3252" t="s">
        <v>47</v>
      </c>
      <c r="D3252" t="s">
        <v>3140</v>
      </c>
      <c r="E3252" t="s">
        <v>49</v>
      </c>
      <c r="F3252" t="s">
        <v>50</v>
      </c>
      <c r="G3252">
        <v>1.83641800174006E-3</v>
      </c>
    </row>
    <row r="3253" spans="1:7" x14ac:dyDescent="0.25">
      <c r="A3253" t="s">
        <v>214</v>
      </c>
      <c r="B3253" t="s">
        <v>70</v>
      </c>
      <c r="C3253" t="s">
        <v>47</v>
      </c>
      <c r="D3253" t="s">
        <v>3140</v>
      </c>
      <c r="E3253" t="s">
        <v>49</v>
      </c>
      <c r="F3253" t="s">
        <v>50</v>
      </c>
      <c r="G3253">
        <v>6.7438207290790699E-4</v>
      </c>
    </row>
    <row r="3254" spans="1:7" x14ac:dyDescent="0.25">
      <c r="A3254" t="s">
        <v>3229</v>
      </c>
      <c r="B3254" t="s">
        <v>76</v>
      </c>
      <c r="C3254" t="s">
        <v>47</v>
      </c>
      <c r="D3254" t="s">
        <v>3138</v>
      </c>
      <c r="E3254" t="s">
        <v>49</v>
      </c>
      <c r="F3254" t="s">
        <v>50</v>
      </c>
      <c r="G3254">
        <v>4.0653556000952596E-3</v>
      </c>
    </row>
    <row r="3255" spans="1:7" x14ac:dyDescent="0.25">
      <c r="A3255" t="s">
        <v>220</v>
      </c>
      <c r="B3255" t="s">
        <v>76</v>
      </c>
      <c r="C3255" t="s">
        <v>47</v>
      </c>
      <c r="D3255" t="s">
        <v>3144</v>
      </c>
      <c r="E3255" t="s">
        <v>49</v>
      </c>
      <c r="F3255" t="s">
        <v>50</v>
      </c>
      <c r="G3255">
        <v>6.3472161690394002E-4</v>
      </c>
    </row>
    <row r="3256" spans="1:7" x14ac:dyDescent="0.25">
      <c r="A3256" t="s">
        <v>3229</v>
      </c>
      <c r="B3256" t="s">
        <v>73</v>
      </c>
      <c r="C3256" t="s">
        <v>47</v>
      </c>
      <c r="D3256" t="s">
        <v>3138</v>
      </c>
      <c r="E3256" t="s">
        <v>49</v>
      </c>
      <c r="F3256" t="s">
        <v>50</v>
      </c>
      <c r="G3256">
        <v>4.64133544295441E-3</v>
      </c>
    </row>
    <row r="3257" spans="1:7" x14ac:dyDescent="0.25">
      <c r="A3257" t="s">
        <v>220</v>
      </c>
      <c r="B3257" t="s">
        <v>70</v>
      </c>
      <c r="C3257" t="s">
        <v>47</v>
      </c>
      <c r="D3257" t="s">
        <v>3142</v>
      </c>
      <c r="E3257" t="s">
        <v>49</v>
      </c>
      <c r="F3257" t="s">
        <v>50</v>
      </c>
      <c r="G3257">
        <v>3.2383010052797998E-4</v>
      </c>
    </row>
    <row r="3258" spans="1:7" x14ac:dyDescent="0.25">
      <c r="A3258" t="s">
        <v>214</v>
      </c>
      <c r="B3258" t="s">
        <v>76</v>
      </c>
      <c r="C3258" t="s">
        <v>47</v>
      </c>
      <c r="D3258" t="s">
        <v>3141</v>
      </c>
      <c r="E3258" t="s">
        <v>49</v>
      </c>
      <c r="F3258" t="s">
        <v>50</v>
      </c>
      <c r="G3258">
        <v>1.11561455168165E-3</v>
      </c>
    </row>
    <row r="3259" spans="1:7" x14ac:dyDescent="0.25">
      <c r="A3259" t="s">
        <v>220</v>
      </c>
      <c r="B3259" t="s">
        <v>73</v>
      </c>
      <c r="C3259" t="s">
        <v>47</v>
      </c>
      <c r="D3259" t="s">
        <v>3142</v>
      </c>
      <c r="E3259" t="s">
        <v>49</v>
      </c>
      <c r="F3259" t="s">
        <v>50</v>
      </c>
      <c r="G3259">
        <v>1.48976466111969E-3</v>
      </c>
    </row>
    <row r="3260" spans="1:7" x14ac:dyDescent="0.25">
      <c r="A3260" t="s">
        <v>3229</v>
      </c>
      <c r="B3260" t="s">
        <v>70</v>
      </c>
      <c r="C3260" t="s">
        <v>47</v>
      </c>
      <c r="D3260" t="s">
        <v>3141</v>
      </c>
      <c r="E3260" t="s">
        <v>49</v>
      </c>
      <c r="F3260" t="s">
        <v>50</v>
      </c>
      <c r="G3260">
        <v>2.0630610955727998E-3</v>
      </c>
    </row>
    <row r="3261" spans="1:7" x14ac:dyDescent="0.25">
      <c r="A3261" t="s">
        <v>214</v>
      </c>
      <c r="B3261" t="s">
        <v>73</v>
      </c>
      <c r="C3261" t="s">
        <v>47</v>
      </c>
      <c r="D3261" t="s">
        <v>3141</v>
      </c>
      <c r="E3261" t="s">
        <v>49</v>
      </c>
      <c r="F3261" t="s">
        <v>50</v>
      </c>
      <c r="G3261">
        <v>1.8498480856955499E-3</v>
      </c>
    </row>
    <row r="3262" spans="1:7" x14ac:dyDescent="0.25">
      <c r="A3262" t="s">
        <v>214</v>
      </c>
      <c r="B3262" t="s">
        <v>70</v>
      </c>
      <c r="C3262" t="s">
        <v>47</v>
      </c>
      <c r="D3262" t="s">
        <v>3141</v>
      </c>
      <c r="E3262" t="s">
        <v>49</v>
      </c>
      <c r="F3262" t="s">
        <v>50</v>
      </c>
      <c r="G3262">
        <v>6.6216153067511396E-4</v>
      </c>
    </row>
    <row r="3263" spans="1:7" x14ac:dyDescent="0.25">
      <c r="A3263" t="s">
        <v>3229</v>
      </c>
      <c r="B3263" t="s">
        <v>76</v>
      </c>
      <c r="C3263" t="s">
        <v>47</v>
      </c>
      <c r="D3263" t="s">
        <v>3139</v>
      </c>
      <c r="E3263" t="s">
        <v>49</v>
      </c>
      <c r="F3263" t="s">
        <v>50</v>
      </c>
      <c r="G3263">
        <v>4.0444405873616496E-3</v>
      </c>
    </row>
    <row r="3264" spans="1:7" x14ac:dyDescent="0.25">
      <c r="A3264" t="s">
        <v>220</v>
      </c>
      <c r="B3264" t="s">
        <v>76</v>
      </c>
      <c r="C3264" t="s">
        <v>47</v>
      </c>
      <c r="D3264" t="s">
        <v>3145</v>
      </c>
      <c r="E3264" t="s">
        <v>49</v>
      </c>
      <c r="F3264" t="s">
        <v>50</v>
      </c>
      <c r="G3264">
        <v>6.2127312024434398E-4</v>
      </c>
    </row>
    <row r="3265" spans="1:7" x14ac:dyDescent="0.25">
      <c r="A3265" t="s">
        <v>220</v>
      </c>
      <c r="B3265" t="s">
        <v>70</v>
      </c>
      <c r="C3265" t="s">
        <v>47</v>
      </c>
      <c r="D3265" t="s">
        <v>3143</v>
      </c>
      <c r="E3265" t="s">
        <v>49</v>
      </c>
      <c r="F3265" t="s">
        <v>50</v>
      </c>
      <c r="G3265">
        <v>3.1766351471599301E-4</v>
      </c>
    </row>
    <row r="3266" spans="1:7" x14ac:dyDescent="0.25">
      <c r="A3266" t="s">
        <v>214</v>
      </c>
      <c r="B3266" t="s">
        <v>76</v>
      </c>
      <c r="C3266" t="s">
        <v>47</v>
      </c>
      <c r="D3266" t="s">
        <v>3142</v>
      </c>
      <c r="E3266" t="s">
        <v>49</v>
      </c>
      <c r="F3266" t="s">
        <v>50</v>
      </c>
      <c r="G3266">
        <v>1.1301158813008E-3</v>
      </c>
    </row>
    <row r="3267" spans="1:7" x14ac:dyDescent="0.25">
      <c r="A3267" t="s">
        <v>3229</v>
      </c>
      <c r="B3267" t="s">
        <v>73</v>
      </c>
      <c r="C3267" t="s">
        <v>47</v>
      </c>
      <c r="D3267" t="s">
        <v>3139</v>
      </c>
      <c r="E3267" t="s">
        <v>49</v>
      </c>
      <c r="F3267" t="s">
        <v>50</v>
      </c>
      <c r="G3267">
        <v>4.5817416622525101E-3</v>
      </c>
    </row>
    <row r="3268" spans="1:7" x14ac:dyDescent="0.25">
      <c r="A3268" t="s">
        <v>220</v>
      </c>
      <c r="B3268" t="s">
        <v>73</v>
      </c>
      <c r="C3268" t="s">
        <v>47</v>
      </c>
      <c r="D3268" t="s">
        <v>3143</v>
      </c>
      <c r="E3268" t="s">
        <v>49</v>
      </c>
      <c r="F3268" t="s">
        <v>50</v>
      </c>
      <c r="G3268">
        <v>1.49216381912557E-3</v>
      </c>
    </row>
    <row r="3269" spans="1:7" x14ac:dyDescent="0.25">
      <c r="A3269" t="s">
        <v>3229</v>
      </c>
      <c r="B3269" t="s">
        <v>70</v>
      </c>
      <c r="C3269" t="s">
        <v>47</v>
      </c>
      <c r="D3269" t="s">
        <v>3142</v>
      </c>
      <c r="E3269" t="s">
        <v>49</v>
      </c>
      <c r="F3269" t="s">
        <v>50</v>
      </c>
      <c r="G3269">
        <v>2.1535067181838101E-3</v>
      </c>
    </row>
    <row r="3270" spans="1:7" x14ac:dyDescent="0.25">
      <c r="A3270" t="s">
        <v>214</v>
      </c>
      <c r="B3270" t="s">
        <v>73</v>
      </c>
      <c r="C3270" t="s">
        <v>47</v>
      </c>
      <c r="D3270" t="s">
        <v>3142</v>
      </c>
      <c r="E3270" t="s">
        <v>49</v>
      </c>
      <c r="F3270" t="s">
        <v>50</v>
      </c>
      <c r="G3270">
        <v>1.8486824474836601E-3</v>
      </c>
    </row>
    <row r="3271" spans="1:7" x14ac:dyDescent="0.25">
      <c r="A3271" t="s">
        <v>214</v>
      </c>
      <c r="B3271" t="s">
        <v>70</v>
      </c>
      <c r="C3271" t="s">
        <v>47</v>
      </c>
      <c r="D3271" t="s">
        <v>3142</v>
      </c>
      <c r="E3271" t="s">
        <v>49</v>
      </c>
      <c r="F3271" t="s">
        <v>50</v>
      </c>
      <c r="G3271">
        <v>6.5350814869529297E-4</v>
      </c>
    </row>
    <row r="3272" spans="1:7" x14ac:dyDescent="0.25">
      <c r="A3272" t="s">
        <v>3229</v>
      </c>
      <c r="B3272" t="s">
        <v>76</v>
      </c>
      <c r="C3272" t="s">
        <v>47</v>
      </c>
      <c r="D3272" t="s">
        <v>3140</v>
      </c>
      <c r="E3272" t="s">
        <v>49</v>
      </c>
      <c r="F3272" t="s">
        <v>50</v>
      </c>
      <c r="G3272">
        <v>4.1018479400210901E-3</v>
      </c>
    </row>
    <row r="3273" spans="1:7" x14ac:dyDescent="0.25">
      <c r="A3273" t="s">
        <v>220</v>
      </c>
      <c r="B3273" t="s">
        <v>76</v>
      </c>
      <c r="C3273" t="s">
        <v>47</v>
      </c>
      <c r="D3273" t="s">
        <v>3146</v>
      </c>
      <c r="E3273" t="s">
        <v>49</v>
      </c>
      <c r="F3273" t="s">
        <v>50</v>
      </c>
      <c r="G3273">
        <v>6.1309465340205599E-4</v>
      </c>
    </row>
    <row r="3274" spans="1:7" x14ac:dyDescent="0.25">
      <c r="A3274" t="s">
        <v>220</v>
      </c>
      <c r="B3274" t="s">
        <v>70</v>
      </c>
      <c r="C3274" t="s">
        <v>47</v>
      </c>
      <c r="D3274" t="s">
        <v>3144</v>
      </c>
      <c r="E3274" t="s">
        <v>49</v>
      </c>
      <c r="F3274" t="s">
        <v>50</v>
      </c>
      <c r="G3274">
        <v>3.5486077268918301E-4</v>
      </c>
    </row>
    <row r="3275" spans="1:7" x14ac:dyDescent="0.25">
      <c r="A3275" t="s">
        <v>214</v>
      </c>
      <c r="B3275" t="s">
        <v>76</v>
      </c>
      <c r="C3275" t="s">
        <v>47</v>
      </c>
      <c r="D3275" t="s">
        <v>3143</v>
      </c>
      <c r="E3275" t="s">
        <v>49</v>
      </c>
      <c r="F3275" t="s">
        <v>50</v>
      </c>
      <c r="G3275">
        <v>1.11823255180293E-3</v>
      </c>
    </row>
    <row r="3276" spans="1:7" x14ac:dyDescent="0.25">
      <c r="A3276" t="s">
        <v>220</v>
      </c>
      <c r="B3276" t="s">
        <v>73</v>
      </c>
      <c r="C3276" t="s">
        <v>47</v>
      </c>
      <c r="D3276" t="s">
        <v>3144</v>
      </c>
      <c r="E3276" t="s">
        <v>49</v>
      </c>
      <c r="F3276" t="s">
        <v>50</v>
      </c>
      <c r="G3276">
        <v>1.57152627905209E-3</v>
      </c>
    </row>
    <row r="3277" spans="1:7" x14ac:dyDescent="0.25">
      <c r="A3277" t="s">
        <v>3229</v>
      </c>
      <c r="B3277" t="s">
        <v>73</v>
      </c>
      <c r="C3277" t="s">
        <v>47</v>
      </c>
      <c r="D3277" t="s">
        <v>3140</v>
      </c>
      <c r="E3277" t="s">
        <v>49</v>
      </c>
      <c r="F3277" t="s">
        <v>50</v>
      </c>
      <c r="G3277">
        <v>4.6574029657575804E-3</v>
      </c>
    </row>
    <row r="3278" spans="1:7" x14ac:dyDescent="0.25">
      <c r="A3278" t="s">
        <v>3229</v>
      </c>
      <c r="B3278" t="s">
        <v>70</v>
      </c>
      <c r="C3278" t="s">
        <v>47</v>
      </c>
      <c r="D3278" t="s">
        <v>3143</v>
      </c>
      <c r="E3278" t="s">
        <v>49</v>
      </c>
      <c r="F3278" t="s">
        <v>50</v>
      </c>
      <c r="G3278">
        <v>2.1217928482935898E-3</v>
      </c>
    </row>
    <row r="3279" spans="1:7" x14ac:dyDescent="0.25">
      <c r="A3279" t="s">
        <v>214</v>
      </c>
      <c r="B3279" t="s">
        <v>73</v>
      </c>
      <c r="C3279" t="s">
        <v>47</v>
      </c>
      <c r="D3279" t="s">
        <v>3143</v>
      </c>
      <c r="E3279" t="s">
        <v>49</v>
      </c>
      <c r="F3279" t="s">
        <v>50</v>
      </c>
      <c r="G3279">
        <v>1.8525623358212899E-3</v>
      </c>
    </row>
    <row r="3280" spans="1:7" x14ac:dyDescent="0.25">
      <c r="A3280" t="s">
        <v>214</v>
      </c>
      <c r="B3280" t="s">
        <v>70</v>
      </c>
      <c r="C3280" t="s">
        <v>47</v>
      </c>
      <c r="D3280" t="s">
        <v>3143</v>
      </c>
      <c r="E3280" t="s">
        <v>49</v>
      </c>
      <c r="F3280" t="s">
        <v>50</v>
      </c>
      <c r="G3280">
        <v>6.4814753002590605E-4</v>
      </c>
    </row>
    <row r="3281" spans="1:7" x14ac:dyDescent="0.25">
      <c r="A3281" t="s">
        <v>220</v>
      </c>
      <c r="B3281" t="s">
        <v>76</v>
      </c>
      <c r="C3281" t="s">
        <v>47</v>
      </c>
      <c r="D3281" t="s">
        <v>3147</v>
      </c>
      <c r="E3281" t="s">
        <v>49</v>
      </c>
      <c r="F3281" t="s">
        <v>50</v>
      </c>
      <c r="G3281">
        <v>5.9883663820665901E-4</v>
      </c>
    </row>
    <row r="3282" spans="1:7" x14ac:dyDescent="0.25">
      <c r="A3282" t="s">
        <v>3229</v>
      </c>
      <c r="B3282" t="s">
        <v>76</v>
      </c>
      <c r="C3282" t="s">
        <v>47</v>
      </c>
      <c r="D3282" t="s">
        <v>3141</v>
      </c>
      <c r="E3282" t="s">
        <v>49</v>
      </c>
      <c r="F3282" t="s">
        <v>50</v>
      </c>
      <c r="G3282">
        <v>4.1989449445191803E-3</v>
      </c>
    </row>
    <row r="3283" spans="1:7" x14ac:dyDescent="0.25">
      <c r="A3283" t="s">
        <v>220</v>
      </c>
      <c r="B3283" t="s">
        <v>70</v>
      </c>
      <c r="C3283" t="s">
        <v>47</v>
      </c>
      <c r="D3283" t="s">
        <v>3145</v>
      </c>
      <c r="E3283" t="s">
        <v>49</v>
      </c>
      <c r="F3283" t="s">
        <v>50</v>
      </c>
      <c r="G3283">
        <v>3.4891565640767397E-4</v>
      </c>
    </row>
    <row r="3284" spans="1:7" x14ac:dyDescent="0.25">
      <c r="A3284" t="s">
        <v>214</v>
      </c>
      <c r="B3284" t="s">
        <v>76</v>
      </c>
      <c r="C3284" t="s">
        <v>47</v>
      </c>
      <c r="D3284" t="s">
        <v>3144</v>
      </c>
      <c r="E3284" t="s">
        <v>49</v>
      </c>
      <c r="F3284" t="s">
        <v>50</v>
      </c>
      <c r="G3284">
        <v>1.1368044714132901E-3</v>
      </c>
    </row>
    <row r="3285" spans="1:7" x14ac:dyDescent="0.25">
      <c r="A3285" t="s">
        <v>220</v>
      </c>
      <c r="B3285" t="s">
        <v>73</v>
      </c>
      <c r="C3285" t="s">
        <v>47</v>
      </c>
      <c r="D3285" t="s">
        <v>3145</v>
      </c>
      <c r="E3285" t="s">
        <v>49</v>
      </c>
      <c r="F3285" t="s">
        <v>50</v>
      </c>
      <c r="G3285">
        <v>1.5528440475463801E-3</v>
      </c>
    </row>
    <row r="3286" spans="1:7" x14ac:dyDescent="0.25">
      <c r="A3286" t="s">
        <v>3229</v>
      </c>
      <c r="B3286" t="s">
        <v>73</v>
      </c>
      <c r="C3286" t="s">
        <v>47</v>
      </c>
      <c r="D3286" t="s">
        <v>3141</v>
      </c>
      <c r="E3286" t="s">
        <v>49</v>
      </c>
      <c r="F3286" t="s">
        <v>50</v>
      </c>
      <c r="G3286">
        <v>4.78377922161205E-3</v>
      </c>
    </row>
    <row r="3287" spans="1:7" x14ac:dyDescent="0.25">
      <c r="A3287" t="s">
        <v>3229</v>
      </c>
      <c r="B3287" t="s">
        <v>70</v>
      </c>
      <c r="C3287" t="s">
        <v>47</v>
      </c>
      <c r="D3287" t="s">
        <v>3144</v>
      </c>
      <c r="E3287" t="s">
        <v>49</v>
      </c>
      <c r="F3287" t="s">
        <v>50</v>
      </c>
      <c r="G3287">
        <v>2.1055535475413001E-3</v>
      </c>
    </row>
    <row r="3288" spans="1:7" x14ac:dyDescent="0.25">
      <c r="A3288" t="s">
        <v>214</v>
      </c>
      <c r="B3288" t="s">
        <v>73</v>
      </c>
      <c r="C3288" t="s">
        <v>47</v>
      </c>
      <c r="D3288" t="s">
        <v>3144</v>
      </c>
      <c r="E3288" t="s">
        <v>49</v>
      </c>
      <c r="F3288" t="s">
        <v>50</v>
      </c>
      <c r="G3288">
        <v>1.9937480986118301E-3</v>
      </c>
    </row>
    <row r="3289" spans="1:7" x14ac:dyDescent="0.25">
      <c r="A3289" t="s">
        <v>220</v>
      </c>
      <c r="B3289" t="s">
        <v>76</v>
      </c>
      <c r="C3289" t="s">
        <v>47</v>
      </c>
      <c r="D3289" t="s">
        <v>3148</v>
      </c>
      <c r="E3289" t="s">
        <v>49</v>
      </c>
      <c r="F3289" t="s">
        <v>50</v>
      </c>
      <c r="G3289">
        <v>5.8648933966954503E-4</v>
      </c>
    </row>
    <row r="3290" spans="1:7" x14ac:dyDescent="0.25">
      <c r="A3290" t="s">
        <v>214</v>
      </c>
      <c r="B3290" t="s">
        <v>70</v>
      </c>
      <c r="C3290" t="s">
        <v>47</v>
      </c>
      <c r="D3290" t="s">
        <v>3144</v>
      </c>
      <c r="E3290" t="s">
        <v>49</v>
      </c>
      <c r="F3290" t="s">
        <v>50</v>
      </c>
      <c r="G3290">
        <v>7.18054870764414E-4</v>
      </c>
    </row>
    <row r="3291" spans="1:7" x14ac:dyDescent="0.25">
      <c r="A3291" t="s">
        <v>3229</v>
      </c>
      <c r="B3291" t="s">
        <v>76</v>
      </c>
      <c r="C3291" t="s">
        <v>47</v>
      </c>
      <c r="D3291" t="s">
        <v>3142</v>
      </c>
      <c r="E3291" t="s">
        <v>49</v>
      </c>
      <c r="F3291" t="s">
        <v>50</v>
      </c>
      <c r="G3291">
        <v>4.2485339599743202E-3</v>
      </c>
    </row>
    <row r="3292" spans="1:7" x14ac:dyDescent="0.25">
      <c r="A3292" t="s">
        <v>220</v>
      </c>
      <c r="B3292" t="s">
        <v>70</v>
      </c>
      <c r="C3292" t="s">
        <v>47</v>
      </c>
      <c r="D3292" t="s">
        <v>3146</v>
      </c>
      <c r="E3292" t="s">
        <v>49</v>
      </c>
      <c r="F3292" t="s">
        <v>50</v>
      </c>
      <c r="G3292">
        <v>3.43253640901474E-4</v>
      </c>
    </row>
    <row r="3293" spans="1:7" x14ac:dyDescent="0.25">
      <c r="A3293" t="s">
        <v>214</v>
      </c>
      <c r="B3293" t="s">
        <v>76</v>
      </c>
      <c r="C3293" t="s">
        <v>47</v>
      </c>
      <c r="D3293" t="s">
        <v>3145</v>
      </c>
      <c r="E3293" t="s">
        <v>49</v>
      </c>
      <c r="F3293" t="s">
        <v>50</v>
      </c>
      <c r="G3293">
        <v>1.12195014953613E-3</v>
      </c>
    </row>
    <row r="3294" spans="1:7" x14ac:dyDescent="0.25">
      <c r="A3294" t="s">
        <v>220</v>
      </c>
      <c r="B3294" t="s">
        <v>73</v>
      </c>
      <c r="C3294" t="s">
        <v>47</v>
      </c>
      <c r="D3294" t="s">
        <v>3146</v>
      </c>
      <c r="E3294" t="s">
        <v>49</v>
      </c>
      <c r="F3294" t="s">
        <v>50</v>
      </c>
      <c r="G3294">
        <v>1.5423265714494001E-3</v>
      </c>
    </row>
    <row r="3295" spans="1:7" x14ac:dyDescent="0.25">
      <c r="A3295" t="s">
        <v>3229</v>
      </c>
      <c r="B3295" t="s">
        <v>70</v>
      </c>
      <c r="C3295" t="s">
        <v>47</v>
      </c>
      <c r="D3295" t="s">
        <v>3145</v>
      </c>
      <c r="E3295" t="s">
        <v>49</v>
      </c>
      <c r="F3295" t="s">
        <v>50</v>
      </c>
      <c r="G3295">
        <v>2.0582636197408002E-3</v>
      </c>
    </row>
    <row r="3296" spans="1:7" x14ac:dyDescent="0.25">
      <c r="A3296" t="s">
        <v>3229</v>
      </c>
      <c r="B3296" t="s">
        <v>73</v>
      </c>
      <c r="C3296" t="s">
        <v>47</v>
      </c>
      <c r="D3296" t="s">
        <v>3142</v>
      </c>
      <c r="E3296" t="s">
        <v>49</v>
      </c>
      <c r="F3296" t="s">
        <v>50</v>
      </c>
      <c r="G3296">
        <v>4.8793813115672003E-3</v>
      </c>
    </row>
    <row r="3297" spans="1:7" x14ac:dyDescent="0.25">
      <c r="A3297" t="s">
        <v>220</v>
      </c>
      <c r="B3297" t="s">
        <v>76</v>
      </c>
      <c r="C3297" t="s">
        <v>47</v>
      </c>
      <c r="D3297" t="s">
        <v>3149</v>
      </c>
      <c r="E3297" t="s">
        <v>49</v>
      </c>
      <c r="F3297" t="s">
        <v>50</v>
      </c>
      <c r="G3297">
        <v>5.8518462710910302E-4</v>
      </c>
    </row>
    <row r="3298" spans="1:7" x14ac:dyDescent="0.25">
      <c r="A3298" t="s">
        <v>214</v>
      </c>
      <c r="B3298" t="s">
        <v>73</v>
      </c>
      <c r="C3298" t="s">
        <v>47</v>
      </c>
      <c r="D3298" t="s">
        <v>3145</v>
      </c>
      <c r="E3298" t="s">
        <v>49</v>
      </c>
      <c r="F3298" t="s">
        <v>50</v>
      </c>
      <c r="G3298">
        <v>1.9634127616882302E-3</v>
      </c>
    </row>
    <row r="3299" spans="1:7" x14ac:dyDescent="0.25">
      <c r="A3299" t="s">
        <v>214</v>
      </c>
      <c r="B3299" t="s">
        <v>70</v>
      </c>
      <c r="C3299" t="s">
        <v>47</v>
      </c>
      <c r="D3299" t="s">
        <v>3145</v>
      </c>
      <c r="E3299" t="s">
        <v>49</v>
      </c>
      <c r="F3299" t="s">
        <v>50</v>
      </c>
      <c r="G3299">
        <v>7.1341395378112795E-4</v>
      </c>
    </row>
    <row r="3300" spans="1:7" x14ac:dyDescent="0.25">
      <c r="A3300" t="s">
        <v>3229</v>
      </c>
      <c r="B3300" t="s">
        <v>76</v>
      </c>
      <c r="C3300" t="s">
        <v>47</v>
      </c>
      <c r="D3300" t="s">
        <v>3143</v>
      </c>
      <c r="E3300" t="s">
        <v>49</v>
      </c>
      <c r="F3300" t="s">
        <v>50</v>
      </c>
      <c r="G3300">
        <v>4.2343264461582502E-3</v>
      </c>
    </row>
    <row r="3301" spans="1:7" x14ac:dyDescent="0.25">
      <c r="A3301" t="s">
        <v>220</v>
      </c>
      <c r="B3301" t="s">
        <v>70</v>
      </c>
      <c r="C3301" t="s">
        <v>47</v>
      </c>
      <c r="D3301" t="s">
        <v>3147</v>
      </c>
      <c r="E3301" t="s">
        <v>49</v>
      </c>
      <c r="F3301" t="s">
        <v>50</v>
      </c>
      <c r="G3301">
        <v>3.3914696338564803E-4</v>
      </c>
    </row>
    <row r="3302" spans="1:7" x14ac:dyDescent="0.25">
      <c r="A3302" t="s">
        <v>220</v>
      </c>
      <c r="B3302" t="s">
        <v>73</v>
      </c>
      <c r="C3302" t="s">
        <v>47</v>
      </c>
      <c r="D3302" t="s">
        <v>3147</v>
      </c>
      <c r="E3302" t="s">
        <v>49</v>
      </c>
      <c r="F3302" t="s">
        <v>50</v>
      </c>
      <c r="G3302">
        <v>1.5193783959677001E-3</v>
      </c>
    </row>
    <row r="3303" spans="1:7" x14ac:dyDescent="0.25">
      <c r="A3303" t="s">
        <v>214</v>
      </c>
      <c r="B3303" t="s">
        <v>76</v>
      </c>
      <c r="C3303" t="s">
        <v>47</v>
      </c>
      <c r="D3303" t="s">
        <v>3146</v>
      </c>
      <c r="E3303" t="s">
        <v>49</v>
      </c>
      <c r="F3303" t="s">
        <v>50</v>
      </c>
      <c r="G3303">
        <v>1.1203693019019201E-3</v>
      </c>
    </row>
    <row r="3304" spans="1:7" x14ac:dyDescent="0.25">
      <c r="A3304" t="s">
        <v>3229</v>
      </c>
      <c r="B3304" t="s">
        <v>70</v>
      </c>
      <c r="C3304" t="s">
        <v>47</v>
      </c>
      <c r="D3304" t="s">
        <v>3146</v>
      </c>
      <c r="E3304" t="s">
        <v>49</v>
      </c>
      <c r="F3304" t="s">
        <v>50</v>
      </c>
      <c r="G3304">
        <v>2.0357123443058502E-3</v>
      </c>
    </row>
    <row r="3305" spans="1:7" x14ac:dyDescent="0.25">
      <c r="A3305" t="s">
        <v>220</v>
      </c>
      <c r="B3305" t="s">
        <v>76</v>
      </c>
      <c r="C3305" t="s">
        <v>47</v>
      </c>
      <c r="D3305" t="s">
        <v>3150</v>
      </c>
      <c r="E3305" t="s">
        <v>49</v>
      </c>
      <c r="F3305" t="s">
        <v>50</v>
      </c>
      <c r="G3305">
        <v>5.76086407122404E-4</v>
      </c>
    </row>
    <row r="3306" spans="1:7" x14ac:dyDescent="0.25">
      <c r="A3306" t="s">
        <v>3229</v>
      </c>
      <c r="B3306" t="s">
        <v>73</v>
      </c>
      <c r="C3306" t="s">
        <v>47</v>
      </c>
      <c r="D3306" t="s">
        <v>3143</v>
      </c>
      <c r="E3306" t="s">
        <v>49</v>
      </c>
      <c r="F3306" t="s">
        <v>50</v>
      </c>
      <c r="G3306">
        <v>4.8732147257552101E-3</v>
      </c>
    </row>
    <row r="3307" spans="1:7" x14ac:dyDescent="0.25">
      <c r="A3307" t="s">
        <v>214</v>
      </c>
      <c r="B3307" t="s">
        <v>73</v>
      </c>
      <c r="C3307" t="s">
        <v>47</v>
      </c>
      <c r="D3307" t="s">
        <v>3146</v>
      </c>
      <c r="E3307" t="s">
        <v>49</v>
      </c>
      <c r="F3307" t="s">
        <v>50</v>
      </c>
      <c r="G3307">
        <v>1.9411357149245201E-3</v>
      </c>
    </row>
    <row r="3308" spans="1:7" x14ac:dyDescent="0.25">
      <c r="A3308" t="s">
        <v>214</v>
      </c>
      <c r="B3308" t="s">
        <v>70</v>
      </c>
      <c r="C3308" t="s">
        <v>47</v>
      </c>
      <c r="D3308" t="s">
        <v>3146</v>
      </c>
      <c r="E3308" t="s">
        <v>49</v>
      </c>
      <c r="F3308" t="s">
        <v>50</v>
      </c>
      <c r="G3308">
        <v>7.1031678290594104E-4</v>
      </c>
    </row>
    <row r="3309" spans="1:7" x14ac:dyDescent="0.25">
      <c r="A3309" t="s">
        <v>220</v>
      </c>
      <c r="B3309" t="s">
        <v>70</v>
      </c>
      <c r="C3309" t="s">
        <v>47</v>
      </c>
      <c r="D3309" t="s">
        <v>3148</v>
      </c>
      <c r="E3309" t="s">
        <v>49</v>
      </c>
      <c r="F3309" t="s">
        <v>50</v>
      </c>
      <c r="G3309">
        <v>3.3522695302963198E-4</v>
      </c>
    </row>
    <row r="3310" spans="1:7" x14ac:dyDescent="0.25">
      <c r="A3310" t="s">
        <v>3229</v>
      </c>
      <c r="B3310" t="s">
        <v>76</v>
      </c>
      <c r="C3310" t="s">
        <v>47</v>
      </c>
      <c r="D3310" t="s">
        <v>3144</v>
      </c>
      <c r="E3310" t="s">
        <v>49</v>
      </c>
      <c r="F3310" t="s">
        <v>50</v>
      </c>
      <c r="G3310">
        <v>4.2576348284880296E-3</v>
      </c>
    </row>
    <row r="3311" spans="1:7" x14ac:dyDescent="0.25">
      <c r="A3311" t="s">
        <v>220</v>
      </c>
      <c r="B3311" t="s">
        <v>73</v>
      </c>
      <c r="C3311" t="s">
        <v>47</v>
      </c>
      <c r="D3311" t="s">
        <v>3148</v>
      </c>
      <c r="E3311" t="s">
        <v>49</v>
      </c>
      <c r="F3311" t="s">
        <v>50</v>
      </c>
      <c r="G3311">
        <v>1.5025238196055E-3</v>
      </c>
    </row>
    <row r="3312" spans="1:7" x14ac:dyDescent="0.25">
      <c r="A3312" t="s">
        <v>214</v>
      </c>
      <c r="B3312" t="s">
        <v>76</v>
      </c>
      <c r="C3312" t="s">
        <v>47</v>
      </c>
      <c r="D3312" t="s">
        <v>3147</v>
      </c>
      <c r="E3312" t="s">
        <v>49</v>
      </c>
      <c r="F3312" t="s">
        <v>50</v>
      </c>
      <c r="G3312">
        <v>1.1046501093132501E-3</v>
      </c>
    </row>
    <row r="3313" spans="1:7" x14ac:dyDescent="0.25">
      <c r="A3313" t="s">
        <v>220</v>
      </c>
      <c r="B3313" t="s">
        <v>76</v>
      </c>
      <c r="C3313" t="s">
        <v>47</v>
      </c>
      <c r="D3313" t="s">
        <v>3151</v>
      </c>
      <c r="E3313" t="s">
        <v>49</v>
      </c>
      <c r="F3313" t="s">
        <v>50</v>
      </c>
      <c r="G3313">
        <v>5.7092144134196802E-4</v>
      </c>
    </row>
    <row r="3314" spans="1:7" x14ac:dyDescent="0.25">
      <c r="A3314" t="s">
        <v>3229</v>
      </c>
      <c r="B3314" t="s">
        <v>70</v>
      </c>
      <c r="C3314" t="s">
        <v>47</v>
      </c>
      <c r="D3314" t="s">
        <v>3147</v>
      </c>
      <c r="E3314" t="s">
        <v>49</v>
      </c>
      <c r="F3314" t="s">
        <v>50</v>
      </c>
      <c r="G3314">
        <v>1.9883701967638502E-3</v>
      </c>
    </row>
    <row r="3315" spans="1:7" x14ac:dyDescent="0.25">
      <c r="A3315" t="s">
        <v>3229</v>
      </c>
      <c r="B3315" t="s">
        <v>73</v>
      </c>
      <c r="C3315" t="s">
        <v>47</v>
      </c>
      <c r="D3315" t="s">
        <v>3144</v>
      </c>
      <c r="E3315" t="s">
        <v>49</v>
      </c>
      <c r="F3315" t="s">
        <v>50</v>
      </c>
      <c r="G3315">
        <v>4.8701342443625102E-3</v>
      </c>
    </row>
    <row r="3316" spans="1:7" x14ac:dyDescent="0.25">
      <c r="A3316" t="s">
        <v>214</v>
      </c>
      <c r="B3316" t="s">
        <v>73</v>
      </c>
      <c r="C3316" t="s">
        <v>47</v>
      </c>
      <c r="D3316" t="s">
        <v>3147</v>
      </c>
      <c r="E3316" t="s">
        <v>49</v>
      </c>
      <c r="F3316" t="s">
        <v>50</v>
      </c>
      <c r="G3316">
        <v>1.91085089084713E-3</v>
      </c>
    </row>
    <row r="3317" spans="1:7" x14ac:dyDescent="0.25">
      <c r="A3317" t="s">
        <v>214</v>
      </c>
      <c r="B3317" t="s">
        <v>70</v>
      </c>
      <c r="C3317" t="s">
        <v>47</v>
      </c>
      <c r="D3317" t="s">
        <v>3147</v>
      </c>
      <c r="E3317" t="s">
        <v>49</v>
      </c>
      <c r="F3317" t="s">
        <v>50</v>
      </c>
      <c r="G3317">
        <v>6.9508977638658596E-4</v>
      </c>
    </row>
    <row r="3318" spans="1:7" x14ac:dyDescent="0.25">
      <c r="A3318" t="s">
        <v>220</v>
      </c>
      <c r="B3318" t="s">
        <v>70</v>
      </c>
      <c r="C3318" t="s">
        <v>47</v>
      </c>
      <c r="D3318" t="s">
        <v>3149</v>
      </c>
      <c r="E3318" t="s">
        <v>49</v>
      </c>
      <c r="F3318" t="s">
        <v>50</v>
      </c>
      <c r="G3318">
        <v>3.35184865527682E-4</v>
      </c>
    </row>
    <row r="3319" spans="1:7" x14ac:dyDescent="0.25">
      <c r="A3319" t="s">
        <v>220</v>
      </c>
      <c r="B3319" t="s">
        <v>73</v>
      </c>
      <c r="C3319" t="s">
        <v>47</v>
      </c>
      <c r="D3319" t="s">
        <v>3149</v>
      </c>
      <c r="E3319" t="s">
        <v>49</v>
      </c>
      <c r="F3319" t="s">
        <v>50</v>
      </c>
      <c r="G3319">
        <v>1.49938128612659E-3</v>
      </c>
    </row>
    <row r="3320" spans="1:7" x14ac:dyDescent="0.25">
      <c r="A3320" t="s">
        <v>3229</v>
      </c>
      <c r="B3320" t="s">
        <v>76</v>
      </c>
      <c r="C3320" t="s">
        <v>47</v>
      </c>
      <c r="D3320" t="s">
        <v>3145</v>
      </c>
      <c r="E3320" t="s">
        <v>49</v>
      </c>
      <c r="F3320" t="s">
        <v>50</v>
      </c>
      <c r="G3320">
        <v>4.2120556036631196E-3</v>
      </c>
    </row>
    <row r="3321" spans="1:7" x14ac:dyDescent="0.25">
      <c r="A3321" t="s">
        <v>214</v>
      </c>
      <c r="B3321" t="s">
        <v>76</v>
      </c>
      <c r="C3321" t="s">
        <v>47</v>
      </c>
      <c r="D3321" t="s">
        <v>3148</v>
      </c>
      <c r="E3321" t="s">
        <v>49</v>
      </c>
      <c r="F3321" t="s">
        <v>50</v>
      </c>
      <c r="G3321">
        <v>1.08901411294937E-3</v>
      </c>
    </row>
    <row r="3322" spans="1:7" x14ac:dyDescent="0.25">
      <c r="A3322" t="s">
        <v>220</v>
      </c>
      <c r="B3322" t="s">
        <v>76</v>
      </c>
      <c r="C3322" t="s">
        <v>47</v>
      </c>
      <c r="D3322" t="s">
        <v>3152</v>
      </c>
      <c r="E3322" t="s">
        <v>49</v>
      </c>
      <c r="F3322" t="s">
        <v>50</v>
      </c>
      <c r="G3322">
        <v>5.6828649507628497E-4</v>
      </c>
    </row>
    <row r="3323" spans="1:7" x14ac:dyDescent="0.25">
      <c r="A3323" t="s">
        <v>3229</v>
      </c>
      <c r="B3323" t="s">
        <v>70</v>
      </c>
      <c r="C3323" t="s">
        <v>47</v>
      </c>
      <c r="D3323" t="s">
        <v>3148</v>
      </c>
      <c r="E3323" t="s">
        <v>49</v>
      </c>
      <c r="F3323" t="s">
        <v>50</v>
      </c>
      <c r="G3323">
        <v>1.95075571537017E-3</v>
      </c>
    </row>
    <row r="3324" spans="1:7" x14ac:dyDescent="0.25">
      <c r="A3324" t="s">
        <v>214</v>
      </c>
      <c r="B3324" t="s">
        <v>73</v>
      </c>
      <c r="C3324" t="s">
        <v>47</v>
      </c>
      <c r="D3324" t="s">
        <v>3148</v>
      </c>
      <c r="E3324" t="s">
        <v>49</v>
      </c>
      <c r="F3324" t="s">
        <v>50</v>
      </c>
      <c r="G3324">
        <v>1.87815477450688E-3</v>
      </c>
    </row>
    <row r="3325" spans="1:7" x14ac:dyDescent="0.25">
      <c r="A3325" t="s">
        <v>3229</v>
      </c>
      <c r="B3325" t="s">
        <v>73</v>
      </c>
      <c r="C3325" t="s">
        <v>47</v>
      </c>
      <c r="D3325" t="s">
        <v>3145</v>
      </c>
      <c r="E3325" t="s">
        <v>49</v>
      </c>
      <c r="F3325" t="s">
        <v>50</v>
      </c>
      <c r="G3325">
        <v>4.8184235890706296E-3</v>
      </c>
    </row>
    <row r="3326" spans="1:7" x14ac:dyDescent="0.25">
      <c r="A3326" t="s">
        <v>214</v>
      </c>
      <c r="B3326" t="s">
        <v>70</v>
      </c>
      <c r="C3326" t="s">
        <v>47</v>
      </c>
      <c r="D3326" t="s">
        <v>3148</v>
      </c>
      <c r="E3326" t="s">
        <v>49</v>
      </c>
      <c r="F3326" t="s">
        <v>50</v>
      </c>
      <c r="G3326">
        <v>6.8434278170267698E-4</v>
      </c>
    </row>
    <row r="3327" spans="1:7" x14ac:dyDescent="0.25">
      <c r="A3327" t="s">
        <v>220</v>
      </c>
      <c r="B3327" t="s">
        <v>70</v>
      </c>
      <c r="C3327" t="s">
        <v>47</v>
      </c>
      <c r="D3327" t="s">
        <v>3150</v>
      </c>
      <c r="E3327" t="s">
        <v>49</v>
      </c>
      <c r="F3327" t="s">
        <v>50</v>
      </c>
      <c r="G3327">
        <v>3.3152142296666602E-4</v>
      </c>
    </row>
    <row r="3328" spans="1:7" x14ac:dyDescent="0.25">
      <c r="A3328" t="s">
        <v>220</v>
      </c>
      <c r="B3328" t="s">
        <v>73</v>
      </c>
      <c r="C3328" t="s">
        <v>47</v>
      </c>
      <c r="D3328" t="s">
        <v>3150</v>
      </c>
      <c r="E3328" t="s">
        <v>49</v>
      </c>
      <c r="F3328" t="s">
        <v>50</v>
      </c>
      <c r="G3328">
        <v>1.4999985694885199E-3</v>
      </c>
    </row>
    <row r="3329" spans="1:7" x14ac:dyDescent="0.25">
      <c r="A3329" t="s">
        <v>214</v>
      </c>
      <c r="B3329" t="s">
        <v>76</v>
      </c>
      <c r="C3329" t="s">
        <v>47</v>
      </c>
      <c r="D3329" t="s">
        <v>3149</v>
      </c>
      <c r="E3329" t="s">
        <v>49</v>
      </c>
      <c r="F3329" t="s">
        <v>50</v>
      </c>
      <c r="G3329">
        <v>1.08333230018615E-3</v>
      </c>
    </row>
    <row r="3330" spans="1:7" x14ac:dyDescent="0.25">
      <c r="A3330" t="s">
        <v>3229</v>
      </c>
      <c r="B3330" t="s">
        <v>76</v>
      </c>
      <c r="C3330" t="s">
        <v>47</v>
      </c>
      <c r="D3330" t="s">
        <v>3146</v>
      </c>
      <c r="E3330" t="s">
        <v>49</v>
      </c>
      <c r="F3330" t="s">
        <v>50</v>
      </c>
      <c r="G3330">
        <v>4.1593875676866499E-3</v>
      </c>
    </row>
    <row r="3331" spans="1:7" x14ac:dyDescent="0.25">
      <c r="A3331" t="s">
        <v>220</v>
      </c>
      <c r="B3331" t="s">
        <v>76</v>
      </c>
      <c r="C3331" t="s">
        <v>47</v>
      </c>
      <c r="D3331" t="s">
        <v>3153</v>
      </c>
      <c r="E3331" t="s">
        <v>49</v>
      </c>
      <c r="F3331" t="s">
        <v>50</v>
      </c>
      <c r="G3331">
        <v>5.58389490153513E-4</v>
      </c>
    </row>
    <row r="3332" spans="1:7" x14ac:dyDescent="0.25">
      <c r="A3332" t="s">
        <v>3229</v>
      </c>
      <c r="B3332" t="s">
        <v>70</v>
      </c>
      <c r="C3332" t="s">
        <v>47</v>
      </c>
      <c r="D3332" t="s">
        <v>3149</v>
      </c>
      <c r="E3332" t="s">
        <v>49</v>
      </c>
      <c r="F3332" t="s">
        <v>50</v>
      </c>
      <c r="G3332">
        <v>1.9351833396487701E-3</v>
      </c>
    </row>
    <row r="3333" spans="1:7" x14ac:dyDescent="0.25">
      <c r="A3333" t="s">
        <v>214</v>
      </c>
      <c r="B3333" t="s">
        <v>73</v>
      </c>
      <c r="C3333" t="s">
        <v>47</v>
      </c>
      <c r="D3333" t="s">
        <v>3149</v>
      </c>
      <c r="E3333" t="s">
        <v>49</v>
      </c>
      <c r="F3333" t="s">
        <v>50</v>
      </c>
      <c r="G3333">
        <v>1.85802291940759E-3</v>
      </c>
    </row>
    <row r="3334" spans="1:7" x14ac:dyDescent="0.25">
      <c r="A3334" t="s">
        <v>214</v>
      </c>
      <c r="B3334" t="s">
        <v>70</v>
      </c>
      <c r="C3334" t="s">
        <v>47</v>
      </c>
      <c r="D3334" t="s">
        <v>3149</v>
      </c>
      <c r="E3334" t="s">
        <v>49</v>
      </c>
      <c r="F3334" t="s">
        <v>50</v>
      </c>
      <c r="G3334">
        <v>6.7654256467466003E-4</v>
      </c>
    </row>
    <row r="3335" spans="1:7" x14ac:dyDescent="0.25">
      <c r="A3335" t="s">
        <v>3229</v>
      </c>
      <c r="B3335" t="s">
        <v>73</v>
      </c>
      <c r="C3335" t="s">
        <v>47</v>
      </c>
      <c r="D3335" t="s">
        <v>3146</v>
      </c>
      <c r="E3335" t="s">
        <v>49</v>
      </c>
      <c r="F3335" t="s">
        <v>50</v>
      </c>
      <c r="G3335">
        <v>4.77975734642573E-3</v>
      </c>
    </row>
    <row r="3336" spans="1:7" x14ac:dyDescent="0.25">
      <c r="A3336" t="s">
        <v>220</v>
      </c>
      <c r="B3336" t="s">
        <v>70</v>
      </c>
      <c r="C3336" t="s">
        <v>47</v>
      </c>
      <c r="D3336" t="s">
        <v>3151</v>
      </c>
      <c r="E3336" t="s">
        <v>49</v>
      </c>
      <c r="F3336" t="s">
        <v>50</v>
      </c>
      <c r="G3336">
        <v>3.25649807639155E-4</v>
      </c>
    </row>
    <row r="3337" spans="1:7" x14ac:dyDescent="0.25">
      <c r="A3337" t="s">
        <v>220</v>
      </c>
      <c r="B3337" t="s">
        <v>73</v>
      </c>
      <c r="C3337" t="s">
        <v>47</v>
      </c>
      <c r="D3337" t="s">
        <v>3151</v>
      </c>
      <c r="E3337" t="s">
        <v>49</v>
      </c>
      <c r="F3337" t="s">
        <v>50</v>
      </c>
      <c r="G3337">
        <v>1.51240990516987E-3</v>
      </c>
    </row>
    <row r="3338" spans="1:7" x14ac:dyDescent="0.25">
      <c r="A3338" t="s">
        <v>220</v>
      </c>
      <c r="B3338" t="s">
        <v>76</v>
      </c>
      <c r="C3338" t="s">
        <v>47</v>
      </c>
      <c r="D3338" t="s">
        <v>3154</v>
      </c>
      <c r="E3338" t="s">
        <v>49</v>
      </c>
      <c r="F3338" t="s">
        <v>50</v>
      </c>
      <c r="G3338">
        <v>6.2944384415944399E-4</v>
      </c>
    </row>
    <row r="3339" spans="1:7" x14ac:dyDescent="0.25">
      <c r="A3339" t="s">
        <v>214</v>
      </c>
      <c r="B3339" t="s">
        <v>76</v>
      </c>
      <c r="C3339" t="s">
        <v>47</v>
      </c>
      <c r="D3339" t="s">
        <v>3150</v>
      </c>
      <c r="E3339" t="s">
        <v>49</v>
      </c>
      <c r="F3339" t="s">
        <v>50</v>
      </c>
      <c r="G3339">
        <v>1.1068830023641099E-3</v>
      </c>
    </row>
    <row r="3340" spans="1:7" x14ac:dyDescent="0.25">
      <c r="A3340" t="s">
        <v>3229</v>
      </c>
      <c r="B3340" t="s">
        <v>76</v>
      </c>
      <c r="C3340" t="s">
        <v>47</v>
      </c>
      <c r="D3340" t="s">
        <v>3147</v>
      </c>
      <c r="E3340" t="s">
        <v>49</v>
      </c>
      <c r="F3340" t="s">
        <v>50</v>
      </c>
      <c r="G3340">
        <v>4.0904353755389002E-3</v>
      </c>
    </row>
    <row r="3341" spans="1:7" x14ac:dyDescent="0.25">
      <c r="A3341" t="s">
        <v>3229</v>
      </c>
      <c r="B3341" t="s">
        <v>70</v>
      </c>
      <c r="C3341" t="s">
        <v>47</v>
      </c>
      <c r="D3341" t="s">
        <v>3150</v>
      </c>
      <c r="E3341" t="s">
        <v>49</v>
      </c>
      <c r="F3341" t="s">
        <v>50</v>
      </c>
      <c r="G3341">
        <v>1.9933555869088601E-3</v>
      </c>
    </row>
    <row r="3342" spans="1:7" x14ac:dyDescent="0.25">
      <c r="A3342" t="s">
        <v>214</v>
      </c>
      <c r="B3342" t="s">
        <v>73</v>
      </c>
      <c r="C3342" t="s">
        <v>47</v>
      </c>
      <c r="D3342" t="s">
        <v>3150</v>
      </c>
      <c r="E3342" t="s">
        <v>49</v>
      </c>
      <c r="F3342" t="s">
        <v>50</v>
      </c>
      <c r="G3342">
        <v>1.8731866193854199E-3</v>
      </c>
    </row>
    <row r="3343" spans="1:7" x14ac:dyDescent="0.25">
      <c r="A3343" t="s">
        <v>214</v>
      </c>
      <c r="B3343" t="s">
        <v>70</v>
      </c>
      <c r="C3343" t="s">
        <v>47</v>
      </c>
      <c r="D3343" t="s">
        <v>3150</v>
      </c>
      <c r="E3343" t="s">
        <v>49</v>
      </c>
      <c r="F3343" t="s">
        <v>50</v>
      </c>
      <c r="G3343">
        <v>6.8055490652720095E-4</v>
      </c>
    </row>
    <row r="3344" spans="1:7" x14ac:dyDescent="0.25">
      <c r="A3344" t="s">
        <v>3229</v>
      </c>
      <c r="B3344" t="s">
        <v>73</v>
      </c>
      <c r="C3344" t="s">
        <v>47</v>
      </c>
      <c r="D3344" t="s">
        <v>3147</v>
      </c>
      <c r="E3344" t="s">
        <v>49</v>
      </c>
      <c r="F3344" t="s">
        <v>50</v>
      </c>
      <c r="G3344">
        <v>4.7021918980650196E-3</v>
      </c>
    </row>
    <row r="3345" spans="1:7" x14ac:dyDescent="0.25">
      <c r="A3345" t="s">
        <v>220</v>
      </c>
      <c r="B3345" t="s">
        <v>70</v>
      </c>
      <c r="C3345" t="s">
        <v>47</v>
      </c>
      <c r="D3345" t="s">
        <v>3152</v>
      </c>
      <c r="E3345" t="s">
        <v>49</v>
      </c>
      <c r="F3345" t="s">
        <v>50</v>
      </c>
      <c r="G3345">
        <v>3.1886543664667302E-4</v>
      </c>
    </row>
    <row r="3346" spans="1:7" x14ac:dyDescent="0.25">
      <c r="A3346" t="s">
        <v>220</v>
      </c>
      <c r="B3346" t="s">
        <v>73</v>
      </c>
      <c r="C3346" t="s">
        <v>47</v>
      </c>
      <c r="D3346" t="s">
        <v>3152</v>
      </c>
      <c r="E3346" t="s">
        <v>49</v>
      </c>
      <c r="F3346" t="s">
        <v>50</v>
      </c>
      <c r="G3346">
        <v>1.4976837568812899E-3</v>
      </c>
    </row>
    <row r="3347" spans="1:7" x14ac:dyDescent="0.25">
      <c r="A3347" t="s">
        <v>220</v>
      </c>
      <c r="B3347" t="s">
        <v>76</v>
      </c>
      <c r="C3347" t="s">
        <v>47</v>
      </c>
      <c r="D3347" t="s">
        <v>3155</v>
      </c>
      <c r="E3347" t="s">
        <v>49</v>
      </c>
      <c r="F3347" t="s">
        <v>50</v>
      </c>
      <c r="G3347">
        <v>6.1928045515920595E-4</v>
      </c>
    </row>
    <row r="3348" spans="1:7" x14ac:dyDescent="0.25">
      <c r="A3348" t="s">
        <v>214</v>
      </c>
      <c r="B3348" t="s">
        <v>76</v>
      </c>
      <c r="C3348" t="s">
        <v>47</v>
      </c>
      <c r="D3348" t="s">
        <v>3151</v>
      </c>
      <c r="E3348" t="s">
        <v>49</v>
      </c>
      <c r="F3348" t="s">
        <v>50</v>
      </c>
      <c r="G3348">
        <v>1.12174833919985E-3</v>
      </c>
    </row>
    <row r="3349" spans="1:7" x14ac:dyDescent="0.25">
      <c r="A3349" t="s">
        <v>3229</v>
      </c>
      <c r="B3349" t="s">
        <v>76</v>
      </c>
      <c r="C3349" t="s">
        <v>47</v>
      </c>
      <c r="D3349" t="s">
        <v>3148</v>
      </c>
      <c r="E3349" t="s">
        <v>49</v>
      </c>
      <c r="F3349" t="s">
        <v>50</v>
      </c>
      <c r="G3349">
        <v>4.0637587507565799E-3</v>
      </c>
    </row>
    <row r="3350" spans="1:7" x14ac:dyDescent="0.25">
      <c r="A3350" t="s">
        <v>3229</v>
      </c>
      <c r="B3350" t="s">
        <v>70</v>
      </c>
      <c r="C3350" t="s">
        <v>47</v>
      </c>
      <c r="D3350" t="s">
        <v>3151</v>
      </c>
      <c r="E3350" t="s">
        <v>49</v>
      </c>
      <c r="F3350" t="s">
        <v>50</v>
      </c>
      <c r="G3350">
        <v>2.0679649309063601E-3</v>
      </c>
    </row>
    <row r="3351" spans="1:7" x14ac:dyDescent="0.25">
      <c r="A3351" t="s">
        <v>214</v>
      </c>
      <c r="B3351" t="s">
        <v>73</v>
      </c>
      <c r="C3351" t="s">
        <v>47</v>
      </c>
      <c r="D3351" t="s">
        <v>3151</v>
      </c>
      <c r="E3351" t="s">
        <v>49</v>
      </c>
      <c r="F3351" t="s">
        <v>50</v>
      </c>
      <c r="G3351">
        <v>1.8877050555344099E-3</v>
      </c>
    </row>
    <row r="3352" spans="1:7" x14ac:dyDescent="0.25">
      <c r="A3352" t="s">
        <v>214</v>
      </c>
      <c r="B3352" t="s">
        <v>70</v>
      </c>
      <c r="C3352" t="s">
        <v>47</v>
      </c>
      <c r="D3352" t="s">
        <v>3151</v>
      </c>
      <c r="E3352" t="s">
        <v>49</v>
      </c>
      <c r="F3352" t="s">
        <v>50</v>
      </c>
      <c r="G3352">
        <v>6.8144143050444001E-4</v>
      </c>
    </row>
    <row r="3353" spans="1:7" x14ac:dyDescent="0.25">
      <c r="A3353" t="s">
        <v>220</v>
      </c>
      <c r="B3353" t="s">
        <v>70</v>
      </c>
      <c r="C3353" t="s">
        <v>47</v>
      </c>
      <c r="D3353" t="s">
        <v>3153</v>
      </c>
      <c r="E3353" t="s">
        <v>49</v>
      </c>
      <c r="F3353" t="s">
        <v>50</v>
      </c>
      <c r="G3353">
        <v>3.12357978755924E-4</v>
      </c>
    </row>
    <row r="3354" spans="1:7" x14ac:dyDescent="0.25">
      <c r="A3354" t="s">
        <v>220</v>
      </c>
      <c r="B3354" t="s">
        <v>76</v>
      </c>
      <c r="C3354" t="s">
        <v>47</v>
      </c>
      <c r="D3354" t="s">
        <v>3156</v>
      </c>
      <c r="E3354" t="s">
        <v>49</v>
      </c>
      <c r="F3354" t="s">
        <v>50</v>
      </c>
      <c r="G3354">
        <v>6.1378146593387296E-4</v>
      </c>
    </row>
    <row r="3355" spans="1:7" x14ac:dyDescent="0.25">
      <c r="A3355" t="s">
        <v>3229</v>
      </c>
      <c r="B3355" t="s">
        <v>73</v>
      </c>
      <c r="C3355" t="s">
        <v>47</v>
      </c>
      <c r="D3355" t="s">
        <v>3148</v>
      </c>
      <c r="E3355" t="s">
        <v>49</v>
      </c>
      <c r="F3355" t="s">
        <v>50</v>
      </c>
      <c r="G3355">
        <v>4.6445662776629102E-3</v>
      </c>
    </row>
    <row r="3356" spans="1:7" x14ac:dyDescent="0.25">
      <c r="A3356" t="s">
        <v>220</v>
      </c>
      <c r="B3356" t="s">
        <v>73</v>
      </c>
      <c r="C3356" t="s">
        <v>47</v>
      </c>
      <c r="D3356" t="s">
        <v>3153</v>
      </c>
      <c r="E3356" t="s">
        <v>49</v>
      </c>
      <c r="F3356" t="s">
        <v>50</v>
      </c>
      <c r="G3356">
        <v>1.4812911043361699E-3</v>
      </c>
    </row>
    <row r="3357" spans="1:7" x14ac:dyDescent="0.25">
      <c r="A3357" t="s">
        <v>214</v>
      </c>
      <c r="B3357" t="s">
        <v>76</v>
      </c>
      <c r="C3357" t="s">
        <v>47</v>
      </c>
      <c r="D3357" t="s">
        <v>3152</v>
      </c>
      <c r="E3357" t="s">
        <v>49</v>
      </c>
      <c r="F3357" t="s">
        <v>50</v>
      </c>
      <c r="G3357">
        <v>1.1186331924464899E-3</v>
      </c>
    </row>
    <row r="3358" spans="1:7" x14ac:dyDescent="0.25">
      <c r="A3358" t="s">
        <v>3229</v>
      </c>
      <c r="B3358" t="s">
        <v>70</v>
      </c>
      <c r="C3358" t="s">
        <v>47</v>
      </c>
      <c r="D3358" t="s">
        <v>3152</v>
      </c>
      <c r="E3358" t="s">
        <v>49</v>
      </c>
      <c r="F3358" t="s">
        <v>50</v>
      </c>
      <c r="G3358">
        <v>2.12441927029026E-3</v>
      </c>
    </row>
    <row r="3359" spans="1:7" x14ac:dyDescent="0.25">
      <c r="A3359" t="s">
        <v>3229</v>
      </c>
      <c r="B3359" t="s">
        <v>76</v>
      </c>
      <c r="C3359" t="s">
        <v>47</v>
      </c>
      <c r="D3359" t="s">
        <v>3149</v>
      </c>
      <c r="E3359" t="s">
        <v>49</v>
      </c>
      <c r="F3359" t="s">
        <v>50</v>
      </c>
      <c r="G3359">
        <v>4.0635763715814602E-3</v>
      </c>
    </row>
    <row r="3360" spans="1:7" x14ac:dyDescent="0.25">
      <c r="A3360" t="s">
        <v>214</v>
      </c>
      <c r="B3360" t="s">
        <v>73</v>
      </c>
      <c r="C3360" t="s">
        <v>47</v>
      </c>
      <c r="D3360" t="s">
        <v>3152</v>
      </c>
      <c r="E3360" t="s">
        <v>49</v>
      </c>
      <c r="F3360" t="s">
        <v>50</v>
      </c>
      <c r="G3360">
        <v>1.8888870875040601E-3</v>
      </c>
    </row>
    <row r="3361" spans="1:7" x14ac:dyDescent="0.25">
      <c r="A3361" t="s">
        <v>214</v>
      </c>
      <c r="B3361" t="s">
        <v>70</v>
      </c>
      <c r="C3361" t="s">
        <v>47</v>
      </c>
      <c r="D3361" t="s">
        <v>3152</v>
      </c>
      <c r="E3361" t="s">
        <v>49</v>
      </c>
      <c r="F3361" t="s">
        <v>50</v>
      </c>
      <c r="G3361">
        <v>6.7303176555368602E-4</v>
      </c>
    </row>
    <row r="3362" spans="1:7" x14ac:dyDescent="0.25">
      <c r="A3362" t="s">
        <v>220</v>
      </c>
      <c r="B3362" t="s">
        <v>70</v>
      </c>
      <c r="C3362" t="s">
        <v>47</v>
      </c>
      <c r="D3362" t="s">
        <v>3154</v>
      </c>
      <c r="E3362" t="s">
        <v>49</v>
      </c>
      <c r="F3362" t="s">
        <v>50</v>
      </c>
      <c r="G3362">
        <v>3.5611077149708999E-4</v>
      </c>
    </row>
    <row r="3363" spans="1:7" x14ac:dyDescent="0.25">
      <c r="A3363" t="s">
        <v>220</v>
      </c>
      <c r="B3363" t="s">
        <v>76</v>
      </c>
      <c r="C3363" t="s">
        <v>47</v>
      </c>
      <c r="D3363" t="s">
        <v>3157</v>
      </c>
      <c r="E3363" t="s">
        <v>49</v>
      </c>
      <c r="F3363" t="s">
        <v>50</v>
      </c>
      <c r="G3363">
        <v>6.0744176870621903E-4</v>
      </c>
    </row>
    <row r="3364" spans="1:7" x14ac:dyDescent="0.25">
      <c r="A3364" t="s">
        <v>220</v>
      </c>
      <c r="B3364" t="s">
        <v>73</v>
      </c>
      <c r="C3364" t="s">
        <v>47</v>
      </c>
      <c r="D3364" t="s">
        <v>3154</v>
      </c>
      <c r="E3364" t="s">
        <v>49</v>
      </c>
      <c r="F3364" t="s">
        <v>50</v>
      </c>
      <c r="G3364">
        <v>1.55666518211364E-3</v>
      </c>
    </row>
    <row r="3365" spans="1:7" x14ac:dyDescent="0.25">
      <c r="A3365" t="s">
        <v>3229</v>
      </c>
      <c r="B3365" t="s">
        <v>73</v>
      </c>
      <c r="C3365" t="s">
        <v>47</v>
      </c>
      <c r="D3365" t="s">
        <v>3149</v>
      </c>
      <c r="E3365" t="s">
        <v>49</v>
      </c>
      <c r="F3365" t="s">
        <v>50</v>
      </c>
      <c r="G3365">
        <v>4.6172795472321599E-3</v>
      </c>
    </row>
    <row r="3366" spans="1:7" x14ac:dyDescent="0.25">
      <c r="A3366" t="s">
        <v>214</v>
      </c>
      <c r="B3366" t="s">
        <v>76</v>
      </c>
      <c r="C3366" t="s">
        <v>47</v>
      </c>
      <c r="D3366" t="s">
        <v>3153</v>
      </c>
      <c r="E3366" t="s">
        <v>49</v>
      </c>
      <c r="F3366" t="s">
        <v>50</v>
      </c>
      <c r="G3366">
        <v>1.10884247993936E-3</v>
      </c>
    </row>
    <row r="3367" spans="1:7" x14ac:dyDescent="0.25">
      <c r="A3367" t="s">
        <v>3229</v>
      </c>
      <c r="B3367" t="s">
        <v>70</v>
      </c>
      <c r="C3367" t="s">
        <v>47</v>
      </c>
      <c r="D3367" t="s">
        <v>3153</v>
      </c>
      <c r="E3367" t="s">
        <v>49</v>
      </c>
      <c r="F3367" t="s">
        <v>50</v>
      </c>
      <c r="G3367">
        <v>2.1133766693322798E-3</v>
      </c>
    </row>
    <row r="3368" spans="1:7" x14ac:dyDescent="0.25">
      <c r="A3368" t="s">
        <v>3229</v>
      </c>
      <c r="B3368" t="s">
        <v>76</v>
      </c>
      <c r="C3368" t="s">
        <v>47</v>
      </c>
      <c r="D3368" t="s">
        <v>3150</v>
      </c>
      <c r="E3368" t="s">
        <v>49</v>
      </c>
      <c r="F3368" t="s">
        <v>50</v>
      </c>
      <c r="G3368">
        <v>4.0652135144109303E-3</v>
      </c>
    </row>
    <row r="3369" spans="1:7" x14ac:dyDescent="0.25">
      <c r="A3369" t="s">
        <v>214</v>
      </c>
      <c r="B3369" t="s">
        <v>73</v>
      </c>
      <c r="C3369" t="s">
        <v>47</v>
      </c>
      <c r="D3369" t="s">
        <v>3153</v>
      </c>
      <c r="E3369" t="s">
        <v>49</v>
      </c>
      <c r="F3369" t="s">
        <v>50</v>
      </c>
      <c r="G3369">
        <v>1.8832181586700199E-3</v>
      </c>
    </row>
    <row r="3370" spans="1:7" x14ac:dyDescent="0.25">
      <c r="A3370" t="s">
        <v>220</v>
      </c>
      <c r="B3370" t="s">
        <v>76</v>
      </c>
      <c r="C3370" t="s">
        <v>47</v>
      </c>
      <c r="D3370" t="s">
        <v>3158</v>
      </c>
      <c r="E3370" t="s">
        <v>49</v>
      </c>
      <c r="F3370" t="s">
        <v>50</v>
      </c>
      <c r="G3370">
        <v>6.0339448628602202E-4</v>
      </c>
    </row>
    <row r="3371" spans="1:7" x14ac:dyDescent="0.25">
      <c r="A3371" t="s">
        <v>214</v>
      </c>
      <c r="B3371" t="s">
        <v>70</v>
      </c>
      <c r="C3371" t="s">
        <v>47</v>
      </c>
      <c r="D3371" t="s">
        <v>3153</v>
      </c>
      <c r="E3371" t="s">
        <v>49</v>
      </c>
      <c r="F3371" t="s">
        <v>50</v>
      </c>
      <c r="G3371">
        <v>6.6496535223357499E-4</v>
      </c>
    </row>
    <row r="3372" spans="1:7" x14ac:dyDescent="0.25">
      <c r="A3372" t="s">
        <v>220</v>
      </c>
      <c r="B3372" t="s">
        <v>70</v>
      </c>
      <c r="C3372" t="s">
        <v>47</v>
      </c>
      <c r="D3372" t="s">
        <v>3155</v>
      </c>
      <c r="E3372" t="s">
        <v>49</v>
      </c>
      <c r="F3372" t="s">
        <v>50</v>
      </c>
      <c r="G3372">
        <v>3.5130685450983899E-4</v>
      </c>
    </row>
    <row r="3373" spans="1:7" x14ac:dyDescent="0.25">
      <c r="A3373" t="s">
        <v>220</v>
      </c>
      <c r="B3373" t="s">
        <v>73</v>
      </c>
      <c r="C3373" t="s">
        <v>47</v>
      </c>
      <c r="D3373" t="s">
        <v>3155</v>
      </c>
      <c r="E3373" t="s">
        <v>49</v>
      </c>
      <c r="F3373" t="s">
        <v>50</v>
      </c>
      <c r="G3373">
        <v>1.5462948216332299E-3</v>
      </c>
    </row>
    <row r="3374" spans="1:7" x14ac:dyDescent="0.25">
      <c r="A3374" t="s">
        <v>3229</v>
      </c>
      <c r="B3374" t="s">
        <v>73</v>
      </c>
      <c r="C3374" t="s">
        <v>47</v>
      </c>
      <c r="D3374" t="s">
        <v>3150</v>
      </c>
      <c r="E3374" t="s">
        <v>49</v>
      </c>
      <c r="F3374" t="s">
        <v>50</v>
      </c>
      <c r="G3374">
        <v>4.6781356351962896E-3</v>
      </c>
    </row>
    <row r="3375" spans="1:7" x14ac:dyDescent="0.25">
      <c r="A3375" t="s">
        <v>214</v>
      </c>
      <c r="B3375" t="s">
        <v>76</v>
      </c>
      <c r="C3375" t="s">
        <v>47</v>
      </c>
      <c r="D3375" t="s">
        <v>3154</v>
      </c>
      <c r="E3375" t="s">
        <v>49</v>
      </c>
      <c r="F3375" t="s">
        <v>50</v>
      </c>
      <c r="G3375">
        <v>1.14666557312011E-3</v>
      </c>
    </row>
    <row r="3376" spans="1:7" x14ac:dyDescent="0.25">
      <c r="A3376" t="s">
        <v>3229</v>
      </c>
      <c r="B3376" t="s">
        <v>70</v>
      </c>
      <c r="C3376" t="s">
        <v>47</v>
      </c>
      <c r="D3376" t="s">
        <v>3154</v>
      </c>
      <c r="E3376" t="s">
        <v>49</v>
      </c>
      <c r="F3376" t="s">
        <v>50</v>
      </c>
      <c r="G3376">
        <v>2.1099979877471902E-3</v>
      </c>
    </row>
    <row r="3377" spans="1:7" x14ac:dyDescent="0.25">
      <c r="A3377" t="s">
        <v>3229</v>
      </c>
      <c r="B3377" t="s">
        <v>76</v>
      </c>
      <c r="C3377" t="s">
        <v>47</v>
      </c>
      <c r="D3377" t="s">
        <v>3151</v>
      </c>
      <c r="E3377" t="s">
        <v>49</v>
      </c>
      <c r="F3377" t="s">
        <v>50</v>
      </c>
      <c r="G3377">
        <v>4.1241095421162E-3</v>
      </c>
    </row>
    <row r="3378" spans="1:7" x14ac:dyDescent="0.25">
      <c r="A3378" t="s">
        <v>220</v>
      </c>
      <c r="B3378" t="s">
        <v>76</v>
      </c>
      <c r="C3378" t="s">
        <v>47</v>
      </c>
      <c r="D3378" t="s">
        <v>3159</v>
      </c>
      <c r="E3378" t="s">
        <v>49</v>
      </c>
      <c r="F3378" t="s">
        <v>50</v>
      </c>
      <c r="G3378">
        <v>5.9646407763163203E-4</v>
      </c>
    </row>
    <row r="3379" spans="1:7" x14ac:dyDescent="0.25">
      <c r="A3379" t="s">
        <v>214</v>
      </c>
      <c r="B3379" t="s">
        <v>73</v>
      </c>
      <c r="C3379" t="s">
        <v>47</v>
      </c>
      <c r="D3379" t="s">
        <v>3154</v>
      </c>
      <c r="E3379" t="s">
        <v>49</v>
      </c>
      <c r="F3379" t="s">
        <v>50</v>
      </c>
      <c r="G3379">
        <v>2.0205536286036102E-3</v>
      </c>
    </row>
    <row r="3380" spans="1:7" x14ac:dyDescent="0.25">
      <c r="A3380" t="s">
        <v>214</v>
      </c>
      <c r="B3380" t="s">
        <v>70</v>
      </c>
      <c r="C3380" t="s">
        <v>47</v>
      </c>
      <c r="D3380" t="s">
        <v>3154</v>
      </c>
      <c r="E3380" t="s">
        <v>49</v>
      </c>
      <c r="F3380" t="s">
        <v>50</v>
      </c>
      <c r="G3380">
        <v>7.1944375832875499E-4</v>
      </c>
    </row>
    <row r="3381" spans="1:7" x14ac:dyDescent="0.25">
      <c r="A3381" t="s">
        <v>220</v>
      </c>
      <c r="B3381" t="s">
        <v>70</v>
      </c>
      <c r="C3381" t="s">
        <v>47</v>
      </c>
      <c r="D3381" t="s">
        <v>3156</v>
      </c>
      <c r="E3381" t="s">
        <v>49</v>
      </c>
      <c r="F3381" t="s">
        <v>50</v>
      </c>
      <c r="G3381">
        <v>3.4455095346157299E-4</v>
      </c>
    </row>
    <row r="3382" spans="1:7" x14ac:dyDescent="0.25">
      <c r="A3382" t="s">
        <v>220</v>
      </c>
      <c r="B3382" t="s">
        <v>73</v>
      </c>
      <c r="C3382" t="s">
        <v>47</v>
      </c>
      <c r="D3382" t="s">
        <v>3156</v>
      </c>
      <c r="E3382" t="s">
        <v>49</v>
      </c>
      <c r="F3382" t="s">
        <v>50</v>
      </c>
      <c r="G3382">
        <v>1.5341865710723E-3</v>
      </c>
    </row>
    <row r="3383" spans="1:7" x14ac:dyDescent="0.25">
      <c r="A3383" t="s">
        <v>214</v>
      </c>
      <c r="B3383" t="s">
        <v>76</v>
      </c>
      <c r="C3383" t="s">
        <v>47</v>
      </c>
      <c r="D3383" t="s">
        <v>3155</v>
      </c>
      <c r="E3383" t="s">
        <v>49</v>
      </c>
      <c r="F3383" t="s">
        <v>50</v>
      </c>
      <c r="G3383">
        <v>1.1372538173899901E-3</v>
      </c>
    </row>
    <row r="3384" spans="1:7" x14ac:dyDescent="0.25">
      <c r="A3384" t="s">
        <v>3229</v>
      </c>
      <c r="B3384" t="s">
        <v>73</v>
      </c>
      <c r="C3384" t="s">
        <v>47</v>
      </c>
      <c r="D3384" t="s">
        <v>3151</v>
      </c>
      <c r="E3384" t="s">
        <v>49</v>
      </c>
      <c r="F3384" t="s">
        <v>50</v>
      </c>
      <c r="G3384">
        <v>4.7884115090606897E-3</v>
      </c>
    </row>
    <row r="3385" spans="1:7" x14ac:dyDescent="0.25">
      <c r="A3385" t="s">
        <v>3229</v>
      </c>
      <c r="B3385" t="s">
        <v>70</v>
      </c>
      <c r="C3385" t="s">
        <v>47</v>
      </c>
      <c r="D3385" t="s">
        <v>3155</v>
      </c>
      <c r="E3385" t="s">
        <v>49</v>
      </c>
      <c r="F3385" t="s">
        <v>50</v>
      </c>
      <c r="G3385">
        <v>2.0811526993520899E-3</v>
      </c>
    </row>
    <row r="3386" spans="1:7" x14ac:dyDescent="0.25">
      <c r="A3386" t="s">
        <v>220</v>
      </c>
      <c r="B3386" t="s">
        <v>76</v>
      </c>
      <c r="C3386" t="s">
        <v>47</v>
      </c>
      <c r="D3386" t="s">
        <v>3160</v>
      </c>
      <c r="E3386" t="s">
        <v>49</v>
      </c>
      <c r="F3386" t="s">
        <v>50</v>
      </c>
      <c r="G3386">
        <v>5.9126927739097895E-4</v>
      </c>
    </row>
    <row r="3387" spans="1:7" x14ac:dyDescent="0.25">
      <c r="A3387" t="s">
        <v>3229</v>
      </c>
      <c r="B3387" t="s">
        <v>76</v>
      </c>
      <c r="C3387" t="s">
        <v>47</v>
      </c>
      <c r="D3387" t="s">
        <v>3152</v>
      </c>
      <c r="E3387" t="s">
        <v>49</v>
      </c>
      <c r="F3387" t="s">
        <v>50</v>
      </c>
      <c r="G3387">
        <v>4.1487228953176001E-3</v>
      </c>
    </row>
    <row r="3388" spans="1:7" x14ac:dyDescent="0.25">
      <c r="A3388" t="s">
        <v>214</v>
      </c>
      <c r="B3388" t="s">
        <v>73</v>
      </c>
      <c r="C3388" t="s">
        <v>47</v>
      </c>
      <c r="D3388" t="s">
        <v>3155</v>
      </c>
      <c r="E3388" t="s">
        <v>49</v>
      </c>
      <c r="F3388" t="s">
        <v>50</v>
      </c>
      <c r="G3388">
        <v>2.0049000487608001E-3</v>
      </c>
    </row>
    <row r="3389" spans="1:7" x14ac:dyDescent="0.25">
      <c r="A3389" t="s">
        <v>220</v>
      </c>
      <c r="B3389" t="s">
        <v>70</v>
      </c>
      <c r="C3389" t="s">
        <v>47</v>
      </c>
      <c r="D3389" t="s">
        <v>3157</v>
      </c>
      <c r="E3389" t="s">
        <v>49</v>
      </c>
      <c r="F3389" t="s">
        <v>50</v>
      </c>
      <c r="G3389">
        <v>3.39098209105197E-4</v>
      </c>
    </row>
    <row r="3390" spans="1:7" x14ac:dyDescent="0.25">
      <c r="A3390" t="s">
        <v>214</v>
      </c>
      <c r="B3390" t="s">
        <v>70</v>
      </c>
      <c r="C3390" t="s">
        <v>47</v>
      </c>
      <c r="D3390" t="s">
        <v>3155</v>
      </c>
      <c r="E3390" t="s">
        <v>49</v>
      </c>
      <c r="F3390" t="s">
        <v>50</v>
      </c>
      <c r="G3390">
        <v>7.0969431228886997E-4</v>
      </c>
    </row>
    <row r="3391" spans="1:7" x14ac:dyDescent="0.25">
      <c r="A3391" t="s">
        <v>220</v>
      </c>
      <c r="B3391" t="s">
        <v>73</v>
      </c>
      <c r="C3391" t="s">
        <v>47</v>
      </c>
      <c r="D3391" t="s">
        <v>3157</v>
      </c>
      <c r="E3391" t="s">
        <v>49</v>
      </c>
      <c r="F3391" t="s">
        <v>50</v>
      </c>
      <c r="G3391">
        <v>1.51048073978544E-3</v>
      </c>
    </row>
    <row r="3392" spans="1:7" x14ac:dyDescent="0.25">
      <c r="A3392" t="s">
        <v>214</v>
      </c>
      <c r="B3392" t="s">
        <v>76</v>
      </c>
      <c r="C3392" t="s">
        <v>47</v>
      </c>
      <c r="D3392" t="s">
        <v>3156</v>
      </c>
      <c r="E3392" t="s">
        <v>49</v>
      </c>
      <c r="F3392" t="s">
        <v>50</v>
      </c>
      <c r="G3392">
        <v>1.12339636454215E-3</v>
      </c>
    </row>
    <row r="3393" spans="1:7" x14ac:dyDescent="0.25">
      <c r="A3393" t="s">
        <v>3229</v>
      </c>
      <c r="B3393" t="s">
        <v>70</v>
      </c>
      <c r="C3393" t="s">
        <v>47</v>
      </c>
      <c r="D3393" t="s">
        <v>3156</v>
      </c>
      <c r="E3393" t="s">
        <v>49</v>
      </c>
      <c r="F3393" t="s">
        <v>50</v>
      </c>
      <c r="G3393">
        <v>2.0566219702744999E-3</v>
      </c>
    </row>
    <row r="3394" spans="1:7" x14ac:dyDescent="0.25">
      <c r="A3394" t="s">
        <v>3229</v>
      </c>
      <c r="B3394" t="s">
        <v>73</v>
      </c>
      <c r="C3394" t="s">
        <v>47</v>
      </c>
      <c r="D3394" t="s">
        <v>3152</v>
      </c>
      <c r="E3394" t="s">
        <v>49</v>
      </c>
      <c r="F3394" t="s">
        <v>50</v>
      </c>
      <c r="G3394">
        <v>4.8356435365146996E-3</v>
      </c>
    </row>
    <row r="3395" spans="1:7" x14ac:dyDescent="0.25">
      <c r="A3395" t="s">
        <v>220</v>
      </c>
      <c r="B3395" t="s">
        <v>76</v>
      </c>
      <c r="C3395" t="s">
        <v>47</v>
      </c>
      <c r="D3395" t="s">
        <v>3161</v>
      </c>
      <c r="E3395" t="s">
        <v>49</v>
      </c>
      <c r="F3395" t="s">
        <v>50</v>
      </c>
      <c r="G3395">
        <v>5.8820606672275804E-4</v>
      </c>
    </row>
    <row r="3396" spans="1:7" x14ac:dyDescent="0.25">
      <c r="A3396" t="s">
        <v>3229</v>
      </c>
      <c r="B3396" t="s">
        <v>76</v>
      </c>
      <c r="C3396" t="s">
        <v>47</v>
      </c>
      <c r="D3396" t="s">
        <v>3153</v>
      </c>
      <c r="E3396" t="s">
        <v>49</v>
      </c>
      <c r="F3396" t="s">
        <v>50</v>
      </c>
      <c r="G3396">
        <v>4.1541910495887799E-3</v>
      </c>
    </row>
    <row r="3397" spans="1:7" x14ac:dyDescent="0.25">
      <c r="A3397" t="s">
        <v>220</v>
      </c>
      <c r="B3397" t="s">
        <v>70</v>
      </c>
      <c r="C3397" t="s">
        <v>47</v>
      </c>
      <c r="D3397" t="s">
        <v>3158</v>
      </c>
      <c r="E3397" t="s">
        <v>49</v>
      </c>
      <c r="F3397" t="s">
        <v>50</v>
      </c>
      <c r="G3397">
        <v>3.3487622384671797E-4</v>
      </c>
    </row>
    <row r="3398" spans="1:7" x14ac:dyDescent="0.25">
      <c r="A3398" t="s">
        <v>214</v>
      </c>
      <c r="B3398" t="s">
        <v>73</v>
      </c>
      <c r="C3398" t="s">
        <v>47</v>
      </c>
      <c r="D3398" t="s">
        <v>3156</v>
      </c>
      <c r="E3398" t="s">
        <v>49</v>
      </c>
      <c r="F3398" t="s">
        <v>50</v>
      </c>
      <c r="G3398">
        <v>1.9898485296811798E-3</v>
      </c>
    </row>
    <row r="3399" spans="1:7" x14ac:dyDescent="0.25">
      <c r="A3399" t="s">
        <v>214</v>
      </c>
      <c r="B3399" t="s">
        <v>70</v>
      </c>
      <c r="C3399" t="s">
        <v>47</v>
      </c>
      <c r="D3399" t="s">
        <v>3156</v>
      </c>
      <c r="E3399" t="s">
        <v>49</v>
      </c>
      <c r="F3399" t="s">
        <v>50</v>
      </c>
      <c r="G3399">
        <v>7.0245659504181298E-4</v>
      </c>
    </row>
    <row r="3400" spans="1:7" x14ac:dyDescent="0.25">
      <c r="A3400" t="s">
        <v>220</v>
      </c>
      <c r="B3400" t="s">
        <v>73</v>
      </c>
      <c r="C3400" t="s">
        <v>47</v>
      </c>
      <c r="D3400" t="s">
        <v>3158</v>
      </c>
      <c r="E3400" t="s">
        <v>49</v>
      </c>
      <c r="F3400" t="s">
        <v>50</v>
      </c>
      <c r="G3400">
        <v>1.50565700030621E-3</v>
      </c>
    </row>
    <row r="3401" spans="1:7" x14ac:dyDescent="0.25">
      <c r="A3401" t="s">
        <v>214</v>
      </c>
      <c r="B3401" t="s">
        <v>76</v>
      </c>
      <c r="C3401" t="s">
        <v>47</v>
      </c>
      <c r="D3401" t="s">
        <v>3157</v>
      </c>
      <c r="E3401" t="s">
        <v>49</v>
      </c>
      <c r="F3401" t="s">
        <v>50</v>
      </c>
      <c r="G3401">
        <v>1.1126823770175099E-3</v>
      </c>
    </row>
    <row r="3402" spans="1:7" x14ac:dyDescent="0.25">
      <c r="A3402" t="s">
        <v>3229</v>
      </c>
      <c r="B3402" t="s">
        <v>70</v>
      </c>
      <c r="C3402" t="s">
        <v>47</v>
      </c>
      <c r="D3402" t="s">
        <v>3157</v>
      </c>
      <c r="E3402" t="s">
        <v>49</v>
      </c>
      <c r="F3402" t="s">
        <v>50</v>
      </c>
      <c r="G3402">
        <v>2.0241070843342699E-3</v>
      </c>
    </row>
    <row r="3403" spans="1:7" x14ac:dyDescent="0.25">
      <c r="A3403" t="s">
        <v>3229</v>
      </c>
      <c r="B3403" t="s">
        <v>73</v>
      </c>
      <c r="C3403" t="s">
        <v>47</v>
      </c>
      <c r="D3403" t="s">
        <v>3153</v>
      </c>
      <c r="E3403" t="s">
        <v>49</v>
      </c>
      <c r="F3403" t="s">
        <v>50</v>
      </c>
      <c r="G3403">
        <v>4.8293604737236302E-3</v>
      </c>
    </row>
    <row r="3404" spans="1:7" x14ac:dyDescent="0.25">
      <c r="A3404" t="s">
        <v>220</v>
      </c>
      <c r="B3404" t="s">
        <v>76</v>
      </c>
      <c r="C3404" t="s">
        <v>47</v>
      </c>
      <c r="D3404" t="s">
        <v>3162</v>
      </c>
      <c r="E3404" t="s">
        <v>49</v>
      </c>
      <c r="F3404" t="s">
        <v>50</v>
      </c>
      <c r="G3404">
        <v>5.8093814329169202E-4</v>
      </c>
    </row>
    <row r="3405" spans="1:7" x14ac:dyDescent="0.25">
      <c r="A3405" t="s">
        <v>3229</v>
      </c>
      <c r="B3405" t="s">
        <v>76</v>
      </c>
      <c r="C3405" t="s">
        <v>47</v>
      </c>
      <c r="D3405" t="s">
        <v>3154</v>
      </c>
      <c r="E3405" t="s">
        <v>49</v>
      </c>
      <c r="F3405" t="s">
        <v>50</v>
      </c>
      <c r="G3405">
        <v>4.1605515877405803E-3</v>
      </c>
    </row>
    <row r="3406" spans="1:7" x14ac:dyDescent="0.25">
      <c r="A3406" t="s">
        <v>220</v>
      </c>
      <c r="B3406" t="s">
        <v>70</v>
      </c>
      <c r="C3406" t="s">
        <v>47</v>
      </c>
      <c r="D3406" t="s">
        <v>3159</v>
      </c>
      <c r="E3406" t="s">
        <v>49</v>
      </c>
      <c r="F3406" t="s">
        <v>50</v>
      </c>
      <c r="G3406">
        <v>3.3484816551208402E-4</v>
      </c>
    </row>
    <row r="3407" spans="1:7" x14ac:dyDescent="0.25">
      <c r="A3407" t="s">
        <v>214</v>
      </c>
      <c r="B3407" t="s">
        <v>73</v>
      </c>
      <c r="C3407" t="s">
        <v>47</v>
      </c>
      <c r="D3407" t="s">
        <v>3157</v>
      </c>
      <c r="E3407" t="s">
        <v>49</v>
      </c>
      <c r="F3407" t="s">
        <v>50</v>
      </c>
      <c r="G3407">
        <v>1.96593103918639E-3</v>
      </c>
    </row>
    <row r="3408" spans="1:7" x14ac:dyDescent="0.25">
      <c r="A3408" t="s">
        <v>214</v>
      </c>
      <c r="B3408" t="s">
        <v>70</v>
      </c>
      <c r="C3408" t="s">
        <v>47</v>
      </c>
      <c r="D3408" t="s">
        <v>3157</v>
      </c>
      <c r="E3408" t="s">
        <v>49</v>
      </c>
      <c r="F3408" t="s">
        <v>50</v>
      </c>
      <c r="G3408">
        <v>6.91299131081539E-4</v>
      </c>
    </row>
    <row r="3409" spans="1:7" x14ac:dyDescent="0.25">
      <c r="A3409" t="s">
        <v>220</v>
      </c>
      <c r="B3409" t="s">
        <v>73</v>
      </c>
      <c r="C3409" t="s">
        <v>47</v>
      </c>
      <c r="D3409" t="s">
        <v>3159</v>
      </c>
      <c r="E3409" t="s">
        <v>49</v>
      </c>
      <c r="F3409" t="s">
        <v>50</v>
      </c>
      <c r="G3409">
        <v>1.48939251899719E-3</v>
      </c>
    </row>
    <row r="3410" spans="1:7" x14ac:dyDescent="0.25">
      <c r="A3410" t="s">
        <v>214</v>
      </c>
      <c r="B3410" t="s">
        <v>76</v>
      </c>
      <c r="C3410" t="s">
        <v>47</v>
      </c>
      <c r="D3410" t="s">
        <v>3158</v>
      </c>
      <c r="E3410" t="s">
        <v>49</v>
      </c>
      <c r="F3410" t="s">
        <v>50</v>
      </c>
      <c r="G3410">
        <v>1.10802363466333E-3</v>
      </c>
    </row>
    <row r="3411" spans="1:7" x14ac:dyDescent="0.25">
      <c r="A3411" t="s">
        <v>3229</v>
      </c>
      <c r="B3411" t="s">
        <v>70</v>
      </c>
      <c r="C3411" t="s">
        <v>47</v>
      </c>
      <c r="D3411" t="s">
        <v>3158</v>
      </c>
      <c r="E3411" t="s">
        <v>49</v>
      </c>
      <c r="F3411" t="s">
        <v>50</v>
      </c>
      <c r="G3411">
        <v>1.9897100366192098E-3</v>
      </c>
    </row>
    <row r="3412" spans="1:7" x14ac:dyDescent="0.25">
      <c r="A3412" t="s">
        <v>220</v>
      </c>
      <c r="B3412" t="s">
        <v>76</v>
      </c>
      <c r="C3412" t="s">
        <v>47</v>
      </c>
      <c r="D3412" t="s">
        <v>3163</v>
      </c>
      <c r="E3412" t="s">
        <v>49</v>
      </c>
      <c r="F3412" t="s">
        <v>50</v>
      </c>
      <c r="G3412">
        <v>5.7862468358487005E-4</v>
      </c>
    </row>
    <row r="3413" spans="1:7" x14ac:dyDescent="0.25">
      <c r="A3413" t="s">
        <v>3229</v>
      </c>
      <c r="B3413" t="s">
        <v>73</v>
      </c>
      <c r="C3413" t="s">
        <v>47</v>
      </c>
      <c r="D3413" t="s">
        <v>3154</v>
      </c>
      <c r="E3413" t="s">
        <v>49</v>
      </c>
      <c r="F3413" t="s">
        <v>50</v>
      </c>
      <c r="G3413">
        <v>4.84610648949941E-3</v>
      </c>
    </row>
    <row r="3414" spans="1:7" x14ac:dyDescent="0.25">
      <c r="A3414" t="s">
        <v>220</v>
      </c>
      <c r="B3414" t="s">
        <v>70</v>
      </c>
      <c r="C3414" t="s">
        <v>47</v>
      </c>
      <c r="D3414" t="s">
        <v>3160</v>
      </c>
      <c r="E3414" t="s">
        <v>49</v>
      </c>
      <c r="F3414" t="s">
        <v>50</v>
      </c>
      <c r="G3414">
        <v>3.3085285907699901E-4</v>
      </c>
    </row>
    <row r="3415" spans="1:7" x14ac:dyDescent="0.25">
      <c r="A3415" t="s">
        <v>3229</v>
      </c>
      <c r="B3415" t="s">
        <v>76</v>
      </c>
      <c r="C3415" t="s">
        <v>47</v>
      </c>
      <c r="D3415" t="s">
        <v>3155</v>
      </c>
      <c r="E3415" t="s">
        <v>49</v>
      </c>
      <c r="F3415" t="s">
        <v>50</v>
      </c>
      <c r="G3415">
        <v>4.0974906457015804E-3</v>
      </c>
    </row>
    <row r="3416" spans="1:7" x14ac:dyDescent="0.25">
      <c r="A3416" t="s">
        <v>214</v>
      </c>
      <c r="B3416" t="s">
        <v>73</v>
      </c>
      <c r="C3416" t="s">
        <v>47</v>
      </c>
      <c r="D3416" t="s">
        <v>3158</v>
      </c>
      <c r="E3416" t="s">
        <v>49</v>
      </c>
      <c r="F3416" t="s">
        <v>50</v>
      </c>
      <c r="G3416">
        <v>1.9557594517130902E-3</v>
      </c>
    </row>
    <row r="3417" spans="1:7" x14ac:dyDescent="0.25">
      <c r="A3417" t="s">
        <v>220</v>
      </c>
      <c r="B3417" t="s">
        <v>73</v>
      </c>
      <c r="C3417" t="s">
        <v>47</v>
      </c>
      <c r="D3417" t="s">
        <v>3160</v>
      </c>
      <c r="E3417" t="s">
        <v>49</v>
      </c>
      <c r="F3417" t="s">
        <v>50</v>
      </c>
      <c r="G3417">
        <v>1.4950382567587299E-3</v>
      </c>
    </row>
    <row r="3418" spans="1:7" x14ac:dyDescent="0.25">
      <c r="A3418" t="s">
        <v>214</v>
      </c>
      <c r="B3418" t="s">
        <v>70</v>
      </c>
      <c r="C3418" t="s">
        <v>47</v>
      </c>
      <c r="D3418" t="s">
        <v>3158</v>
      </c>
      <c r="E3418" t="s">
        <v>49</v>
      </c>
      <c r="F3418" t="s">
        <v>50</v>
      </c>
      <c r="G3418">
        <v>6.8672774014649502E-4</v>
      </c>
    </row>
    <row r="3419" spans="1:7" x14ac:dyDescent="0.25">
      <c r="A3419" t="s">
        <v>214</v>
      </c>
      <c r="B3419" t="s">
        <v>76</v>
      </c>
      <c r="C3419" t="s">
        <v>47</v>
      </c>
      <c r="D3419" t="s">
        <v>3159</v>
      </c>
      <c r="E3419" t="s">
        <v>49</v>
      </c>
      <c r="F3419" t="s">
        <v>50</v>
      </c>
      <c r="G3419">
        <v>1.10201915105183E-3</v>
      </c>
    </row>
    <row r="3420" spans="1:7" x14ac:dyDescent="0.25">
      <c r="A3420" t="s">
        <v>220</v>
      </c>
      <c r="B3420" t="s">
        <v>76</v>
      </c>
      <c r="C3420" t="s">
        <v>47</v>
      </c>
      <c r="D3420" t="s">
        <v>3164</v>
      </c>
      <c r="E3420" t="s">
        <v>49</v>
      </c>
      <c r="F3420" t="s">
        <v>50</v>
      </c>
      <c r="G3420">
        <v>6.28240141603681E-4</v>
      </c>
    </row>
    <row r="3421" spans="1:7" x14ac:dyDescent="0.25">
      <c r="A3421" t="s">
        <v>3229</v>
      </c>
      <c r="B3421" t="s">
        <v>70</v>
      </c>
      <c r="C3421" t="s">
        <v>47</v>
      </c>
      <c r="D3421" t="s">
        <v>3159</v>
      </c>
      <c r="E3421" t="s">
        <v>49</v>
      </c>
      <c r="F3421" t="s">
        <v>50</v>
      </c>
      <c r="G3421">
        <v>1.9666647911071701E-3</v>
      </c>
    </row>
    <row r="3422" spans="1:7" x14ac:dyDescent="0.25">
      <c r="A3422" t="s">
        <v>3229</v>
      </c>
      <c r="B3422" t="s">
        <v>73</v>
      </c>
      <c r="C3422" t="s">
        <v>47</v>
      </c>
      <c r="D3422" t="s">
        <v>3155</v>
      </c>
      <c r="E3422" t="s">
        <v>49</v>
      </c>
      <c r="F3422" t="s">
        <v>50</v>
      </c>
      <c r="G3422">
        <v>4.8246141352684601E-3</v>
      </c>
    </row>
    <row r="3423" spans="1:7" x14ac:dyDescent="0.25">
      <c r="A3423" t="s">
        <v>220</v>
      </c>
      <c r="B3423" t="s">
        <v>70</v>
      </c>
      <c r="C3423" t="s">
        <v>47</v>
      </c>
      <c r="D3423" t="s">
        <v>3161</v>
      </c>
      <c r="E3423" t="s">
        <v>49</v>
      </c>
      <c r="F3423" t="s">
        <v>50</v>
      </c>
      <c r="G3423">
        <v>3.2797239677250699E-4</v>
      </c>
    </row>
    <row r="3424" spans="1:7" x14ac:dyDescent="0.25">
      <c r="A3424" t="s">
        <v>214</v>
      </c>
      <c r="B3424" t="s">
        <v>73</v>
      </c>
      <c r="C3424" t="s">
        <v>47</v>
      </c>
      <c r="D3424" t="s">
        <v>3159</v>
      </c>
      <c r="E3424" t="s">
        <v>49</v>
      </c>
      <c r="F3424" t="s">
        <v>50</v>
      </c>
      <c r="G3424">
        <v>1.9338365395863799E-3</v>
      </c>
    </row>
    <row r="3425" spans="1:7" x14ac:dyDescent="0.25">
      <c r="A3425" t="s">
        <v>220</v>
      </c>
      <c r="B3425" t="s">
        <v>73</v>
      </c>
      <c r="C3425" t="s">
        <v>47</v>
      </c>
      <c r="D3425" t="s">
        <v>3161</v>
      </c>
      <c r="E3425" t="s">
        <v>49</v>
      </c>
      <c r="F3425" t="s">
        <v>50</v>
      </c>
      <c r="G3425">
        <v>1.5165677544666299E-3</v>
      </c>
    </row>
    <row r="3426" spans="1:7" x14ac:dyDescent="0.25">
      <c r="A3426" t="s">
        <v>3229</v>
      </c>
      <c r="B3426" t="s">
        <v>76</v>
      </c>
      <c r="C3426" t="s">
        <v>47</v>
      </c>
      <c r="D3426" t="s">
        <v>3156</v>
      </c>
      <c r="E3426" t="s">
        <v>49</v>
      </c>
      <c r="F3426" t="s">
        <v>50</v>
      </c>
      <c r="G3426">
        <v>4.0747824387672603E-3</v>
      </c>
    </row>
    <row r="3427" spans="1:7" x14ac:dyDescent="0.25">
      <c r="A3427" t="s">
        <v>214</v>
      </c>
      <c r="B3427" t="s">
        <v>70</v>
      </c>
      <c r="C3427" t="s">
        <v>47</v>
      </c>
      <c r="D3427" t="s">
        <v>3159</v>
      </c>
      <c r="E3427" t="s">
        <v>49</v>
      </c>
      <c r="F3427" t="s">
        <v>50</v>
      </c>
      <c r="G3427">
        <v>6.8282763163248698E-4</v>
      </c>
    </row>
    <row r="3428" spans="1:7" x14ac:dyDescent="0.25">
      <c r="A3428" t="s">
        <v>220</v>
      </c>
      <c r="B3428" t="s">
        <v>76</v>
      </c>
      <c r="C3428" t="s">
        <v>47</v>
      </c>
      <c r="D3428" t="s">
        <v>3165</v>
      </c>
      <c r="E3428" t="s">
        <v>49</v>
      </c>
      <c r="F3428" t="s">
        <v>50</v>
      </c>
      <c r="G3428">
        <v>6.2340559855184898E-4</v>
      </c>
    </row>
    <row r="3429" spans="1:7" x14ac:dyDescent="0.25">
      <c r="A3429" t="s">
        <v>214</v>
      </c>
      <c r="B3429" t="s">
        <v>76</v>
      </c>
      <c r="C3429" t="s">
        <v>47</v>
      </c>
      <c r="D3429" t="s">
        <v>3160</v>
      </c>
      <c r="E3429" t="s">
        <v>49</v>
      </c>
      <c r="F3429" t="s">
        <v>50</v>
      </c>
      <c r="G3429">
        <v>1.12351083329745E-3</v>
      </c>
    </row>
    <row r="3430" spans="1:7" x14ac:dyDescent="0.25">
      <c r="A3430" t="s">
        <v>3229</v>
      </c>
      <c r="B3430" t="s">
        <v>70</v>
      </c>
      <c r="C3430" t="s">
        <v>47</v>
      </c>
      <c r="D3430" t="s">
        <v>3160</v>
      </c>
      <c r="E3430" t="s">
        <v>49</v>
      </c>
      <c r="F3430" t="s">
        <v>50</v>
      </c>
      <c r="G3430">
        <v>2.02132743738946E-3</v>
      </c>
    </row>
    <row r="3431" spans="1:7" x14ac:dyDescent="0.25">
      <c r="A3431" t="s">
        <v>3229</v>
      </c>
      <c r="B3431" t="s">
        <v>73</v>
      </c>
      <c r="C3431" t="s">
        <v>47</v>
      </c>
      <c r="D3431" t="s">
        <v>3156</v>
      </c>
      <c r="E3431" t="s">
        <v>49</v>
      </c>
      <c r="F3431" t="s">
        <v>50</v>
      </c>
      <c r="G3431">
        <v>4.7970039722247003E-3</v>
      </c>
    </row>
    <row r="3432" spans="1:7" x14ac:dyDescent="0.25">
      <c r="A3432" t="s">
        <v>220</v>
      </c>
      <c r="B3432" t="s">
        <v>70</v>
      </c>
      <c r="C3432" t="s">
        <v>47</v>
      </c>
      <c r="D3432" t="s">
        <v>3162</v>
      </c>
      <c r="E3432" t="s">
        <v>49</v>
      </c>
      <c r="F3432" t="s">
        <v>50</v>
      </c>
      <c r="G3432">
        <v>3.2854374797864797E-4</v>
      </c>
    </row>
    <row r="3433" spans="1:7" x14ac:dyDescent="0.25">
      <c r="A3433" t="s">
        <v>220</v>
      </c>
      <c r="B3433" t="s">
        <v>73</v>
      </c>
      <c r="C3433" t="s">
        <v>47</v>
      </c>
      <c r="D3433" t="s">
        <v>3162</v>
      </c>
      <c r="E3433" t="s">
        <v>49</v>
      </c>
      <c r="F3433" t="s">
        <v>50</v>
      </c>
      <c r="G3433">
        <v>1.5177188591025299E-3</v>
      </c>
    </row>
    <row r="3434" spans="1:7" x14ac:dyDescent="0.25">
      <c r="A3434" t="s">
        <v>214</v>
      </c>
      <c r="B3434" t="s">
        <v>73</v>
      </c>
      <c r="C3434" t="s">
        <v>47</v>
      </c>
      <c r="D3434" t="s">
        <v>3160</v>
      </c>
      <c r="E3434" t="s">
        <v>49</v>
      </c>
      <c r="F3434" t="s">
        <v>50</v>
      </c>
      <c r="G3434">
        <v>1.9518830591724E-3</v>
      </c>
    </row>
    <row r="3435" spans="1:7" x14ac:dyDescent="0.25">
      <c r="A3435" t="s">
        <v>3229</v>
      </c>
      <c r="B3435" t="s">
        <v>76</v>
      </c>
      <c r="C3435" t="s">
        <v>47</v>
      </c>
      <c r="D3435" t="s">
        <v>3157</v>
      </c>
      <c r="E3435" t="s">
        <v>49</v>
      </c>
      <c r="F3435" t="s">
        <v>50</v>
      </c>
      <c r="G3435">
        <v>4.02777393658955E-3</v>
      </c>
    </row>
    <row r="3436" spans="1:7" x14ac:dyDescent="0.25">
      <c r="A3436" t="s">
        <v>214</v>
      </c>
      <c r="B3436" t="s">
        <v>70</v>
      </c>
      <c r="C3436" t="s">
        <v>47</v>
      </c>
      <c r="D3436" t="s">
        <v>3160</v>
      </c>
      <c r="E3436" t="s">
        <v>49</v>
      </c>
      <c r="F3436" t="s">
        <v>50</v>
      </c>
      <c r="G3436">
        <v>6.7460253125145304E-4</v>
      </c>
    </row>
    <row r="3437" spans="1:7" x14ac:dyDescent="0.25">
      <c r="A3437" t="s">
        <v>220</v>
      </c>
      <c r="B3437" t="s">
        <v>76</v>
      </c>
      <c r="C3437" t="s">
        <v>47</v>
      </c>
      <c r="D3437" t="s">
        <v>3166</v>
      </c>
      <c r="E3437" t="s">
        <v>49</v>
      </c>
      <c r="F3437" t="s">
        <v>50</v>
      </c>
      <c r="G3437">
        <v>6.1738292376200296E-4</v>
      </c>
    </row>
    <row r="3438" spans="1:7" x14ac:dyDescent="0.25">
      <c r="A3438" t="s">
        <v>214</v>
      </c>
      <c r="B3438" t="s">
        <v>76</v>
      </c>
      <c r="C3438" t="s">
        <v>47</v>
      </c>
      <c r="D3438" t="s">
        <v>3161</v>
      </c>
      <c r="E3438" t="s">
        <v>49</v>
      </c>
      <c r="F3438" t="s">
        <v>50</v>
      </c>
      <c r="G3438">
        <v>1.1349891710002501E-3</v>
      </c>
    </row>
    <row r="3439" spans="1:7" x14ac:dyDescent="0.25">
      <c r="A3439" t="s">
        <v>3229</v>
      </c>
      <c r="B3439" t="s">
        <v>70</v>
      </c>
      <c r="C3439" t="s">
        <v>47</v>
      </c>
      <c r="D3439" t="s">
        <v>3161</v>
      </c>
      <c r="E3439" t="s">
        <v>49</v>
      </c>
      <c r="F3439" t="s">
        <v>50</v>
      </c>
      <c r="G3439">
        <v>2.0925905969407799E-3</v>
      </c>
    </row>
    <row r="3440" spans="1:7" x14ac:dyDescent="0.25">
      <c r="A3440" t="s">
        <v>220</v>
      </c>
      <c r="B3440" t="s">
        <v>70</v>
      </c>
      <c r="C3440" t="s">
        <v>47</v>
      </c>
      <c r="D3440" t="s">
        <v>3163</v>
      </c>
      <c r="E3440" t="s">
        <v>49</v>
      </c>
      <c r="F3440" t="s">
        <v>50</v>
      </c>
      <c r="G3440">
        <v>3.3286220609804999E-4</v>
      </c>
    </row>
    <row r="3441" spans="1:7" x14ac:dyDescent="0.25">
      <c r="A3441" t="s">
        <v>3229</v>
      </c>
      <c r="B3441" t="s">
        <v>73</v>
      </c>
      <c r="C3441" t="s">
        <v>47</v>
      </c>
      <c r="D3441" t="s">
        <v>3157</v>
      </c>
      <c r="E3441" t="s">
        <v>49</v>
      </c>
      <c r="F3441" t="s">
        <v>50</v>
      </c>
      <c r="G3441">
        <v>4.7337481060867699E-3</v>
      </c>
    </row>
    <row r="3442" spans="1:7" x14ac:dyDescent="0.25">
      <c r="A3442" t="s">
        <v>220</v>
      </c>
      <c r="B3442" t="s">
        <v>73</v>
      </c>
      <c r="C3442" t="s">
        <v>47</v>
      </c>
      <c r="D3442" t="s">
        <v>3163</v>
      </c>
      <c r="E3442" t="s">
        <v>49</v>
      </c>
      <c r="F3442" t="s">
        <v>50</v>
      </c>
      <c r="G3442">
        <v>1.5103563750530999E-3</v>
      </c>
    </row>
    <row r="3443" spans="1:7" x14ac:dyDescent="0.25">
      <c r="A3443" t="s">
        <v>214</v>
      </c>
      <c r="B3443" t="s">
        <v>73</v>
      </c>
      <c r="C3443" t="s">
        <v>47</v>
      </c>
      <c r="D3443" t="s">
        <v>3161</v>
      </c>
      <c r="E3443" t="s">
        <v>49</v>
      </c>
      <c r="F3443" t="s">
        <v>50</v>
      </c>
      <c r="G3443">
        <v>1.9629610909355998E-3</v>
      </c>
    </row>
    <row r="3444" spans="1:7" x14ac:dyDescent="0.25">
      <c r="A3444" t="s">
        <v>220</v>
      </c>
      <c r="B3444" t="s">
        <v>76</v>
      </c>
      <c r="C3444" t="s">
        <v>47</v>
      </c>
      <c r="D3444" t="s">
        <v>3167</v>
      </c>
      <c r="E3444" t="s">
        <v>49</v>
      </c>
      <c r="F3444" t="s">
        <v>50</v>
      </c>
      <c r="G3444">
        <v>6.0934686156177004E-4</v>
      </c>
    </row>
    <row r="3445" spans="1:7" x14ac:dyDescent="0.25">
      <c r="A3445" t="s">
        <v>214</v>
      </c>
      <c r="B3445" t="s">
        <v>70</v>
      </c>
      <c r="C3445" t="s">
        <v>47</v>
      </c>
      <c r="D3445" t="s">
        <v>3161</v>
      </c>
      <c r="E3445" t="s">
        <v>49</v>
      </c>
      <c r="F3445" t="s">
        <v>50</v>
      </c>
      <c r="G3445">
        <v>6.73001307493064E-4</v>
      </c>
    </row>
    <row r="3446" spans="1:7" x14ac:dyDescent="0.25">
      <c r="A3446" t="s">
        <v>3229</v>
      </c>
      <c r="B3446" t="s">
        <v>76</v>
      </c>
      <c r="C3446" t="s">
        <v>47</v>
      </c>
      <c r="D3446" t="s">
        <v>3158</v>
      </c>
      <c r="E3446" t="s">
        <v>49</v>
      </c>
      <c r="F3446" t="s">
        <v>50</v>
      </c>
      <c r="G3446">
        <v>4.0138850609461397E-3</v>
      </c>
    </row>
    <row r="3447" spans="1:7" x14ac:dyDescent="0.25">
      <c r="A3447" t="s">
        <v>214</v>
      </c>
      <c r="B3447" t="s">
        <v>76</v>
      </c>
      <c r="C3447" t="s">
        <v>47</v>
      </c>
      <c r="D3447" t="s">
        <v>3162</v>
      </c>
      <c r="E3447" t="s">
        <v>49</v>
      </c>
      <c r="F3447" t="s">
        <v>50</v>
      </c>
      <c r="G3447">
        <v>1.1422402899840701E-3</v>
      </c>
    </row>
    <row r="3448" spans="1:7" x14ac:dyDescent="0.25">
      <c r="A3448" t="s">
        <v>3229</v>
      </c>
      <c r="B3448" t="s">
        <v>70</v>
      </c>
      <c r="C3448" t="s">
        <v>47</v>
      </c>
      <c r="D3448" t="s">
        <v>3162</v>
      </c>
      <c r="E3448" t="s">
        <v>49</v>
      </c>
      <c r="F3448" t="s">
        <v>50</v>
      </c>
      <c r="G3448">
        <v>2.13649221535386E-3</v>
      </c>
    </row>
    <row r="3449" spans="1:7" x14ac:dyDescent="0.25">
      <c r="A3449" t="s">
        <v>220</v>
      </c>
      <c r="B3449" t="s">
        <v>70</v>
      </c>
      <c r="C3449" t="s">
        <v>47</v>
      </c>
      <c r="D3449" t="s">
        <v>3164</v>
      </c>
      <c r="E3449" t="s">
        <v>49</v>
      </c>
      <c r="F3449" t="s">
        <v>50</v>
      </c>
      <c r="G3449">
        <v>3.67129279507531E-4</v>
      </c>
    </row>
    <row r="3450" spans="1:7" x14ac:dyDescent="0.25">
      <c r="A3450" t="s">
        <v>220</v>
      </c>
      <c r="B3450" t="s">
        <v>73</v>
      </c>
      <c r="C3450" t="s">
        <v>47</v>
      </c>
      <c r="D3450" t="s">
        <v>3164</v>
      </c>
      <c r="E3450" t="s">
        <v>49</v>
      </c>
      <c r="F3450" t="s">
        <v>50</v>
      </c>
      <c r="G3450">
        <v>1.5689799851841301E-3</v>
      </c>
    </row>
    <row r="3451" spans="1:7" x14ac:dyDescent="0.25">
      <c r="A3451" t="s">
        <v>3229</v>
      </c>
      <c r="B3451" t="s">
        <v>73</v>
      </c>
      <c r="C3451" t="s">
        <v>47</v>
      </c>
      <c r="D3451" t="s">
        <v>3158</v>
      </c>
      <c r="E3451" t="s">
        <v>49</v>
      </c>
      <c r="F3451" t="s">
        <v>50</v>
      </c>
      <c r="G3451">
        <v>4.7119296627280097E-3</v>
      </c>
    </row>
    <row r="3452" spans="1:7" x14ac:dyDescent="0.25">
      <c r="A3452" t="s">
        <v>220</v>
      </c>
      <c r="B3452" t="s">
        <v>76</v>
      </c>
      <c r="C3452" t="s">
        <v>47</v>
      </c>
      <c r="D3452" t="s">
        <v>3168</v>
      </c>
      <c r="E3452" t="s">
        <v>49</v>
      </c>
      <c r="F3452" t="s">
        <v>50</v>
      </c>
      <c r="G3452">
        <v>5.9982581684986695E-4</v>
      </c>
    </row>
    <row r="3453" spans="1:7" x14ac:dyDescent="0.25">
      <c r="A3453" t="s">
        <v>214</v>
      </c>
      <c r="B3453" t="s">
        <v>73</v>
      </c>
      <c r="C3453" t="s">
        <v>47</v>
      </c>
      <c r="D3453" t="s">
        <v>3162</v>
      </c>
      <c r="E3453" t="s">
        <v>49</v>
      </c>
      <c r="F3453" t="s">
        <v>50</v>
      </c>
      <c r="G3453">
        <v>1.9554579052431802E-3</v>
      </c>
    </row>
    <row r="3454" spans="1:7" x14ac:dyDescent="0.25">
      <c r="A3454" t="s">
        <v>214</v>
      </c>
      <c r="B3454" t="s">
        <v>70</v>
      </c>
      <c r="C3454" t="s">
        <v>47</v>
      </c>
      <c r="D3454" t="s">
        <v>3162</v>
      </c>
      <c r="E3454" t="s">
        <v>49</v>
      </c>
      <c r="F3454" t="s">
        <v>50</v>
      </c>
      <c r="G3454">
        <v>6.7049744485438503E-4</v>
      </c>
    </row>
    <row r="3455" spans="1:7" x14ac:dyDescent="0.25">
      <c r="A3455" t="s">
        <v>3229</v>
      </c>
      <c r="B3455" t="s">
        <v>76</v>
      </c>
      <c r="C3455" t="s">
        <v>47</v>
      </c>
      <c r="D3455" t="s">
        <v>3159</v>
      </c>
      <c r="E3455" t="s">
        <v>49</v>
      </c>
      <c r="F3455" t="s">
        <v>50</v>
      </c>
      <c r="G3455">
        <v>4.0100971857706703E-3</v>
      </c>
    </row>
    <row r="3456" spans="1:7" x14ac:dyDescent="0.25">
      <c r="A3456" t="s">
        <v>214</v>
      </c>
      <c r="B3456" t="s">
        <v>76</v>
      </c>
      <c r="C3456" t="s">
        <v>47</v>
      </c>
      <c r="D3456" t="s">
        <v>3163</v>
      </c>
      <c r="E3456" t="s">
        <v>49</v>
      </c>
      <c r="F3456" t="s">
        <v>50</v>
      </c>
      <c r="G3456">
        <v>1.1346505186652E-3</v>
      </c>
    </row>
    <row r="3457" spans="1:7" x14ac:dyDescent="0.25">
      <c r="A3457" t="s">
        <v>3229</v>
      </c>
      <c r="B3457" t="s">
        <v>70</v>
      </c>
      <c r="C3457" t="s">
        <v>47</v>
      </c>
      <c r="D3457" t="s">
        <v>3163</v>
      </c>
      <c r="E3457" t="s">
        <v>49</v>
      </c>
      <c r="F3457" t="s">
        <v>50</v>
      </c>
      <c r="G3457">
        <v>2.12758742483322E-3</v>
      </c>
    </row>
    <row r="3458" spans="1:7" x14ac:dyDescent="0.25">
      <c r="A3458" t="s">
        <v>220</v>
      </c>
      <c r="B3458" t="s">
        <v>70</v>
      </c>
      <c r="C3458" t="s">
        <v>47</v>
      </c>
      <c r="D3458" t="s">
        <v>3165</v>
      </c>
      <c r="E3458" t="s">
        <v>49</v>
      </c>
      <c r="F3458" t="s">
        <v>50</v>
      </c>
      <c r="G3458">
        <v>3.6748598833553101E-4</v>
      </c>
    </row>
    <row r="3459" spans="1:7" x14ac:dyDescent="0.25">
      <c r="A3459" t="s">
        <v>220</v>
      </c>
      <c r="B3459" t="s">
        <v>73</v>
      </c>
      <c r="C3459" t="s">
        <v>47</v>
      </c>
      <c r="D3459" t="s">
        <v>3165</v>
      </c>
      <c r="E3459" t="s">
        <v>49</v>
      </c>
      <c r="F3459" t="s">
        <v>50</v>
      </c>
      <c r="G3459">
        <v>1.5705813801353699E-3</v>
      </c>
    </row>
    <row r="3460" spans="1:7" x14ac:dyDescent="0.25">
      <c r="A3460" t="s">
        <v>220</v>
      </c>
      <c r="B3460" t="s">
        <v>76</v>
      </c>
      <c r="C3460" t="s">
        <v>47</v>
      </c>
      <c r="D3460" t="s">
        <v>3169</v>
      </c>
      <c r="E3460" t="s">
        <v>49</v>
      </c>
      <c r="F3460" t="s">
        <v>50</v>
      </c>
      <c r="G3460">
        <v>5.94871227557842E-4</v>
      </c>
    </row>
    <row r="3461" spans="1:7" x14ac:dyDescent="0.25">
      <c r="A3461" t="s">
        <v>3229</v>
      </c>
      <c r="B3461" t="s">
        <v>73</v>
      </c>
      <c r="C3461" t="s">
        <v>47</v>
      </c>
      <c r="D3461" t="s">
        <v>3159</v>
      </c>
      <c r="E3461" t="s">
        <v>49</v>
      </c>
      <c r="F3461" t="s">
        <v>50</v>
      </c>
      <c r="G3461">
        <v>4.70050056775411E-3</v>
      </c>
    </row>
    <row r="3462" spans="1:7" x14ac:dyDescent="0.25">
      <c r="A3462" t="s">
        <v>214</v>
      </c>
      <c r="B3462" t="s">
        <v>73</v>
      </c>
      <c r="C3462" t="s">
        <v>47</v>
      </c>
      <c r="D3462" t="s">
        <v>3163</v>
      </c>
      <c r="E3462" t="s">
        <v>49</v>
      </c>
      <c r="F3462" t="s">
        <v>50</v>
      </c>
      <c r="G3462">
        <v>1.9557420143299798E-3</v>
      </c>
    </row>
    <row r="3463" spans="1:7" x14ac:dyDescent="0.25">
      <c r="A3463" t="s">
        <v>214</v>
      </c>
      <c r="B3463" t="s">
        <v>70</v>
      </c>
      <c r="C3463" t="s">
        <v>47</v>
      </c>
      <c r="D3463" t="s">
        <v>3163</v>
      </c>
      <c r="E3463" t="s">
        <v>49</v>
      </c>
      <c r="F3463" t="s">
        <v>50</v>
      </c>
      <c r="G3463">
        <v>6.6760764957147795E-4</v>
      </c>
    </row>
    <row r="3464" spans="1:7" x14ac:dyDescent="0.25">
      <c r="A3464" t="s">
        <v>214</v>
      </c>
      <c r="B3464" t="s">
        <v>76</v>
      </c>
      <c r="C3464" t="s">
        <v>47</v>
      </c>
      <c r="D3464" t="s">
        <v>3164</v>
      </c>
      <c r="E3464" t="s">
        <v>49</v>
      </c>
      <c r="F3464" t="s">
        <v>50</v>
      </c>
      <c r="G3464">
        <v>1.16296185387505E-3</v>
      </c>
    </row>
    <row r="3465" spans="1:7" x14ac:dyDescent="0.25">
      <c r="A3465" t="s">
        <v>3229</v>
      </c>
      <c r="B3465" t="s">
        <v>76</v>
      </c>
      <c r="C3465" t="s">
        <v>47</v>
      </c>
      <c r="D3465" t="s">
        <v>3160</v>
      </c>
      <c r="E3465" t="s">
        <v>49</v>
      </c>
      <c r="F3465" t="s">
        <v>50</v>
      </c>
      <c r="G3465">
        <v>4.0615040631521299E-3</v>
      </c>
    </row>
    <row r="3466" spans="1:7" x14ac:dyDescent="0.25">
      <c r="A3466" t="s">
        <v>3229</v>
      </c>
      <c r="B3466" t="s">
        <v>70</v>
      </c>
      <c r="C3466" t="s">
        <v>47</v>
      </c>
      <c r="D3466" t="s">
        <v>3164</v>
      </c>
      <c r="E3466" t="s">
        <v>49</v>
      </c>
      <c r="F3466" t="s">
        <v>50</v>
      </c>
      <c r="G3466">
        <v>2.1291646361351001E-3</v>
      </c>
    </row>
    <row r="3467" spans="1:7" x14ac:dyDescent="0.25">
      <c r="A3467" t="s">
        <v>220</v>
      </c>
      <c r="B3467" t="s">
        <v>70</v>
      </c>
      <c r="C3467" t="s">
        <v>47</v>
      </c>
      <c r="D3467" t="s">
        <v>3166</v>
      </c>
      <c r="E3467" t="s">
        <v>49</v>
      </c>
      <c r="F3467" t="s">
        <v>50</v>
      </c>
      <c r="G3467">
        <v>3.6155879497527999E-4</v>
      </c>
    </row>
    <row r="3468" spans="1:7" x14ac:dyDescent="0.25">
      <c r="A3468" t="s">
        <v>220</v>
      </c>
      <c r="B3468" t="s">
        <v>76</v>
      </c>
      <c r="C3468" t="s">
        <v>47</v>
      </c>
      <c r="D3468" t="s">
        <v>3170</v>
      </c>
      <c r="E3468" t="s">
        <v>49</v>
      </c>
      <c r="F3468" t="s">
        <v>50</v>
      </c>
      <c r="G3468">
        <v>5.9427552753024595E-4</v>
      </c>
    </row>
    <row r="3469" spans="1:7" x14ac:dyDescent="0.25">
      <c r="A3469" t="s">
        <v>220</v>
      </c>
      <c r="B3469" t="s">
        <v>73</v>
      </c>
      <c r="C3469" t="s">
        <v>47</v>
      </c>
      <c r="D3469" t="s">
        <v>3166</v>
      </c>
      <c r="E3469" t="s">
        <v>49</v>
      </c>
      <c r="F3469" t="s">
        <v>50</v>
      </c>
      <c r="G3469">
        <v>1.5528659025828E-3</v>
      </c>
    </row>
    <row r="3470" spans="1:7" x14ac:dyDescent="0.25">
      <c r="A3470" t="s">
        <v>214</v>
      </c>
      <c r="B3470" t="s">
        <v>73</v>
      </c>
      <c r="C3470" t="s">
        <v>47</v>
      </c>
      <c r="D3470" t="s">
        <v>3164</v>
      </c>
      <c r="E3470" t="s">
        <v>49</v>
      </c>
      <c r="F3470" t="s">
        <v>50</v>
      </c>
      <c r="G3470">
        <v>2.0467573073175201E-3</v>
      </c>
    </row>
    <row r="3471" spans="1:7" x14ac:dyDescent="0.25">
      <c r="A3471" t="s">
        <v>3229</v>
      </c>
      <c r="B3471" t="s">
        <v>73</v>
      </c>
      <c r="C3471" t="s">
        <v>47</v>
      </c>
      <c r="D3471" t="s">
        <v>3160</v>
      </c>
      <c r="E3471" t="s">
        <v>49</v>
      </c>
      <c r="F3471" t="s">
        <v>50</v>
      </c>
      <c r="G3471">
        <v>4.77975734642573E-3</v>
      </c>
    </row>
    <row r="3472" spans="1:7" x14ac:dyDescent="0.25">
      <c r="A3472" t="s">
        <v>214</v>
      </c>
      <c r="B3472" t="s">
        <v>70</v>
      </c>
      <c r="C3472" t="s">
        <v>47</v>
      </c>
      <c r="D3472" t="s">
        <v>3164</v>
      </c>
      <c r="E3472" t="s">
        <v>49</v>
      </c>
      <c r="F3472" t="s">
        <v>50</v>
      </c>
      <c r="G3472">
        <v>7.0833265781402503E-4</v>
      </c>
    </row>
    <row r="3473" spans="1:7" x14ac:dyDescent="0.25">
      <c r="A3473" t="s">
        <v>214</v>
      </c>
      <c r="B3473" t="s">
        <v>76</v>
      </c>
      <c r="C3473" t="s">
        <v>47</v>
      </c>
      <c r="D3473" t="s">
        <v>3165</v>
      </c>
      <c r="E3473" t="s">
        <v>49</v>
      </c>
      <c r="F3473" t="s">
        <v>50</v>
      </c>
      <c r="G3473">
        <v>1.15801346758024E-3</v>
      </c>
    </row>
    <row r="3474" spans="1:7" x14ac:dyDescent="0.25">
      <c r="A3474" t="s">
        <v>3229</v>
      </c>
      <c r="B3474" t="s">
        <v>76</v>
      </c>
      <c r="C3474" t="s">
        <v>47</v>
      </c>
      <c r="D3474" t="s">
        <v>3161</v>
      </c>
      <c r="E3474" t="s">
        <v>49</v>
      </c>
      <c r="F3474" t="s">
        <v>50</v>
      </c>
      <c r="G3474">
        <v>4.0935633475320298E-3</v>
      </c>
    </row>
    <row r="3475" spans="1:7" x14ac:dyDescent="0.25">
      <c r="A3475" t="s">
        <v>3229</v>
      </c>
      <c r="B3475" t="s">
        <v>70</v>
      </c>
      <c r="C3475" t="s">
        <v>47</v>
      </c>
      <c r="D3475" t="s">
        <v>3165</v>
      </c>
      <c r="E3475" t="s">
        <v>49</v>
      </c>
      <c r="F3475" t="s">
        <v>50</v>
      </c>
      <c r="G3475">
        <v>2.0979032816131199E-3</v>
      </c>
    </row>
    <row r="3476" spans="1:7" x14ac:dyDescent="0.25">
      <c r="A3476" t="s">
        <v>220</v>
      </c>
      <c r="B3476" t="s">
        <v>76</v>
      </c>
      <c r="C3476" t="s">
        <v>47</v>
      </c>
      <c r="D3476" t="s">
        <v>3171</v>
      </c>
      <c r="E3476" t="s">
        <v>49</v>
      </c>
      <c r="F3476" t="s">
        <v>50</v>
      </c>
      <c r="G3476">
        <v>5.9411220289581402E-4</v>
      </c>
    </row>
    <row r="3477" spans="1:7" x14ac:dyDescent="0.25">
      <c r="A3477" t="s">
        <v>220</v>
      </c>
      <c r="B3477" t="s">
        <v>70</v>
      </c>
      <c r="C3477" t="s">
        <v>47</v>
      </c>
      <c r="D3477" t="s">
        <v>3167</v>
      </c>
      <c r="E3477" t="s">
        <v>49</v>
      </c>
      <c r="F3477" t="s">
        <v>50</v>
      </c>
      <c r="G3477">
        <v>3.5802434991907101E-4</v>
      </c>
    </row>
    <row r="3478" spans="1:7" x14ac:dyDescent="0.25">
      <c r="A3478" t="s">
        <v>220</v>
      </c>
      <c r="B3478" t="s">
        <v>73</v>
      </c>
      <c r="C3478" t="s">
        <v>47</v>
      </c>
      <c r="D3478" t="s">
        <v>3167</v>
      </c>
      <c r="E3478" t="s">
        <v>49</v>
      </c>
      <c r="F3478" t="s">
        <v>50</v>
      </c>
      <c r="G3478">
        <v>1.5405629047010299E-3</v>
      </c>
    </row>
    <row r="3479" spans="1:7" x14ac:dyDescent="0.25">
      <c r="A3479" t="s">
        <v>214</v>
      </c>
      <c r="B3479" t="s">
        <v>73</v>
      </c>
      <c r="C3479" t="s">
        <v>47</v>
      </c>
      <c r="D3479" t="s">
        <v>3165</v>
      </c>
      <c r="E3479" t="s">
        <v>49</v>
      </c>
      <c r="F3479" t="s">
        <v>50</v>
      </c>
      <c r="G3479">
        <v>2.0368833033764899E-3</v>
      </c>
    </row>
    <row r="3480" spans="1:7" x14ac:dyDescent="0.25">
      <c r="A3480" t="s">
        <v>214</v>
      </c>
      <c r="B3480" t="s">
        <v>70</v>
      </c>
      <c r="C3480" t="s">
        <v>47</v>
      </c>
      <c r="D3480" t="s">
        <v>3165</v>
      </c>
      <c r="E3480" t="s">
        <v>49</v>
      </c>
      <c r="F3480" t="s">
        <v>50</v>
      </c>
      <c r="G3480">
        <v>7.0856034429998295E-4</v>
      </c>
    </row>
    <row r="3481" spans="1:7" x14ac:dyDescent="0.25">
      <c r="A3481" t="s">
        <v>3229</v>
      </c>
      <c r="B3481" t="s">
        <v>73</v>
      </c>
      <c r="C3481" t="s">
        <v>47</v>
      </c>
      <c r="D3481" t="s">
        <v>3161</v>
      </c>
      <c r="E3481" t="s">
        <v>49</v>
      </c>
      <c r="F3481" t="s">
        <v>50</v>
      </c>
      <c r="G3481">
        <v>4.86646709386368E-3</v>
      </c>
    </row>
    <row r="3482" spans="1:7" x14ac:dyDescent="0.25">
      <c r="A3482" t="s">
        <v>214</v>
      </c>
      <c r="B3482" t="s">
        <v>76</v>
      </c>
      <c r="C3482" t="s">
        <v>47</v>
      </c>
      <c r="D3482" t="s">
        <v>3166</v>
      </c>
      <c r="E3482" t="s">
        <v>49</v>
      </c>
      <c r="F3482" t="s">
        <v>50</v>
      </c>
      <c r="G3482">
        <v>1.14157597223917E-3</v>
      </c>
    </row>
    <row r="3483" spans="1:7" x14ac:dyDescent="0.25">
      <c r="A3483" t="s">
        <v>3229</v>
      </c>
      <c r="B3483" t="s">
        <v>70</v>
      </c>
      <c r="C3483" t="s">
        <v>47</v>
      </c>
      <c r="D3483" t="s">
        <v>3166</v>
      </c>
      <c r="E3483" t="s">
        <v>49</v>
      </c>
      <c r="F3483" t="s">
        <v>50</v>
      </c>
      <c r="G3483">
        <v>2.0667543013890501E-3</v>
      </c>
    </row>
    <row r="3484" spans="1:7" x14ac:dyDescent="0.25">
      <c r="A3484" t="s">
        <v>3229</v>
      </c>
      <c r="B3484" t="s">
        <v>76</v>
      </c>
      <c r="C3484" t="s">
        <v>47</v>
      </c>
      <c r="D3484" t="s">
        <v>3162</v>
      </c>
      <c r="E3484" t="s">
        <v>49</v>
      </c>
      <c r="F3484" t="s">
        <v>50</v>
      </c>
      <c r="G3484">
        <v>4.1168543114059198E-3</v>
      </c>
    </row>
    <row r="3485" spans="1:7" x14ac:dyDescent="0.25">
      <c r="A3485" t="s">
        <v>220</v>
      </c>
      <c r="B3485" t="s">
        <v>76</v>
      </c>
      <c r="C3485" t="s">
        <v>47</v>
      </c>
      <c r="D3485" t="s">
        <v>3172</v>
      </c>
      <c r="E3485" t="s">
        <v>49</v>
      </c>
      <c r="F3485" t="s">
        <v>50</v>
      </c>
      <c r="G3485">
        <v>5.8946022216011397E-4</v>
      </c>
    </row>
    <row r="3486" spans="1:7" x14ac:dyDescent="0.25">
      <c r="A3486" t="s">
        <v>220</v>
      </c>
      <c r="B3486" t="s">
        <v>70</v>
      </c>
      <c r="C3486" t="s">
        <v>47</v>
      </c>
      <c r="D3486" t="s">
        <v>3168</v>
      </c>
      <c r="E3486" t="s">
        <v>49</v>
      </c>
      <c r="F3486" t="s">
        <v>50</v>
      </c>
      <c r="G3486">
        <v>3.56770493090152E-4</v>
      </c>
    </row>
    <row r="3487" spans="1:7" x14ac:dyDescent="0.25">
      <c r="A3487" t="s">
        <v>220</v>
      </c>
      <c r="B3487" t="s">
        <v>73</v>
      </c>
      <c r="C3487" t="s">
        <v>47</v>
      </c>
      <c r="D3487" t="s">
        <v>3168</v>
      </c>
      <c r="E3487" t="s">
        <v>49</v>
      </c>
      <c r="F3487" t="s">
        <v>50</v>
      </c>
      <c r="G3487">
        <v>1.5299464575946301E-3</v>
      </c>
    </row>
    <row r="3488" spans="1:7" x14ac:dyDescent="0.25">
      <c r="A3488" t="s">
        <v>214</v>
      </c>
      <c r="B3488" t="s">
        <v>73</v>
      </c>
      <c r="C3488" t="s">
        <v>47</v>
      </c>
      <c r="D3488" t="s">
        <v>3166</v>
      </c>
      <c r="E3488" t="s">
        <v>49</v>
      </c>
      <c r="F3488" t="s">
        <v>50</v>
      </c>
      <c r="G3488">
        <v>2.0161271095275801E-3</v>
      </c>
    </row>
    <row r="3489" spans="1:7" x14ac:dyDescent="0.25">
      <c r="A3489" t="s">
        <v>214</v>
      </c>
      <c r="B3489" t="s">
        <v>70</v>
      </c>
      <c r="C3489" t="s">
        <v>47</v>
      </c>
      <c r="D3489" t="s">
        <v>3166</v>
      </c>
      <c r="E3489" t="s">
        <v>49</v>
      </c>
      <c r="F3489" t="s">
        <v>50</v>
      </c>
      <c r="G3489">
        <v>6.9713195164998302E-4</v>
      </c>
    </row>
    <row r="3490" spans="1:7" x14ac:dyDescent="0.25">
      <c r="A3490" t="s">
        <v>214</v>
      </c>
      <c r="B3490" t="s">
        <v>76</v>
      </c>
      <c r="C3490" t="s">
        <v>47</v>
      </c>
      <c r="D3490" t="s">
        <v>3167</v>
      </c>
      <c r="E3490" t="s">
        <v>49</v>
      </c>
      <c r="F3490" t="s">
        <v>50</v>
      </c>
      <c r="G3490">
        <v>1.1274239688953999E-3</v>
      </c>
    </row>
    <row r="3491" spans="1:7" x14ac:dyDescent="0.25">
      <c r="A3491" t="s">
        <v>3229</v>
      </c>
      <c r="B3491" t="s">
        <v>73</v>
      </c>
      <c r="C3491" t="s">
        <v>47</v>
      </c>
      <c r="D3491" t="s">
        <v>3162</v>
      </c>
      <c r="E3491" t="s">
        <v>49</v>
      </c>
      <c r="F3491" t="s">
        <v>50</v>
      </c>
      <c r="G3491">
        <v>4.9133094905436702E-3</v>
      </c>
    </row>
    <row r="3492" spans="1:7" x14ac:dyDescent="0.25">
      <c r="A3492" t="s">
        <v>3229</v>
      </c>
      <c r="B3492" t="s">
        <v>70</v>
      </c>
      <c r="C3492" t="s">
        <v>47</v>
      </c>
      <c r="D3492" t="s">
        <v>3167</v>
      </c>
      <c r="E3492" t="s">
        <v>49</v>
      </c>
      <c r="F3492" t="s">
        <v>50</v>
      </c>
      <c r="G3492">
        <v>2.0348305109316699E-3</v>
      </c>
    </row>
    <row r="3493" spans="1:7" x14ac:dyDescent="0.25">
      <c r="A3493" t="s">
        <v>3229</v>
      </c>
      <c r="B3493" t="s">
        <v>76</v>
      </c>
      <c r="C3493" t="s">
        <v>47</v>
      </c>
      <c r="D3493" t="s">
        <v>3163</v>
      </c>
      <c r="E3493" t="s">
        <v>49</v>
      </c>
      <c r="F3493" t="s">
        <v>50</v>
      </c>
      <c r="G3493">
        <v>4.1073407156992699E-3</v>
      </c>
    </row>
    <row r="3494" spans="1:7" x14ac:dyDescent="0.25">
      <c r="A3494" t="s">
        <v>220</v>
      </c>
      <c r="B3494" t="s">
        <v>76</v>
      </c>
      <c r="C3494" t="s">
        <v>47</v>
      </c>
      <c r="D3494" t="s">
        <v>3173</v>
      </c>
      <c r="E3494" t="s">
        <v>49</v>
      </c>
      <c r="F3494" t="s">
        <v>50</v>
      </c>
      <c r="G3494">
        <v>5.8615080976255802E-4</v>
      </c>
    </row>
    <row r="3495" spans="1:7" x14ac:dyDescent="0.25">
      <c r="A3495" t="s">
        <v>220</v>
      </c>
      <c r="B3495" t="s">
        <v>70</v>
      </c>
      <c r="C3495" t="s">
        <v>47</v>
      </c>
      <c r="D3495" t="s">
        <v>3169</v>
      </c>
      <c r="E3495" t="s">
        <v>49</v>
      </c>
      <c r="F3495" t="s">
        <v>50</v>
      </c>
      <c r="G3495">
        <v>3.52136416312975E-4</v>
      </c>
    </row>
    <row r="3496" spans="1:7" x14ac:dyDescent="0.25">
      <c r="A3496" t="s">
        <v>220</v>
      </c>
      <c r="B3496" t="s">
        <v>73</v>
      </c>
      <c r="C3496" t="s">
        <v>47</v>
      </c>
      <c r="D3496" t="s">
        <v>3169</v>
      </c>
      <c r="E3496" t="s">
        <v>49</v>
      </c>
      <c r="F3496" t="s">
        <v>50</v>
      </c>
      <c r="G3496">
        <v>1.52521222065656E-3</v>
      </c>
    </row>
    <row r="3497" spans="1:7" x14ac:dyDescent="0.25">
      <c r="A3497" t="s">
        <v>214</v>
      </c>
      <c r="B3497" t="s">
        <v>73</v>
      </c>
      <c r="C3497" t="s">
        <v>47</v>
      </c>
      <c r="D3497" t="s">
        <v>3167</v>
      </c>
      <c r="E3497" t="s">
        <v>49</v>
      </c>
      <c r="F3497" t="s">
        <v>50</v>
      </c>
      <c r="G3497">
        <v>1.9960298424675301E-3</v>
      </c>
    </row>
    <row r="3498" spans="1:7" x14ac:dyDescent="0.25">
      <c r="A3498" t="s">
        <v>214</v>
      </c>
      <c r="B3498" t="s">
        <v>70</v>
      </c>
      <c r="C3498" t="s">
        <v>47</v>
      </c>
      <c r="D3498" t="s">
        <v>3167</v>
      </c>
      <c r="E3498" t="s">
        <v>49</v>
      </c>
      <c r="F3498" t="s">
        <v>50</v>
      </c>
      <c r="G3498">
        <v>6.89152781925504E-4</v>
      </c>
    </row>
    <row r="3499" spans="1:7" x14ac:dyDescent="0.25">
      <c r="A3499" t="s">
        <v>214</v>
      </c>
      <c r="B3499" t="s">
        <v>76</v>
      </c>
      <c r="C3499" t="s">
        <v>47</v>
      </c>
      <c r="D3499" t="s">
        <v>3168</v>
      </c>
      <c r="E3499" t="s">
        <v>49</v>
      </c>
      <c r="F3499" t="s">
        <v>50</v>
      </c>
      <c r="G3499">
        <v>1.1154503251115399E-3</v>
      </c>
    </row>
    <row r="3500" spans="1:7" x14ac:dyDescent="0.25">
      <c r="A3500" t="s">
        <v>3229</v>
      </c>
      <c r="B3500" t="s">
        <v>70</v>
      </c>
      <c r="C3500" t="s">
        <v>47</v>
      </c>
      <c r="D3500" t="s">
        <v>3168</v>
      </c>
      <c r="E3500" t="s">
        <v>49</v>
      </c>
      <c r="F3500" t="s">
        <v>50</v>
      </c>
      <c r="G3500">
        <v>2.0099807220200698E-3</v>
      </c>
    </row>
    <row r="3501" spans="1:7" x14ac:dyDescent="0.25">
      <c r="A3501" t="s">
        <v>3229</v>
      </c>
      <c r="B3501" t="s">
        <v>73</v>
      </c>
      <c r="C3501" t="s">
        <v>47</v>
      </c>
      <c r="D3501" t="s">
        <v>3163</v>
      </c>
      <c r="E3501" t="s">
        <v>49</v>
      </c>
      <c r="F3501" t="s">
        <v>50</v>
      </c>
      <c r="G3501">
        <v>4.9015960787649202E-3</v>
      </c>
    </row>
    <row r="3502" spans="1:7" x14ac:dyDescent="0.25">
      <c r="A3502" t="s">
        <v>220</v>
      </c>
      <c r="B3502" t="s">
        <v>76</v>
      </c>
      <c r="C3502" t="s">
        <v>47</v>
      </c>
      <c r="D3502" t="s">
        <v>3174</v>
      </c>
      <c r="E3502" t="s">
        <v>49</v>
      </c>
      <c r="F3502" t="s">
        <v>50</v>
      </c>
      <c r="G3502">
        <v>6.3968192963373004E-4</v>
      </c>
    </row>
    <row r="3503" spans="1:7" x14ac:dyDescent="0.25">
      <c r="A3503" t="s">
        <v>3229</v>
      </c>
      <c r="B3503" t="s">
        <v>76</v>
      </c>
      <c r="C3503" t="s">
        <v>47</v>
      </c>
      <c r="D3503" t="s">
        <v>3164</v>
      </c>
      <c r="E3503" t="s">
        <v>49</v>
      </c>
      <c r="F3503" t="s">
        <v>50</v>
      </c>
      <c r="G3503">
        <v>4.1324034664365896E-3</v>
      </c>
    </row>
    <row r="3504" spans="1:7" x14ac:dyDescent="0.25">
      <c r="A3504" t="s">
        <v>220</v>
      </c>
      <c r="B3504" t="s">
        <v>70</v>
      </c>
      <c r="C3504" t="s">
        <v>47</v>
      </c>
      <c r="D3504" t="s">
        <v>3170</v>
      </c>
      <c r="E3504" t="s">
        <v>49</v>
      </c>
      <c r="F3504" t="s">
        <v>50</v>
      </c>
      <c r="G3504">
        <v>3.4932626618279299E-4</v>
      </c>
    </row>
    <row r="3505" spans="1:7" x14ac:dyDescent="0.25">
      <c r="A3505" t="s">
        <v>220</v>
      </c>
      <c r="B3505" t="s">
        <v>73</v>
      </c>
      <c r="C3505" t="s">
        <v>47</v>
      </c>
      <c r="D3505" t="s">
        <v>3170</v>
      </c>
      <c r="E3505" t="s">
        <v>49</v>
      </c>
      <c r="F3505" t="s">
        <v>50</v>
      </c>
      <c r="G3505">
        <v>1.5391399463017699E-3</v>
      </c>
    </row>
    <row r="3506" spans="1:7" x14ac:dyDescent="0.25">
      <c r="A3506" t="s">
        <v>214</v>
      </c>
      <c r="B3506" t="s">
        <v>73</v>
      </c>
      <c r="C3506" t="s">
        <v>47</v>
      </c>
      <c r="D3506" t="s">
        <v>3168</v>
      </c>
      <c r="E3506" t="s">
        <v>49</v>
      </c>
      <c r="F3506" t="s">
        <v>50</v>
      </c>
      <c r="G3506">
        <v>1.9795988065501001E-3</v>
      </c>
    </row>
    <row r="3507" spans="1:7" x14ac:dyDescent="0.25">
      <c r="A3507" t="s">
        <v>214</v>
      </c>
      <c r="B3507" t="s">
        <v>70</v>
      </c>
      <c r="C3507" t="s">
        <v>47</v>
      </c>
      <c r="D3507" t="s">
        <v>3168</v>
      </c>
      <c r="E3507" t="s">
        <v>49</v>
      </c>
      <c r="F3507" t="s">
        <v>50</v>
      </c>
      <c r="G3507">
        <v>6.8185698861877105E-4</v>
      </c>
    </row>
    <row r="3508" spans="1:7" x14ac:dyDescent="0.25">
      <c r="A3508" t="s">
        <v>214</v>
      </c>
      <c r="B3508" t="s">
        <v>76</v>
      </c>
      <c r="C3508" t="s">
        <v>47</v>
      </c>
      <c r="D3508" t="s">
        <v>3169</v>
      </c>
      <c r="E3508" t="s">
        <v>49</v>
      </c>
      <c r="F3508" t="s">
        <v>50</v>
      </c>
      <c r="G3508">
        <v>1.1046998011760201E-3</v>
      </c>
    </row>
    <row r="3509" spans="1:7" x14ac:dyDescent="0.25">
      <c r="A3509" t="s">
        <v>3229</v>
      </c>
      <c r="B3509" t="s">
        <v>70</v>
      </c>
      <c r="C3509" t="s">
        <v>47</v>
      </c>
      <c r="D3509" t="s">
        <v>3169</v>
      </c>
      <c r="E3509" t="s">
        <v>49</v>
      </c>
      <c r="F3509" t="s">
        <v>50</v>
      </c>
      <c r="G3509">
        <v>1.9871775920574401E-3</v>
      </c>
    </row>
    <row r="3510" spans="1:7" x14ac:dyDescent="0.25">
      <c r="A3510" t="s">
        <v>220</v>
      </c>
      <c r="B3510" t="s">
        <v>76</v>
      </c>
      <c r="C3510" t="s">
        <v>47</v>
      </c>
      <c r="D3510" t="s">
        <v>3175</v>
      </c>
      <c r="E3510" t="s">
        <v>49</v>
      </c>
      <c r="F3510" t="s">
        <v>50</v>
      </c>
      <c r="G3510">
        <v>6.3654086399526097E-4</v>
      </c>
    </row>
    <row r="3511" spans="1:7" x14ac:dyDescent="0.25">
      <c r="A3511" t="s">
        <v>3229</v>
      </c>
      <c r="B3511" t="s">
        <v>73</v>
      </c>
      <c r="C3511" t="s">
        <v>47</v>
      </c>
      <c r="D3511" t="s">
        <v>3164</v>
      </c>
      <c r="E3511" t="s">
        <v>49</v>
      </c>
      <c r="F3511" t="s">
        <v>50</v>
      </c>
      <c r="G3511">
        <v>4.9041619896888697E-3</v>
      </c>
    </row>
    <row r="3512" spans="1:7" x14ac:dyDescent="0.25">
      <c r="A3512" t="s">
        <v>3229</v>
      </c>
      <c r="B3512" t="s">
        <v>76</v>
      </c>
      <c r="C3512" t="s">
        <v>47</v>
      </c>
      <c r="D3512" t="s">
        <v>3165</v>
      </c>
      <c r="E3512" t="s">
        <v>49</v>
      </c>
      <c r="F3512" t="s">
        <v>50</v>
      </c>
      <c r="G3512">
        <v>4.1124733093657702E-3</v>
      </c>
    </row>
    <row r="3513" spans="1:7" x14ac:dyDescent="0.25">
      <c r="A3513" t="s">
        <v>220</v>
      </c>
      <c r="B3513" t="s">
        <v>70</v>
      </c>
      <c r="C3513" t="s">
        <v>47</v>
      </c>
      <c r="D3513" t="s">
        <v>3171</v>
      </c>
      <c r="E3513" t="s">
        <v>49</v>
      </c>
      <c r="F3513" t="s">
        <v>50</v>
      </c>
      <c r="G3513">
        <v>3.5033134085621999E-4</v>
      </c>
    </row>
    <row r="3514" spans="1:7" x14ac:dyDescent="0.25">
      <c r="A3514" t="s">
        <v>220</v>
      </c>
      <c r="B3514" t="s">
        <v>73</v>
      </c>
      <c r="C3514" t="s">
        <v>47</v>
      </c>
      <c r="D3514" t="s">
        <v>3171</v>
      </c>
      <c r="E3514" t="s">
        <v>49</v>
      </c>
      <c r="F3514" t="s">
        <v>50</v>
      </c>
      <c r="G3514">
        <v>1.5501643591259199E-3</v>
      </c>
    </row>
    <row r="3515" spans="1:7" x14ac:dyDescent="0.25">
      <c r="A3515" t="s">
        <v>214</v>
      </c>
      <c r="B3515" t="s">
        <v>73</v>
      </c>
      <c r="C3515" t="s">
        <v>47</v>
      </c>
      <c r="D3515" t="s">
        <v>3169</v>
      </c>
      <c r="E3515" t="s">
        <v>49</v>
      </c>
      <c r="F3515" t="s">
        <v>50</v>
      </c>
      <c r="G3515">
        <v>1.9576904406914302E-3</v>
      </c>
    </row>
    <row r="3516" spans="1:7" x14ac:dyDescent="0.25">
      <c r="A3516" t="s">
        <v>214</v>
      </c>
      <c r="B3516" t="s">
        <v>70</v>
      </c>
      <c r="C3516" t="s">
        <v>47</v>
      </c>
      <c r="D3516" t="s">
        <v>3169</v>
      </c>
      <c r="E3516" t="s">
        <v>49</v>
      </c>
      <c r="F3516" t="s">
        <v>50</v>
      </c>
      <c r="G3516">
        <v>6.7863183143811298E-4</v>
      </c>
    </row>
    <row r="3517" spans="1:7" x14ac:dyDescent="0.25">
      <c r="A3517" t="s">
        <v>214</v>
      </c>
      <c r="B3517" t="s">
        <v>76</v>
      </c>
      <c r="C3517" t="s">
        <v>47</v>
      </c>
      <c r="D3517" t="s">
        <v>3170</v>
      </c>
      <c r="E3517" t="s">
        <v>49</v>
      </c>
      <c r="F3517" t="s">
        <v>50</v>
      </c>
      <c r="G3517">
        <v>1.1237363020578999E-3</v>
      </c>
    </row>
    <row r="3518" spans="1:7" x14ac:dyDescent="0.25">
      <c r="A3518" t="s">
        <v>3229</v>
      </c>
      <c r="B3518" t="s">
        <v>70</v>
      </c>
      <c r="C3518" t="s">
        <v>47</v>
      </c>
      <c r="D3518" t="s">
        <v>3170</v>
      </c>
      <c r="E3518" t="s">
        <v>49</v>
      </c>
      <c r="F3518" t="s">
        <v>50</v>
      </c>
      <c r="G3518">
        <v>2.0462943447960699E-3</v>
      </c>
    </row>
    <row r="3519" spans="1:7" x14ac:dyDescent="0.25">
      <c r="A3519" t="s">
        <v>220</v>
      </c>
      <c r="B3519" t="s">
        <v>76</v>
      </c>
      <c r="C3519" t="s">
        <v>47</v>
      </c>
      <c r="D3519" t="s">
        <v>3176</v>
      </c>
      <c r="E3519" t="s">
        <v>49</v>
      </c>
      <c r="F3519" t="s">
        <v>50</v>
      </c>
      <c r="G3519">
        <v>6.3310124807887597E-4</v>
      </c>
    </row>
    <row r="3520" spans="1:7" x14ac:dyDescent="0.25">
      <c r="A3520" t="s">
        <v>3229</v>
      </c>
      <c r="B3520" t="s">
        <v>73</v>
      </c>
      <c r="C3520" t="s">
        <v>47</v>
      </c>
      <c r="D3520" t="s">
        <v>3165</v>
      </c>
      <c r="E3520" t="s">
        <v>49</v>
      </c>
      <c r="F3520" t="s">
        <v>50</v>
      </c>
      <c r="G3520">
        <v>4.8638387130257796E-3</v>
      </c>
    </row>
    <row r="3521" spans="1:7" x14ac:dyDescent="0.25">
      <c r="A3521" t="s">
        <v>220</v>
      </c>
      <c r="B3521" t="s">
        <v>70</v>
      </c>
      <c r="C3521" t="s">
        <v>47</v>
      </c>
      <c r="D3521" t="s">
        <v>3172</v>
      </c>
      <c r="E3521" t="s">
        <v>49</v>
      </c>
      <c r="F3521" t="s">
        <v>50</v>
      </c>
      <c r="G3521">
        <v>3.48447380112666E-4</v>
      </c>
    </row>
    <row r="3522" spans="1:7" x14ac:dyDescent="0.25">
      <c r="A3522" t="s">
        <v>3229</v>
      </c>
      <c r="B3522" t="s">
        <v>76</v>
      </c>
      <c r="C3522" t="s">
        <v>47</v>
      </c>
      <c r="D3522" t="s">
        <v>3166</v>
      </c>
      <c r="E3522" t="s">
        <v>49</v>
      </c>
      <c r="F3522" t="s">
        <v>50</v>
      </c>
      <c r="G3522">
        <v>4.0900498628616304E-3</v>
      </c>
    </row>
    <row r="3523" spans="1:7" x14ac:dyDescent="0.25">
      <c r="A3523" t="s">
        <v>220</v>
      </c>
      <c r="B3523" t="s">
        <v>73</v>
      </c>
      <c r="C3523" t="s">
        <v>47</v>
      </c>
      <c r="D3523" t="s">
        <v>3172</v>
      </c>
      <c r="E3523" t="s">
        <v>49</v>
      </c>
      <c r="F3523" t="s">
        <v>50</v>
      </c>
      <c r="G3523">
        <v>1.55106061229518E-3</v>
      </c>
    </row>
    <row r="3524" spans="1:7" x14ac:dyDescent="0.25">
      <c r="A3524" t="s">
        <v>214</v>
      </c>
      <c r="B3524" t="s">
        <v>73</v>
      </c>
      <c r="C3524" t="s">
        <v>47</v>
      </c>
      <c r="D3524" t="s">
        <v>3170</v>
      </c>
      <c r="E3524" t="s">
        <v>49</v>
      </c>
      <c r="F3524" t="s">
        <v>50</v>
      </c>
      <c r="G3524">
        <v>1.97306209140353E-3</v>
      </c>
    </row>
    <row r="3525" spans="1:7" x14ac:dyDescent="0.25">
      <c r="A3525" t="s">
        <v>214</v>
      </c>
      <c r="B3525" t="s">
        <v>70</v>
      </c>
      <c r="C3525" t="s">
        <v>47</v>
      </c>
      <c r="D3525" t="s">
        <v>3170</v>
      </c>
      <c r="E3525" t="s">
        <v>49</v>
      </c>
      <c r="F3525" t="s">
        <v>50</v>
      </c>
      <c r="G3525">
        <v>6.8097578154669802E-4</v>
      </c>
    </row>
    <row r="3526" spans="1:7" x14ac:dyDescent="0.25">
      <c r="A3526" t="s">
        <v>214</v>
      </c>
      <c r="B3526" t="s">
        <v>76</v>
      </c>
      <c r="C3526" t="s">
        <v>47</v>
      </c>
      <c r="D3526" t="s">
        <v>3171</v>
      </c>
      <c r="E3526" t="s">
        <v>49</v>
      </c>
      <c r="F3526" t="s">
        <v>50</v>
      </c>
      <c r="G3526">
        <v>1.14178995587932E-3</v>
      </c>
    </row>
    <row r="3527" spans="1:7" x14ac:dyDescent="0.25">
      <c r="A3527" t="s">
        <v>220</v>
      </c>
      <c r="B3527" t="s">
        <v>76</v>
      </c>
      <c r="C3527" t="s">
        <v>47</v>
      </c>
      <c r="D3527" t="s">
        <v>3177</v>
      </c>
      <c r="E3527" t="s">
        <v>49</v>
      </c>
      <c r="F3527" t="s">
        <v>50</v>
      </c>
      <c r="G3527">
        <v>6.2595069680584003E-4</v>
      </c>
    </row>
    <row r="3528" spans="1:7" x14ac:dyDescent="0.25">
      <c r="A3528" t="s">
        <v>3229</v>
      </c>
      <c r="B3528" t="s">
        <v>70</v>
      </c>
      <c r="C3528" t="s">
        <v>47</v>
      </c>
      <c r="D3528" t="s">
        <v>3171</v>
      </c>
      <c r="E3528" t="s">
        <v>49</v>
      </c>
      <c r="F3528" t="s">
        <v>50</v>
      </c>
      <c r="G3528">
        <v>2.0949399589899101E-3</v>
      </c>
    </row>
    <row r="3529" spans="1:7" x14ac:dyDescent="0.25">
      <c r="A3529" t="s">
        <v>220</v>
      </c>
      <c r="B3529" t="s">
        <v>70</v>
      </c>
      <c r="C3529" t="s">
        <v>47</v>
      </c>
      <c r="D3529" t="s">
        <v>3173</v>
      </c>
      <c r="E3529" t="s">
        <v>49</v>
      </c>
      <c r="F3529" t="s">
        <v>50</v>
      </c>
      <c r="G3529">
        <v>3.46618026926897E-4</v>
      </c>
    </row>
    <row r="3530" spans="1:7" x14ac:dyDescent="0.25">
      <c r="A3530" t="s">
        <v>3229</v>
      </c>
      <c r="B3530" t="s">
        <v>73</v>
      </c>
      <c r="C3530" t="s">
        <v>47</v>
      </c>
      <c r="D3530" t="s">
        <v>3166</v>
      </c>
      <c r="E3530" t="s">
        <v>49</v>
      </c>
      <c r="F3530" t="s">
        <v>50</v>
      </c>
      <c r="G3530">
        <v>4.8319846391677796E-3</v>
      </c>
    </row>
    <row r="3531" spans="1:7" x14ac:dyDescent="0.25">
      <c r="A3531" t="s">
        <v>220</v>
      </c>
      <c r="B3531" t="s">
        <v>73</v>
      </c>
      <c r="C3531" t="s">
        <v>47</v>
      </c>
      <c r="D3531" t="s">
        <v>3173</v>
      </c>
      <c r="E3531" t="s">
        <v>49</v>
      </c>
      <c r="F3531" t="s">
        <v>50</v>
      </c>
      <c r="G3531">
        <v>1.54669739773883E-3</v>
      </c>
    </row>
    <row r="3532" spans="1:7" x14ac:dyDescent="0.25">
      <c r="A3532" t="s">
        <v>3229</v>
      </c>
      <c r="B3532" t="s">
        <v>76</v>
      </c>
      <c r="C3532" t="s">
        <v>47</v>
      </c>
      <c r="D3532" t="s">
        <v>3167</v>
      </c>
      <c r="E3532" t="s">
        <v>49</v>
      </c>
      <c r="F3532" t="s">
        <v>50</v>
      </c>
      <c r="G3532">
        <v>4.0498197709441797E-3</v>
      </c>
    </row>
    <row r="3533" spans="1:7" x14ac:dyDescent="0.25">
      <c r="A3533" t="s">
        <v>214</v>
      </c>
      <c r="B3533" t="s">
        <v>73</v>
      </c>
      <c r="C3533" t="s">
        <v>47</v>
      </c>
      <c r="D3533" t="s">
        <v>3171</v>
      </c>
      <c r="E3533" t="s">
        <v>49</v>
      </c>
      <c r="F3533" t="s">
        <v>50</v>
      </c>
      <c r="G3533">
        <v>1.9846581404481898E-3</v>
      </c>
    </row>
    <row r="3534" spans="1:7" x14ac:dyDescent="0.25">
      <c r="A3534" t="s">
        <v>220</v>
      </c>
      <c r="B3534" t="s">
        <v>76</v>
      </c>
      <c r="C3534" t="s">
        <v>47</v>
      </c>
      <c r="D3534" t="s">
        <v>3178</v>
      </c>
      <c r="E3534" t="s">
        <v>49</v>
      </c>
      <c r="F3534" t="s">
        <v>50</v>
      </c>
      <c r="G3534">
        <v>6.1749190360576103E-4</v>
      </c>
    </row>
    <row r="3535" spans="1:7" x14ac:dyDescent="0.25">
      <c r="A3535" t="s">
        <v>214</v>
      </c>
      <c r="B3535" t="s">
        <v>76</v>
      </c>
      <c r="C3535" t="s">
        <v>47</v>
      </c>
      <c r="D3535" t="s">
        <v>3172</v>
      </c>
      <c r="E3535" t="s">
        <v>49</v>
      </c>
      <c r="F3535" t="s">
        <v>50</v>
      </c>
      <c r="G3535">
        <v>1.1478747222937701E-3</v>
      </c>
    </row>
    <row r="3536" spans="1:7" x14ac:dyDescent="0.25">
      <c r="A3536" t="s">
        <v>214</v>
      </c>
      <c r="B3536" t="s">
        <v>70</v>
      </c>
      <c r="C3536" t="s">
        <v>47</v>
      </c>
      <c r="D3536" t="s">
        <v>3171</v>
      </c>
      <c r="E3536" t="s">
        <v>49</v>
      </c>
      <c r="F3536" t="s">
        <v>50</v>
      </c>
      <c r="G3536">
        <v>6.77445456756288E-4</v>
      </c>
    </row>
    <row r="3537" spans="1:7" x14ac:dyDescent="0.25">
      <c r="A3537" t="s">
        <v>3229</v>
      </c>
      <c r="B3537" t="s">
        <v>70</v>
      </c>
      <c r="C3537" t="s">
        <v>47</v>
      </c>
      <c r="D3537" t="s">
        <v>3172</v>
      </c>
      <c r="E3537" t="s">
        <v>49</v>
      </c>
      <c r="F3537" t="s">
        <v>50</v>
      </c>
      <c r="G3537">
        <v>2.1196875209901801E-3</v>
      </c>
    </row>
    <row r="3538" spans="1:7" x14ac:dyDescent="0.25">
      <c r="A3538" t="s">
        <v>220</v>
      </c>
      <c r="B3538" t="s">
        <v>70</v>
      </c>
      <c r="C3538" t="s">
        <v>47</v>
      </c>
      <c r="D3538" t="s">
        <v>3174</v>
      </c>
      <c r="E3538" t="s">
        <v>49</v>
      </c>
      <c r="F3538" t="s">
        <v>50</v>
      </c>
      <c r="G3538">
        <v>3.6428536687578398E-4</v>
      </c>
    </row>
    <row r="3539" spans="1:7" x14ac:dyDescent="0.25">
      <c r="A3539" t="s">
        <v>3229</v>
      </c>
      <c r="B3539" t="s">
        <v>73</v>
      </c>
      <c r="C3539" t="s">
        <v>47</v>
      </c>
      <c r="D3539" t="s">
        <v>3167</v>
      </c>
      <c r="E3539" t="s">
        <v>49</v>
      </c>
      <c r="F3539" t="s">
        <v>50</v>
      </c>
      <c r="G3539">
        <v>4.7782141380209101E-3</v>
      </c>
    </row>
    <row r="3540" spans="1:7" x14ac:dyDescent="0.25">
      <c r="A3540" t="s">
        <v>220</v>
      </c>
      <c r="B3540" t="s">
        <v>73</v>
      </c>
      <c r="C3540" t="s">
        <v>47</v>
      </c>
      <c r="D3540" t="s">
        <v>3174</v>
      </c>
      <c r="E3540" t="s">
        <v>49</v>
      </c>
      <c r="F3540" t="s">
        <v>50</v>
      </c>
      <c r="G3540">
        <v>1.59642704895564E-3</v>
      </c>
    </row>
    <row r="3541" spans="1:7" x14ac:dyDescent="0.25">
      <c r="A3541" t="s">
        <v>3229</v>
      </c>
      <c r="B3541" t="s">
        <v>76</v>
      </c>
      <c r="C3541" t="s">
        <v>47</v>
      </c>
      <c r="D3541" t="s">
        <v>3168</v>
      </c>
      <c r="E3541" t="s">
        <v>49</v>
      </c>
      <c r="F3541" t="s">
        <v>50</v>
      </c>
      <c r="G3541">
        <v>4.02299963558713E-3</v>
      </c>
    </row>
    <row r="3542" spans="1:7" x14ac:dyDescent="0.25">
      <c r="A3542" t="s">
        <v>220</v>
      </c>
      <c r="B3542" t="s">
        <v>76</v>
      </c>
      <c r="C3542" t="s">
        <v>47</v>
      </c>
      <c r="D3542" t="s">
        <v>3179</v>
      </c>
      <c r="E3542" t="s">
        <v>49</v>
      </c>
      <c r="F3542" t="s">
        <v>50</v>
      </c>
      <c r="G3542">
        <v>6.1074015829298204E-4</v>
      </c>
    </row>
    <row r="3543" spans="1:7" x14ac:dyDescent="0.25">
      <c r="A3543" t="s">
        <v>214</v>
      </c>
      <c r="B3543" t="s">
        <v>73</v>
      </c>
      <c r="C3543" t="s">
        <v>47</v>
      </c>
      <c r="D3543" t="s">
        <v>3172</v>
      </c>
      <c r="E3543" t="s">
        <v>49</v>
      </c>
      <c r="F3543" t="s">
        <v>50</v>
      </c>
      <c r="G3543">
        <v>1.9767138011315198E-3</v>
      </c>
    </row>
    <row r="3544" spans="1:7" x14ac:dyDescent="0.25">
      <c r="A3544" t="s">
        <v>214</v>
      </c>
      <c r="B3544" t="s">
        <v>76</v>
      </c>
      <c r="C3544" t="s">
        <v>47</v>
      </c>
      <c r="D3544" t="s">
        <v>3173</v>
      </c>
      <c r="E3544" t="s">
        <v>49</v>
      </c>
      <c r="F3544" t="s">
        <v>50</v>
      </c>
      <c r="G3544">
        <v>1.1425109877102599E-3</v>
      </c>
    </row>
    <row r="3545" spans="1:7" x14ac:dyDescent="0.25">
      <c r="A3545" t="s">
        <v>214</v>
      </c>
      <c r="B3545" t="s">
        <v>70</v>
      </c>
      <c r="C3545" t="s">
        <v>47</v>
      </c>
      <c r="D3545" t="s">
        <v>3172</v>
      </c>
      <c r="E3545" t="s">
        <v>49</v>
      </c>
      <c r="F3545" t="s">
        <v>50</v>
      </c>
      <c r="G3545">
        <v>6.6911700893850803E-4</v>
      </c>
    </row>
    <row r="3546" spans="1:7" x14ac:dyDescent="0.25">
      <c r="A3546" t="s">
        <v>3229</v>
      </c>
      <c r="B3546" t="s">
        <v>70</v>
      </c>
      <c r="C3546" t="s">
        <v>47</v>
      </c>
      <c r="D3546" t="s">
        <v>3173</v>
      </c>
      <c r="E3546" t="s">
        <v>49</v>
      </c>
      <c r="F3546" t="s">
        <v>50</v>
      </c>
      <c r="G3546">
        <v>2.1143297066435101E-3</v>
      </c>
    </row>
    <row r="3547" spans="1:7" x14ac:dyDescent="0.25">
      <c r="A3547" t="s">
        <v>220</v>
      </c>
      <c r="B3547" t="s">
        <v>70</v>
      </c>
      <c r="C3547" t="s">
        <v>47</v>
      </c>
      <c r="D3547" t="s">
        <v>3175</v>
      </c>
      <c r="E3547" t="s">
        <v>49</v>
      </c>
      <c r="F3547" t="s">
        <v>50</v>
      </c>
      <c r="G3547">
        <v>3.63066946396805E-4</v>
      </c>
    </row>
    <row r="3548" spans="1:7" x14ac:dyDescent="0.25">
      <c r="A3548" t="s">
        <v>220</v>
      </c>
      <c r="B3548" t="s">
        <v>73</v>
      </c>
      <c r="C3548" t="s">
        <v>47</v>
      </c>
      <c r="D3548" t="s">
        <v>3175</v>
      </c>
      <c r="E3548" t="s">
        <v>49</v>
      </c>
      <c r="F3548" t="s">
        <v>50</v>
      </c>
      <c r="G3548">
        <v>1.58880912641964E-3</v>
      </c>
    </row>
    <row r="3549" spans="1:7" x14ac:dyDescent="0.25">
      <c r="A3549" t="s">
        <v>3229</v>
      </c>
      <c r="B3549" t="s">
        <v>73</v>
      </c>
      <c r="C3549" t="s">
        <v>47</v>
      </c>
      <c r="D3549" t="s">
        <v>3168</v>
      </c>
      <c r="E3549" t="s">
        <v>49</v>
      </c>
      <c r="F3549" t="s">
        <v>50</v>
      </c>
      <c r="G3549">
        <v>4.7508635247747099E-3</v>
      </c>
    </row>
    <row r="3550" spans="1:7" x14ac:dyDescent="0.25">
      <c r="A3550" t="s">
        <v>3229</v>
      </c>
      <c r="B3550" t="s">
        <v>76</v>
      </c>
      <c r="C3550" t="s">
        <v>47</v>
      </c>
      <c r="D3550" t="s">
        <v>3169</v>
      </c>
      <c r="E3550" t="s">
        <v>49</v>
      </c>
      <c r="F3550" t="s">
        <v>50</v>
      </c>
      <c r="G3550">
        <v>4.02478248645097E-3</v>
      </c>
    </row>
    <row r="3551" spans="1:7" x14ac:dyDescent="0.25">
      <c r="A3551" t="s">
        <v>220</v>
      </c>
      <c r="B3551" t="s">
        <v>76</v>
      </c>
      <c r="C3551" t="s">
        <v>47</v>
      </c>
      <c r="D3551" t="s">
        <v>3180</v>
      </c>
      <c r="E3551" t="s">
        <v>49</v>
      </c>
      <c r="F3551" t="s">
        <v>50</v>
      </c>
      <c r="G3551">
        <v>6.0928304467284795E-4</v>
      </c>
    </row>
    <row r="3552" spans="1:7" x14ac:dyDescent="0.25">
      <c r="A3552" t="s">
        <v>214</v>
      </c>
      <c r="B3552" t="s">
        <v>73</v>
      </c>
      <c r="C3552" t="s">
        <v>47</v>
      </c>
      <c r="D3552" t="s">
        <v>3173</v>
      </c>
      <c r="E3552" t="s">
        <v>49</v>
      </c>
      <c r="F3552" t="s">
        <v>50</v>
      </c>
      <c r="G3552">
        <v>1.9718177652589298E-3</v>
      </c>
    </row>
    <row r="3553" spans="1:7" x14ac:dyDescent="0.25">
      <c r="A3553" t="s">
        <v>214</v>
      </c>
      <c r="B3553" t="s">
        <v>76</v>
      </c>
      <c r="C3553" t="s">
        <v>47</v>
      </c>
      <c r="D3553" t="s">
        <v>3174</v>
      </c>
      <c r="E3553" t="s">
        <v>49</v>
      </c>
      <c r="F3553" t="s">
        <v>50</v>
      </c>
      <c r="G3553">
        <v>1.15674492858705E-3</v>
      </c>
    </row>
    <row r="3554" spans="1:7" x14ac:dyDescent="0.25">
      <c r="A3554" t="s">
        <v>3229</v>
      </c>
      <c r="B3554" t="s">
        <v>70</v>
      </c>
      <c r="C3554" t="s">
        <v>47</v>
      </c>
      <c r="D3554" t="s">
        <v>3174</v>
      </c>
      <c r="E3554" t="s">
        <v>49</v>
      </c>
      <c r="F3554" t="s">
        <v>50</v>
      </c>
      <c r="G3554">
        <v>2.10436307248615E-3</v>
      </c>
    </row>
    <row r="3555" spans="1:7" x14ac:dyDescent="0.25">
      <c r="A3555" t="s">
        <v>214</v>
      </c>
      <c r="B3555" t="s">
        <v>70</v>
      </c>
      <c r="C3555" t="s">
        <v>47</v>
      </c>
      <c r="D3555" t="s">
        <v>3173</v>
      </c>
      <c r="E3555" t="s">
        <v>49</v>
      </c>
      <c r="F3555" t="s">
        <v>50</v>
      </c>
      <c r="G3555">
        <v>6.69484063623032E-4</v>
      </c>
    </row>
    <row r="3556" spans="1:7" x14ac:dyDescent="0.25">
      <c r="A3556" t="s">
        <v>220</v>
      </c>
      <c r="B3556" t="s">
        <v>70</v>
      </c>
      <c r="C3556" t="s">
        <v>47</v>
      </c>
      <c r="D3556" t="s">
        <v>3176</v>
      </c>
      <c r="E3556" t="s">
        <v>49</v>
      </c>
      <c r="F3556" t="s">
        <v>50</v>
      </c>
      <c r="G3556">
        <v>3.63425579335954E-4</v>
      </c>
    </row>
    <row r="3557" spans="1:7" x14ac:dyDescent="0.25">
      <c r="A3557" t="s">
        <v>220</v>
      </c>
      <c r="B3557" t="s">
        <v>73</v>
      </c>
      <c r="C3557" t="s">
        <v>47</v>
      </c>
      <c r="D3557" t="s">
        <v>3176</v>
      </c>
      <c r="E3557" t="s">
        <v>49</v>
      </c>
      <c r="F3557" t="s">
        <v>50</v>
      </c>
      <c r="G3557">
        <v>1.58796144856346E-3</v>
      </c>
    </row>
    <row r="3558" spans="1:7" x14ac:dyDescent="0.25">
      <c r="A3558" t="s">
        <v>3229</v>
      </c>
      <c r="B3558" t="s">
        <v>73</v>
      </c>
      <c r="C3558" t="s">
        <v>47</v>
      </c>
      <c r="D3558" t="s">
        <v>3169</v>
      </c>
      <c r="E3558" t="s">
        <v>49</v>
      </c>
      <c r="F3558" t="s">
        <v>50</v>
      </c>
      <c r="G3558">
        <v>4.72649121895814E-3</v>
      </c>
    </row>
    <row r="3559" spans="1:7" x14ac:dyDescent="0.25">
      <c r="A3559" t="s">
        <v>220</v>
      </c>
      <c r="B3559" t="s">
        <v>76</v>
      </c>
      <c r="C3559" t="s">
        <v>47</v>
      </c>
      <c r="D3559" t="s">
        <v>3181</v>
      </c>
      <c r="E3559" t="s">
        <v>49</v>
      </c>
      <c r="F3559" t="s">
        <v>50</v>
      </c>
      <c r="G3559">
        <v>6.0533852804274698E-4</v>
      </c>
    </row>
    <row r="3560" spans="1:7" x14ac:dyDescent="0.25">
      <c r="A3560" t="s">
        <v>3229</v>
      </c>
      <c r="B3560" t="s">
        <v>76</v>
      </c>
      <c r="C3560" t="s">
        <v>47</v>
      </c>
      <c r="D3560" t="s">
        <v>3170</v>
      </c>
      <c r="E3560" t="s">
        <v>49</v>
      </c>
      <c r="F3560" t="s">
        <v>50</v>
      </c>
      <c r="G3560">
        <v>4.0542890628178898E-3</v>
      </c>
    </row>
    <row r="3561" spans="1:7" x14ac:dyDescent="0.25">
      <c r="A3561" t="s">
        <v>214</v>
      </c>
      <c r="B3561" t="s">
        <v>73</v>
      </c>
      <c r="C3561" t="s">
        <v>47</v>
      </c>
      <c r="D3561" t="s">
        <v>3174</v>
      </c>
      <c r="E3561" t="s">
        <v>49</v>
      </c>
      <c r="F3561" t="s">
        <v>50</v>
      </c>
      <c r="G3561">
        <v>2.0531726451147102E-3</v>
      </c>
    </row>
    <row r="3562" spans="1:7" x14ac:dyDescent="0.25">
      <c r="A3562" t="s">
        <v>214</v>
      </c>
      <c r="B3562" t="s">
        <v>76</v>
      </c>
      <c r="C3562" t="s">
        <v>47</v>
      </c>
      <c r="D3562" t="s">
        <v>3175</v>
      </c>
      <c r="E3562" t="s">
        <v>49</v>
      </c>
      <c r="F3562" t="s">
        <v>50</v>
      </c>
      <c r="G3562">
        <v>1.15688465570619E-3</v>
      </c>
    </row>
    <row r="3563" spans="1:7" x14ac:dyDescent="0.25">
      <c r="A3563" t="s">
        <v>3229</v>
      </c>
      <c r="B3563" t="s">
        <v>70</v>
      </c>
      <c r="C3563" t="s">
        <v>47</v>
      </c>
      <c r="D3563" t="s">
        <v>3175</v>
      </c>
      <c r="E3563" t="s">
        <v>49</v>
      </c>
      <c r="F3563" t="s">
        <v>50</v>
      </c>
      <c r="G3563">
        <v>2.07785404344119E-3</v>
      </c>
    </row>
    <row r="3564" spans="1:7" x14ac:dyDescent="0.25">
      <c r="A3564" t="s">
        <v>214</v>
      </c>
      <c r="B3564" t="s">
        <v>70</v>
      </c>
      <c r="C3564" t="s">
        <v>47</v>
      </c>
      <c r="D3564" t="s">
        <v>3174</v>
      </c>
      <c r="E3564" t="s">
        <v>49</v>
      </c>
      <c r="F3564" t="s">
        <v>50</v>
      </c>
      <c r="G3564">
        <v>7.0118980748312795E-4</v>
      </c>
    </row>
    <row r="3565" spans="1:7" x14ac:dyDescent="0.25">
      <c r="A3565" t="s">
        <v>220</v>
      </c>
      <c r="B3565" t="s">
        <v>70</v>
      </c>
      <c r="C3565" t="s">
        <v>47</v>
      </c>
      <c r="D3565" t="s">
        <v>3177</v>
      </c>
      <c r="E3565" t="s">
        <v>49</v>
      </c>
      <c r="F3565" t="s">
        <v>50</v>
      </c>
      <c r="G3565">
        <v>3.5844714674231098E-4</v>
      </c>
    </row>
    <row r="3566" spans="1:7" x14ac:dyDescent="0.25">
      <c r="A3566" t="s">
        <v>220</v>
      </c>
      <c r="B3566" t="s">
        <v>73</v>
      </c>
      <c r="C3566" t="s">
        <v>47</v>
      </c>
      <c r="D3566" t="s">
        <v>3177</v>
      </c>
      <c r="E3566" t="s">
        <v>49</v>
      </c>
      <c r="F3566" t="s">
        <v>50</v>
      </c>
      <c r="G3566">
        <v>1.57534096338977E-3</v>
      </c>
    </row>
    <row r="3567" spans="1:7" x14ac:dyDescent="0.25">
      <c r="A3567" t="s">
        <v>220</v>
      </c>
      <c r="B3567" t="s">
        <v>76</v>
      </c>
      <c r="C3567" t="s">
        <v>47</v>
      </c>
      <c r="D3567" t="s">
        <v>3182</v>
      </c>
      <c r="E3567" t="s">
        <v>49</v>
      </c>
      <c r="F3567" t="s">
        <v>50</v>
      </c>
      <c r="G3567">
        <v>6.0149515286470002E-4</v>
      </c>
    </row>
    <row r="3568" spans="1:7" x14ac:dyDescent="0.25">
      <c r="A3568" t="s">
        <v>3229</v>
      </c>
      <c r="B3568" t="s">
        <v>73</v>
      </c>
      <c r="C3568" t="s">
        <v>47</v>
      </c>
      <c r="D3568" t="s">
        <v>3170</v>
      </c>
      <c r="E3568" t="s">
        <v>49</v>
      </c>
      <c r="F3568" t="s">
        <v>50</v>
      </c>
      <c r="G3568">
        <v>4.8106014728546099E-3</v>
      </c>
    </row>
    <row r="3569" spans="1:7" x14ac:dyDescent="0.25">
      <c r="A3569" t="s">
        <v>3229</v>
      </c>
      <c r="B3569" t="s">
        <v>76</v>
      </c>
      <c r="C3569" t="s">
        <v>47</v>
      </c>
      <c r="D3569" t="s">
        <v>3171</v>
      </c>
      <c r="E3569" t="s">
        <v>49</v>
      </c>
      <c r="F3569" t="s">
        <v>50</v>
      </c>
      <c r="G3569">
        <v>4.0874753721910897E-3</v>
      </c>
    </row>
    <row r="3570" spans="1:7" x14ac:dyDescent="0.25">
      <c r="A3570" t="s">
        <v>214</v>
      </c>
      <c r="B3570" t="s">
        <v>73</v>
      </c>
      <c r="C3570" t="s">
        <v>47</v>
      </c>
      <c r="D3570" t="s">
        <v>3175</v>
      </c>
      <c r="E3570" t="s">
        <v>49</v>
      </c>
      <c r="F3570" t="s">
        <v>50</v>
      </c>
      <c r="G3570">
        <v>2.0473376406190502E-3</v>
      </c>
    </row>
    <row r="3571" spans="1:7" x14ac:dyDescent="0.25">
      <c r="A3571" t="s">
        <v>214</v>
      </c>
      <c r="B3571" t="s">
        <v>76</v>
      </c>
      <c r="C3571" t="s">
        <v>47</v>
      </c>
      <c r="D3571" t="s">
        <v>3176</v>
      </c>
      <c r="E3571" t="s">
        <v>49</v>
      </c>
      <c r="F3571" t="s">
        <v>50</v>
      </c>
      <c r="G3571">
        <v>1.1601069183261299E-3</v>
      </c>
    </row>
    <row r="3572" spans="1:7" x14ac:dyDescent="0.25">
      <c r="A3572" t="s">
        <v>3229</v>
      </c>
      <c r="B3572" t="s">
        <v>70</v>
      </c>
      <c r="C3572" t="s">
        <v>47</v>
      </c>
      <c r="D3572" t="s">
        <v>3176</v>
      </c>
      <c r="E3572" t="s">
        <v>49</v>
      </c>
      <c r="F3572" t="s">
        <v>50</v>
      </c>
      <c r="G3572">
        <v>2.0648128456539501E-3</v>
      </c>
    </row>
    <row r="3573" spans="1:7" x14ac:dyDescent="0.25">
      <c r="A3573" t="s">
        <v>214</v>
      </c>
      <c r="B3573" t="s">
        <v>70</v>
      </c>
      <c r="C3573" t="s">
        <v>47</v>
      </c>
      <c r="D3573" t="s">
        <v>3175</v>
      </c>
      <c r="E3573" t="s">
        <v>49</v>
      </c>
      <c r="F3573" t="s">
        <v>50</v>
      </c>
      <c r="G3573">
        <v>6.9600872590508205E-4</v>
      </c>
    </row>
    <row r="3574" spans="1:7" x14ac:dyDescent="0.25">
      <c r="A3574" t="s">
        <v>220</v>
      </c>
      <c r="B3574" t="s">
        <v>70</v>
      </c>
      <c r="C3574" t="s">
        <v>47</v>
      </c>
      <c r="D3574" t="s">
        <v>3178</v>
      </c>
      <c r="E3574" t="s">
        <v>49</v>
      </c>
      <c r="F3574" t="s">
        <v>50</v>
      </c>
      <c r="G3574">
        <v>3.5585551648526501E-4</v>
      </c>
    </row>
    <row r="3575" spans="1:7" x14ac:dyDescent="0.25">
      <c r="A3575" t="s">
        <v>220</v>
      </c>
      <c r="B3575" t="s">
        <v>73</v>
      </c>
      <c r="C3575" t="s">
        <v>47</v>
      </c>
      <c r="D3575" t="s">
        <v>3178</v>
      </c>
      <c r="E3575" t="s">
        <v>49</v>
      </c>
      <c r="F3575" t="s">
        <v>50</v>
      </c>
      <c r="G3575">
        <v>1.56794144763602E-3</v>
      </c>
    </row>
    <row r="3576" spans="1:7" x14ac:dyDescent="0.25">
      <c r="A3576" t="s">
        <v>220</v>
      </c>
      <c r="B3576" t="s">
        <v>76</v>
      </c>
      <c r="C3576" t="s">
        <v>47</v>
      </c>
      <c r="D3576" t="s">
        <v>3183</v>
      </c>
      <c r="E3576" t="s">
        <v>49</v>
      </c>
      <c r="F3576" t="s">
        <v>50</v>
      </c>
      <c r="G3576">
        <v>5.9599099279958995E-4</v>
      </c>
    </row>
    <row r="3577" spans="1:7" x14ac:dyDescent="0.25">
      <c r="A3577" t="s">
        <v>3229</v>
      </c>
      <c r="B3577" t="s">
        <v>73</v>
      </c>
      <c r="C3577" t="s">
        <v>47</v>
      </c>
      <c r="D3577" t="s">
        <v>3171</v>
      </c>
      <c r="E3577" t="s">
        <v>49</v>
      </c>
      <c r="F3577" t="s">
        <v>50</v>
      </c>
      <c r="G3577">
        <v>4.8731296809751499E-3</v>
      </c>
    </row>
    <row r="3578" spans="1:7" x14ac:dyDescent="0.25">
      <c r="A3578" t="s">
        <v>3229</v>
      </c>
      <c r="B3578" t="s">
        <v>76</v>
      </c>
      <c r="C3578" t="s">
        <v>47</v>
      </c>
      <c r="D3578" t="s">
        <v>3172</v>
      </c>
      <c r="E3578" t="s">
        <v>49</v>
      </c>
      <c r="F3578" t="s">
        <v>50</v>
      </c>
      <c r="G3578">
        <v>4.1021202709160603E-3</v>
      </c>
    </row>
    <row r="3579" spans="1:7" x14ac:dyDescent="0.25">
      <c r="A3579" t="s">
        <v>214</v>
      </c>
      <c r="B3579" t="s">
        <v>76</v>
      </c>
      <c r="C3579" t="s">
        <v>47</v>
      </c>
      <c r="D3579" t="s">
        <v>3177</v>
      </c>
      <c r="E3579" t="s">
        <v>49</v>
      </c>
      <c r="F3579" t="s">
        <v>50</v>
      </c>
      <c r="G3579">
        <v>1.1487812484236E-3</v>
      </c>
    </row>
    <row r="3580" spans="1:7" x14ac:dyDescent="0.25">
      <c r="A3580" t="s">
        <v>214</v>
      </c>
      <c r="B3580" t="s">
        <v>73</v>
      </c>
      <c r="C3580" t="s">
        <v>47</v>
      </c>
      <c r="D3580" t="s">
        <v>3176</v>
      </c>
      <c r="E3580" t="s">
        <v>49</v>
      </c>
      <c r="F3580" t="s">
        <v>50</v>
      </c>
      <c r="G3580">
        <v>2.0520813763141598E-3</v>
      </c>
    </row>
    <row r="3581" spans="1:7" x14ac:dyDescent="0.25">
      <c r="A3581" t="s">
        <v>3229</v>
      </c>
      <c r="B3581" t="s">
        <v>70</v>
      </c>
      <c r="C3581" t="s">
        <v>47</v>
      </c>
      <c r="D3581" t="s">
        <v>3177</v>
      </c>
      <c r="E3581" t="s">
        <v>49</v>
      </c>
      <c r="F3581" t="s">
        <v>50</v>
      </c>
      <c r="G3581">
        <v>2.0365277381792402E-3</v>
      </c>
    </row>
    <row r="3582" spans="1:7" x14ac:dyDescent="0.25">
      <c r="A3582" t="s">
        <v>214</v>
      </c>
      <c r="B3582" t="s">
        <v>70</v>
      </c>
      <c r="C3582" t="s">
        <v>47</v>
      </c>
      <c r="D3582" t="s">
        <v>3176</v>
      </c>
      <c r="E3582" t="s">
        <v>49</v>
      </c>
      <c r="F3582" t="s">
        <v>50</v>
      </c>
      <c r="G3582">
        <v>7.0100241789111304E-4</v>
      </c>
    </row>
    <row r="3583" spans="1:7" x14ac:dyDescent="0.25">
      <c r="A3583" t="s">
        <v>220</v>
      </c>
      <c r="B3583" t="s">
        <v>70</v>
      </c>
      <c r="C3583" t="s">
        <v>47</v>
      </c>
      <c r="D3583" t="s">
        <v>3179</v>
      </c>
      <c r="E3583" t="s">
        <v>49</v>
      </c>
      <c r="F3583" t="s">
        <v>50</v>
      </c>
      <c r="G3583">
        <v>3.5259225633409202E-4</v>
      </c>
    </row>
    <row r="3584" spans="1:7" x14ac:dyDescent="0.25">
      <c r="A3584" t="s">
        <v>220</v>
      </c>
      <c r="B3584" t="s">
        <v>73</v>
      </c>
      <c r="C3584" t="s">
        <v>47</v>
      </c>
      <c r="D3584" t="s">
        <v>3179</v>
      </c>
      <c r="E3584" t="s">
        <v>49</v>
      </c>
      <c r="F3584" t="s">
        <v>50</v>
      </c>
      <c r="G3584">
        <v>1.55740592214796E-3</v>
      </c>
    </row>
    <row r="3585" spans="1:7" x14ac:dyDescent="0.25">
      <c r="A3585" t="s">
        <v>220</v>
      </c>
      <c r="B3585" t="s">
        <v>76</v>
      </c>
      <c r="C3585" t="s">
        <v>47</v>
      </c>
      <c r="D3585" t="s">
        <v>3184</v>
      </c>
      <c r="E3585" t="s">
        <v>49</v>
      </c>
      <c r="F3585" t="s">
        <v>50</v>
      </c>
      <c r="G3585">
        <v>6.4027716716130495E-4</v>
      </c>
    </row>
    <row r="3586" spans="1:7" x14ac:dyDescent="0.25">
      <c r="A3586" t="s">
        <v>3229</v>
      </c>
      <c r="B3586" t="s">
        <v>73</v>
      </c>
      <c r="C3586" t="s">
        <v>47</v>
      </c>
      <c r="D3586" t="s">
        <v>3172</v>
      </c>
      <c r="E3586" t="s">
        <v>49</v>
      </c>
      <c r="F3586" t="s">
        <v>50</v>
      </c>
      <c r="G3586">
        <v>4.9268743863292701E-3</v>
      </c>
    </row>
    <row r="3587" spans="1:7" x14ac:dyDescent="0.25">
      <c r="A3587" t="s">
        <v>3229</v>
      </c>
      <c r="B3587" t="s">
        <v>76</v>
      </c>
      <c r="C3587" t="s">
        <v>47</v>
      </c>
      <c r="D3587" t="s">
        <v>3173</v>
      </c>
      <c r="E3587" t="s">
        <v>49</v>
      </c>
      <c r="F3587" t="s">
        <v>50</v>
      </c>
      <c r="G3587">
        <v>4.1090943099220002E-3</v>
      </c>
    </row>
    <row r="3588" spans="1:7" x14ac:dyDescent="0.25">
      <c r="A3588" t="s">
        <v>214</v>
      </c>
      <c r="B3588" t="s">
        <v>76</v>
      </c>
      <c r="C3588" t="s">
        <v>47</v>
      </c>
      <c r="D3588" t="s">
        <v>3178</v>
      </c>
      <c r="E3588" t="s">
        <v>49</v>
      </c>
      <c r="F3588" t="s">
        <v>50</v>
      </c>
      <c r="G3588">
        <v>1.1407646778467499E-3</v>
      </c>
    </row>
    <row r="3589" spans="1:7" x14ac:dyDescent="0.25">
      <c r="A3589" t="s">
        <v>3229</v>
      </c>
      <c r="B3589" t="s">
        <v>70</v>
      </c>
      <c r="C3589" t="s">
        <v>47</v>
      </c>
      <c r="D3589" t="s">
        <v>3178</v>
      </c>
      <c r="E3589" t="s">
        <v>49</v>
      </c>
      <c r="F3589" t="s">
        <v>50</v>
      </c>
      <c r="G3589">
        <v>2.0142623433121601E-3</v>
      </c>
    </row>
    <row r="3590" spans="1:7" x14ac:dyDescent="0.25">
      <c r="A3590" t="s">
        <v>214</v>
      </c>
      <c r="B3590" t="s">
        <v>73</v>
      </c>
      <c r="C3590" t="s">
        <v>47</v>
      </c>
      <c r="D3590" t="s">
        <v>3177</v>
      </c>
      <c r="E3590" t="s">
        <v>49</v>
      </c>
      <c r="F3590" t="s">
        <v>50</v>
      </c>
      <c r="G3590">
        <v>2.0331030839110002E-3</v>
      </c>
    </row>
    <row r="3591" spans="1:7" x14ac:dyDescent="0.25">
      <c r="A3591" t="s">
        <v>214</v>
      </c>
      <c r="B3591" t="s">
        <v>70</v>
      </c>
      <c r="C3591" t="s">
        <v>47</v>
      </c>
      <c r="D3591" t="s">
        <v>3177</v>
      </c>
      <c r="E3591" t="s">
        <v>49</v>
      </c>
      <c r="F3591" t="s">
        <v>50</v>
      </c>
      <c r="G3591">
        <v>6.9292171360695195E-4</v>
      </c>
    </row>
    <row r="3592" spans="1:7" x14ac:dyDescent="0.25">
      <c r="A3592" t="s">
        <v>220</v>
      </c>
      <c r="B3592" t="s">
        <v>70</v>
      </c>
      <c r="C3592" t="s">
        <v>47</v>
      </c>
      <c r="D3592" t="s">
        <v>3180</v>
      </c>
      <c r="E3592" t="s">
        <v>49</v>
      </c>
      <c r="F3592" t="s">
        <v>50</v>
      </c>
      <c r="G3592">
        <v>3.4868387799513902E-4</v>
      </c>
    </row>
    <row r="3593" spans="1:7" x14ac:dyDescent="0.25">
      <c r="A3593" t="s">
        <v>220</v>
      </c>
      <c r="B3593" t="s">
        <v>76</v>
      </c>
      <c r="C3593" t="s">
        <v>47</v>
      </c>
      <c r="D3593" t="s">
        <v>3185</v>
      </c>
      <c r="E3593" t="s">
        <v>49</v>
      </c>
      <c r="F3593" t="s">
        <v>50</v>
      </c>
      <c r="G3593">
        <v>6.3374425158088503E-4</v>
      </c>
    </row>
    <row r="3594" spans="1:7" x14ac:dyDescent="0.25">
      <c r="A3594" t="s">
        <v>220</v>
      </c>
      <c r="B3594" t="s">
        <v>73</v>
      </c>
      <c r="C3594" t="s">
        <v>47</v>
      </c>
      <c r="D3594" t="s">
        <v>3180</v>
      </c>
      <c r="E3594" t="s">
        <v>49</v>
      </c>
      <c r="F3594" t="s">
        <v>50</v>
      </c>
      <c r="G3594">
        <v>1.56542248370354E-3</v>
      </c>
    </row>
    <row r="3595" spans="1:7" x14ac:dyDescent="0.25">
      <c r="A3595" t="s">
        <v>3229</v>
      </c>
      <c r="B3595" t="s">
        <v>73</v>
      </c>
      <c r="C3595" t="s">
        <v>47</v>
      </c>
      <c r="D3595" t="s">
        <v>3173</v>
      </c>
      <c r="E3595" t="s">
        <v>49</v>
      </c>
      <c r="F3595" t="s">
        <v>50</v>
      </c>
      <c r="G3595">
        <v>4.9166619777679397E-3</v>
      </c>
    </row>
    <row r="3596" spans="1:7" x14ac:dyDescent="0.25">
      <c r="A3596" t="s">
        <v>3229</v>
      </c>
      <c r="B3596" t="s">
        <v>76</v>
      </c>
      <c r="C3596" t="s">
        <v>47</v>
      </c>
      <c r="D3596" t="s">
        <v>3174</v>
      </c>
      <c r="E3596" t="s">
        <v>49</v>
      </c>
      <c r="F3596" t="s">
        <v>50</v>
      </c>
      <c r="G3596">
        <v>4.1333293914794901E-3</v>
      </c>
    </row>
    <row r="3597" spans="1:7" x14ac:dyDescent="0.25">
      <c r="A3597" t="s">
        <v>3229</v>
      </c>
      <c r="B3597" t="s">
        <v>70</v>
      </c>
      <c r="C3597" t="s">
        <v>47</v>
      </c>
      <c r="D3597" t="s">
        <v>3179</v>
      </c>
      <c r="E3597" t="s">
        <v>49</v>
      </c>
      <c r="F3597" t="s">
        <v>50</v>
      </c>
      <c r="G3597">
        <v>1.9981462425655702E-3</v>
      </c>
    </row>
    <row r="3598" spans="1:7" x14ac:dyDescent="0.25">
      <c r="A3598" t="s">
        <v>214</v>
      </c>
      <c r="B3598" t="s">
        <v>76</v>
      </c>
      <c r="C3598" t="s">
        <v>47</v>
      </c>
      <c r="D3598" t="s">
        <v>3179</v>
      </c>
      <c r="E3598" t="s">
        <v>49</v>
      </c>
      <c r="F3598" t="s">
        <v>50</v>
      </c>
      <c r="G3598">
        <v>1.1314804024166499E-3</v>
      </c>
    </row>
    <row r="3599" spans="1:7" x14ac:dyDescent="0.25">
      <c r="A3599" t="s">
        <v>214</v>
      </c>
      <c r="B3599" t="s">
        <v>73</v>
      </c>
      <c r="C3599" t="s">
        <v>47</v>
      </c>
      <c r="D3599" t="s">
        <v>3178</v>
      </c>
      <c r="E3599" t="s">
        <v>49</v>
      </c>
      <c r="F3599" t="s">
        <v>50</v>
      </c>
      <c r="G3599">
        <v>2.0232713437295098E-3</v>
      </c>
    </row>
    <row r="3600" spans="1:7" x14ac:dyDescent="0.25">
      <c r="A3600" t="s">
        <v>214</v>
      </c>
      <c r="B3600" t="s">
        <v>70</v>
      </c>
      <c r="C3600" t="s">
        <v>47</v>
      </c>
      <c r="D3600" t="s">
        <v>3178</v>
      </c>
      <c r="E3600" t="s">
        <v>49</v>
      </c>
      <c r="F3600" t="s">
        <v>50</v>
      </c>
      <c r="G3600">
        <v>6.8993928196193902E-4</v>
      </c>
    </row>
    <row r="3601" spans="1:7" x14ac:dyDescent="0.25">
      <c r="A3601" t="s">
        <v>220</v>
      </c>
      <c r="B3601" t="s">
        <v>70</v>
      </c>
      <c r="C3601" t="s">
        <v>47</v>
      </c>
      <c r="D3601" t="s">
        <v>3181</v>
      </c>
      <c r="E3601" t="s">
        <v>49</v>
      </c>
      <c r="F3601" t="s">
        <v>50</v>
      </c>
      <c r="G3601">
        <v>3.4668076606023801E-4</v>
      </c>
    </row>
    <row r="3602" spans="1:7" x14ac:dyDescent="0.25">
      <c r="A3602" t="s">
        <v>220</v>
      </c>
      <c r="B3602" t="s">
        <v>76</v>
      </c>
      <c r="C3602" t="s">
        <v>47</v>
      </c>
      <c r="D3602" t="s">
        <v>3186</v>
      </c>
      <c r="E3602" t="s">
        <v>49</v>
      </c>
      <c r="F3602" t="s">
        <v>50</v>
      </c>
      <c r="G3602">
        <v>6.2872568766275997E-4</v>
      </c>
    </row>
    <row r="3603" spans="1:7" x14ac:dyDescent="0.25">
      <c r="A3603" t="s">
        <v>220</v>
      </c>
      <c r="B3603" t="s">
        <v>73</v>
      </c>
      <c r="C3603" t="s">
        <v>47</v>
      </c>
      <c r="D3603" t="s">
        <v>3181</v>
      </c>
      <c r="E3603" t="s">
        <v>49</v>
      </c>
      <c r="F3603" t="s">
        <v>50</v>
      </c>
      <c r="G3603">
        <v>1.5764775730314701E-3</v>
      </c>
    </row>
    <row r="3604" spans="1:7" x14ac:dyDescent="0.25">
      <c r="A3604" t="s">
        <v>3229</v>
      </c>
      <c r="B3604" t="s">
        <v>70</v>
      </c>
      <c r="C3604" t="s">
        <v>47</v>
      </c>
      <c r="D3604" t="s">
        <v>3180</v>
      </c>
      <c r="E3604" t="s">
        <v>49</v>
      </c>
      <c r="F3604" t="s">
        <v>50</v>
      </c>
      <c r="G3604">
        <v>2.0504366410406E-3</v>
      </c>
    </row>
    <row r="3605" spans="1:7" x14ac:dyDescent="0.25">
      <c r="A3605" t="s">
        <v>214</v>
      </c>
      <c r="B3605" t="s">
        <v>76</v>
      </c>
      <c r="C3605" t="s">
        <v>47</v>
      </c>
      <c r="D3605" t="s">
        <v>3180</v>
      </c>
      <c r="E3605" t="s">
        <v>49</v>
      </c>
      <c r="F3605" t="s">
        <v>50</v>
      </c>
      <c r="G3605">
        <v>1.14181177657947E-3</v>
      </c>
    </row>
    <row r="3606" spans="1:7" x14ac:dyDescent="0.25">
      <c r="A3606" t="s">
        <v>3229</v>
      </c>
      <c r="B3606" t="s">
        <v>73</v>
      </c>
      <c r="C3606" t="s">
        <v>47</v>
      </c>
      <c r="D3606" t="s">
        <v>3174</v>
      </c>
      <c r="E3606" t="s">
        <v>49</v>
      </c>
      <c r="F3606" t="s">
        <v>50</v>
      </c>
      <c r="G3606">
        <v>4.9245984781356002E-3</v>
      </c>
    </row>
    <row r="3607" spans="1:7" x14ac:dyDescent="0.25">
      <c r="A3607" t="s">
        <v>214</v>
      </c>
      <c r="B3607" t="s">
        <v>73</v>
      </c>
      <c r="C3607" t="s">
        <v>47</v>
      </c>
      <c r="D3607" t="s">
        <v>3179</v>
      </c>
      <c r="E3607" t="s">
        <v>49</v>
      </c>
      <c r="F3607" t="s">
        <v>50</v>
      </c>
      <c r="G3607">
        <v>2.0040721628400999E-3</v>
      </c>
    </row>
    <row r="3608" spans="1:7" x14ac:dyDescent="0.25">
      <c r="A3608" t="s">
        <v>3229</v>
      </c>
      <c r="B3608" t="s">
        <v>76</v>
      </c>
      <c r="C3608" t="s">
        <v>47</v>
      </c>
      <c r="D3608" t="s">
        <v>3175</v>
      </c>
      <c r="E3608" t="s">
        <v>49</v>
      </c>
      <c r="F3608" t="s">
        <v>50</v>
      </c>
      <c r="G3608">
        <v>4.1017175280432102E-3</v>
      </c>
    </row>
    <row r="3609" spans="1:7" x14ac:dyDescent="0.25">
      <c r="A3609" t="s">
        <v>214</v>
      </c>
      <c r="B3609" t="s">
        <v>70</v>
      </c>
      <c r="C3609" t="s">
        <v>47</v>
      </c>
      <c r="D3609" t="s">
        <v>3179</v>
      </c>
      <c r="E3609" t="s">
        <v>49</v>
      </c>
      <c r="F3609" t="s">
        <v>50</v>
      </c>
      <c r="G3609">
        <v>6.8296231163872596E-4</v>
      </c>
    </row>
    <row r="3610" spans="1:7" x14ac:dyDescent="0.25">
      <c r="A3610" t="s">
        <v>220</v>
      </c>
      <c r="B3610" t="s">
        <v>76</v>
      </c>
      <c r="C3610" t="s">
        <v>47</v>
      </c>
      <c r="D3610" t="s">
        <v>3187</v>
      </c>
      <c r="E3610" t="s">
        <v>49</v>
      </c>
      <c r="F3610" t="s">
        <v>50</v>
      </c>
      <c r="G3610">
        <v>6.2115067937766697E-4</v>
      </c>
    </row>
    <row r="3611" spans="1:7" x14ac:dyDescent="0.25">
      <c r="A3611" t="s">
        <v>220</v>
      </c>
      <c r="B3611" t="s">
        <v>70</v>
      </c>
      <c r="C3611" t="s">
        <v>47</v>
      </c>
      <c r="D3611" t="s">
        <v>3182</v>
      </c>
      <c r="E3611" t="s">
        <v>49</v>
      </c>
      <c r="F3611" t="s">
        <v>50</v>
      </c>
      <c r="G3611">
        <v>3.4544126600281801E-4</v>
      </c>
    </row>
    <row r="3612" spans="1:7" x14ac:dyDescent="0.25">
      <c r="A3612" t="s">
        <v>220</v>
      </c>
      <c r="B3612" t="s">
        <v>73</v>
      </c>
      <c r="C3612" t="s">
        <v>47</v>
      </c>
      <c r="D3612" t="s">
        <v>3182</v>
      </c>
      <c r="E3612" t="s">
        <v>49</v>
      </c>
      <c r="F3612" t="s">
        <v>50</v>
      </c>
      <c r="G3612">
        <v>1.5769215730520301E-3</v>
      </c>
    </row>
    <row r="3613" spans="1:7" x14ac:dyDescent="0.25">
      <c r="A3613" t="s">
        <v>3229</v>
      </c>
      <c r="B3613" t="s">
        <v>70</v>
      </c>
      <c r="C3613" t="s">
        <v>47</v>
      </c>
      <c r="D3613" t="s">
        <v>3181</v>
      </c>
      <c r="E3613" t="s">
        <v>49</v>
      </c>
      <c r="F3613" t="s">
        <v>50</v>
      </c>
      <c r="G3613">
        <v>2.0948753470466201E-3</v>
      </c>
    </row>
    <row r="3614" spans="1:7" x14ac:dyDescent="0.25">
      <c r="A3614" t="s">
        <v>214</v>
      </c>
      <c r="B3614" t="s">
        <v>76</v>
      </c>
      <c r="C3614" t="s">
        <v>47</v>
      </c>
      <c r="D3614" t="s">
        <v>3181</v>
      </c>
      <c r="E3614" t="s">
        <v>49</v>
      </c>
      <c r="F3614" t="s">
        <v>50</v>
      </c>
      <c r="G3614">
        <v>1.1540393034617099E-3</v>
      </c>
    </row>
    <row r="3615" spans="1:7" x14ac:dyDescent="0.25">
      <c r="A3615" t="s">
        <v>214</v>
      </c>
      <c r="B3615" t="s">
        <v>73</v>
      </c>
      <c r="C3615" t="s">
        <v>47</v>
      </c>
      <c r="D3615" t="s">
        <v>3180</v>
      </c>
      <c r="E3615" t="s">
        <v>49</v>
      </c>
      <c r="F3615" t="s">
        <v>50</v>
      </c>
      <c r="G3615">
        <v>2.0047495501083201E-3</v>
      </c>
    </row>
    <row r="3616" spans="1:7" x14ac:dyDescent="0.25">
      <c r="A3616" t="s">
        <v>220</v>
      </c>
      <c r="B3616" t="s">
        <v>76</v>
      </c>
      <c r="C3616" t="s">
        <v>47</v>
      </c>
      <c r="D3616" t="s">
        <v>3188</v>
      </c>
      <c r="E3616" t="s">
        <v>49</v>
      </c>
      <c r="F3616" t="s">
        <v>50</v>
      </c>
      <c r="G3616">
        <v>6.1474809097865205E-4</v>
      </c>
    </row>
    <row r="3617" spans="1:7" x14ac:dyDescent="0.25">
      <c r="A3617" t="s">
        <v>3229</v>
      </c>
      <c r="B3617" t="s">
        <v>73</v>
      </c>
      <c r="C3617" t="s">
        <v>47</v>
      </c>
      <c r="D3617" t="s">
        <v>3175</v>
      </c>
      <c r="E3617" t="s">
        <v>49</v>
      </c>
      <c r="F3617" t="s">
        <v>50</v>
      </c>
      <c r="G3617">
        <v>4.8896666983483496E-3</v>
      </c>
    </row>
    <row r="3618" spans="1:7" x14ac:dyDescent="0.25">
      <c r="A3618" t="s">
        <v>3229</v>
      </c>
      <c r="B3618" t="s">
        <v>76</v>
      </c>
      <c r="C3618" t="s">
        <v>47</v>
      </c>
      <c r="D3618" t="s">
        <v>3176</v>
      </c>
      <c r="E3618" t="s">
        <v>49</v>
      </c>
      <c r="F3618" t="s">
        <v>50</v>
      </c>
      <c r="G3618">
        <v>4.0883448664788798E-3</v>
      </c>
    </row>
    <row r="3619" spans="1:7" x14ac:dyDescent="0.25">
      <c r="A3619" t="s">
        <v>214</v>
      </c>
      <c r="B3619" t="s">
        <v>70</v>
      </c>
      <c r="C3619" t="s">
        <v>47</v>
      </c>
      <c r="D3619" t="s">
        <v>3180</v>
      </c>
      <c r="E3619" t="s">
        <v>49</v>
      </c>
      <c r="F3619" t="s">
        <v>50</v>
      </c>
      <c r="G3619">
        <v>6.83113383619408E-4</v>
      </c>
    </row>
    <row r="3620" spans="1:7" x14ac:dyDescent="0.25">
      <c r="A3620" t="s">
        <v>220</v>
      </c>
      <c r="B3620" t="s">
        <v>70</v>
      </c>
      <c r="C3620" t="s">
        <v>47</v>
      </c>
      <c r="D3620" t="s">
        <v>3183</v>
      </c>
      <c r="E3620" t="s">
        <v>49</v>
      </c>
      <c r="F3620" t="s">
        <v>50</v>
      </c>
      <c r="G3620">
        <v>3.4247506016920302E-4</v>
      </c>
    </row>
    <row r="3621" spans="1:7" x14ac:dyDescent="0.25">
      <c r="A3621" t="s">
        <v>220</v>
      </c>
      <c r="B3621" t="s">
        <v>73</v>
      </c>
      <c r="C3621" t="s">
        <v>47</v>
      </c>
      <c r="D3621" t="s">
        <v>3183</v>
      </c>
      <c r="E3621" t="s">
        <v>49</v>
      </c>
      <c r="F3621" t="s">
        <v>50</v>
      </c>
      <c r="G3621">
        <v>1.573134927307E-3</v>
      </c>
    </row>
    <row r="3622" spans="1:7" x14ac:dyDescent="0.25">
      <c r="A3622" t="s">
        <v>3229</v>
      </c>
      <c r="B3622" t="s">
        <v>70</v>
      </c>
      <c r="C3622" t="s">
        <v>47</v>
      </c>
      <c r="D3622" t="s">
        <v>3182</v>
      </c>
      <c r="E3622" t="s">
        <v>49</v>
      </c>
      <c r="F3622" t="s">
        <v>50</v>
      </c>
      <c r="G3622">
        <v>2.1292714736400502E-3</v>
      </c>
    </row>
    <row r="3623" spans="1:7" x14ac:dyDescent="0.25">
      <c r="A3623" t="s">
        <v>220</v>
      </c>
      <c r="B3623" t="s">
        <v>76</v>
      </c>
      <c r="C3623" t="s">
        <v>47</v>
      </c>
      <c r="D3623" t="s">
        <v>3189</v>
      </c>
      <c r="E3623" t="s">
        <v>49</v>
      </c>
      <c r="F3623" t="s">
        <v>50</v>
      </c>
      <c r="G3623">
        <v>6.1241771660599002E-4</v>
      </c>
    </row>
    <row r="3624" spans="1:7" x14ac:dyDescent="0.25">
      <c r="A3624" t="s">
        <v>214</v>
      </c>
      <c r="B3624" t="s">
        <v>76</v>
      </c>
      <c r="C3624" t="s">
        <v>47</v>
      </c>
      <c r="D3624" t="s">
        <v>3182</v>
      </c>
      <c r="E3624" t="s">
        <v>49</v>
      </c>
      <c r="F3624" t="s">
        <v>50</v>
      </c>
      <c r="G3624">
        <v>1.1502838032877299E-3</v>
      </c>
    </row>
    <row r="3625" spans="1:7" x14ac:dyDescent="0.25">
      <c r="A3625" t="s">
        <v>214</v>
      </c>
      <c r="B3625" t="s">
        <v>73</v>
      </c>
      <c r="C3625" t="s">
        <v>47</v>
      </c>
      <c r="D3625" t="s">
        <v>3181</v>
      </c>
      <c r="E3625" t="s">
        <v>49</v>
      </c>
      <c r="F3625" t="s">
        <v>50</v>
      </c>
      <c r="G3625">
        <v>2.00937759308587E-3</v>
      </c>
    </row>
    <row r="3626" spans="1:7" x14ac:dyDescent="0.25">
      <c r="A3626" t="s">
        <v>220</v>
      </c>
      <c r="B3626" t="s">
        <v>70</v>
      </c>
      <c r="C3626" t="s">
        <v>47</v>
      </c>
      <c r="D3626" t="s">
        <v>3184</v>
      </c>
      <c r="E3626" t="s">
        <v>49</v>
      </c>
      <c r="F3626" t="s">
        <v>50</v>
      </c>
      <c r="G3626">
        <v>3.5555521647135399E-4</v>
      </c>
    </row>
    <row r="3627" spans="1:7" x14ac:dyDescent="0.25">
      <c r="A3627" t="s">
        <v>214</v>
      </c>
      <c r="B3627" t="s">
        <v>70</v>
      </c>
      <c r="C3627" t="s">
        <v>47</v>
      </c>
      <c r="D3627" t="s">
        <v>3181</v>
      </c>
      <c r="E3627" t="s">
        <v>49</v>
      </c>
      <c r="F3627" t="s">
        <v>50</v>
      </c>
      <c r="G3627">
        <v>6.7965303148542105E-4</v>
      </c>
    </row>
    <row r="3628" spans="1:7" x14ac:dyDescent="0.25">
      <c r="A3628" t="s">
        <v>3229</v>
      </c>
      <c r="B3628" t="s">
        <v>76</v>
      </c>
      <c r="C3628" t="s">
        <v>47</v>
      </c>
      <c r="D3628" t="s">
        <v>3177</v>
      </c>
      <c r="E3628" t="s">
        <v>49</v>
      </c>
      <c r="F3628" t="s">
        <v>50</v>
      </c>
      <c r="G3628">
        <v>4.0768606477676397E-3</v>
      </c>
    </row>
    <row r="3629" spans="1:7" x14ac:dyDescent="0.25">
      <c r="A3629" t="s">
        <v>3229</v>
      </c>
      <c r="B3629" t="s">
        <v>73</v>
      </c>
      <c r="C3629" t="s">
        <v>47</v>
      </c>
      <c r="D3629" t="s">
        <v>3176</v>
      </c>
      <c r="E3629" t="s">
        <v>49</v>
      </c>
      <c r="F3629" t="s">
        <v>50</v>
      </c>
      <c r="G3629">
        <v>4.8676651109147897E-3</v>
      </c>
    </row>
    <row r="3630" spans="1:7" x14ac:dyDescent="0.25">
      <c r="A3630" t="s">
        <v>220</v>
      </c>
      <c r="B3630" t="s">
        <v>73</v>
      </c>
      <c r="C3630" t="s">
        <v>47</v>
      </c>
      <c r="D3630" t="s">
        <v>3184</v>
      </c>
      <c r="E3630" t="s">
        <v>49</v>
      </c>
      <c r="F3630" t="s">
        <v>50</v>
      </c>
      <c r="G3630">
        <v>1.6107623527447301E-3</v>
      </c>
    </row>
    <row r="3631" spans="1:7" x14ac:dyDescent="0.25">
      <c r="A3631" t="s">
        <v>220</v>
      </c>
      <c r="B3631" t="s">
        <v>76</v>
      </c>
      <c r="C3631" t="s">
        <v>47</v>
      </c>
      <c r="D3631" t="s">
        <v>3190</v>
      </c>
      <c r="E3631" t="s">
        <v>49</v>
      </c>
      <c r="F3631" t="s">
        <v>50</v>
      </c>
      <c r="G3631">
        <v>6.0723456301430402E-4</v>
      </c>
    </row>
    <row r="3632" spans="1:7" x14ac:dyDescent="0.25">
      <c r="A3632" t="s">
        <v>3229</v>
      </c>
      <c r="B3632" t="s">
        <v>70</v>
      </c>
      <c r="C3632" t="s">
        <v>47</v>
      </c>
      <c r="D3632" t="s">
        <v>3183</v>
      </c>
      <c r="E3632" t="s">
        <v>49</v>
      </c>
      <c r="F3632" t="s">
        <v>50</v>
      </c>
      <c r="G3632">
        <v>2.1272834846238998E-3</v>
      </c>
    </row>
    <row r="3633" spans="1:7" x14ac:dyDescent="0.25">
      <c r="A3633" t="s">
        <v>214</v>
      </c>
      <c r="B3633" t="s">
        <v>76</v>
      </c>
      <c r="C3633" t="s">
        <v>47</v>
      </c>
      <c r="D3633" t="s">
        <v>3183</v>
      </c>
      <c r="E3633" t="s">
        <v>49</v>
      </c>
      <c r="F3633" t="s">
        <v>50</v>
      </c>
      <c r="G3633">
        <v>1.1459201448577299E-3</v>
      </c>
    </row>
    <row r="3634" spans="1:7" x14ac:dyDescent="0.25">
      <c r="A3634" t="s">
        <v>214</v>
      </c>
      <c r="B3634" t="s">
        <v>73</v>
      </c>
      <c r="C3634" t="s">
        <v>47</v>
      </c>
      <c r="D3634" t="s">
        <v>3182</v>
      </c>
      <c r="E3634" t="s">
        <v>49</v>
      </c>
      <c r="F3634" t="s">
        <v>50</v>
      </c>
      <c r="G3634">
        <v>2.0085450930473099E-3</v>
      </c>
    </row>
    <row r="3635" spans="1:7" x14ac:dyDescent="0.25">
      <c r="A3635" t="s">
        <v>220</v>
      </c>
      <c r="B3635" t="s">
        <v>70</v>
      </c>
      <c r="C3635" t="s">
        <v>47</v>
      </c>
      <c r="D3635" t="s">
        <v>3185</v>
      </c>
      <c r="E3635" t="s">
        <v>49</v>
      </c>
      <c r="F3635" t="s">
        <v>50</v>
      </c>
      <c r="G3635">
        <v>3.52880321902993E-4</v>
      </c>
    </row>
    <row r="3636" spans="1:7" x14ac:dyDescent="0.25">
      <c r="A3636" t="s">
        <v>214</v>
      </c>
      <c r="B3636" t="s">
        <v>70</v>
      </c>
      <c r="C3636" t="s">
        <v>47</v>
      </c>
      <c r="D3636" t="s">
        <v>3182</v>
      </c>
      <c r="E3636" t="s">
        <v>49</v>
      </c>
      <c r="F3636" t="s">
        <v>50</v>
      </c>
      <c r="G3636">
        <v>6.7200790613125496E-4</v>
      </c>
    </row>
    <row r="3637" spans="1:7" x14ac:dyDescent="0.25">
      <c r="A3637" t="s">
        <v>220</v>
      </c>
      <c r="B3637" t="s">
        <v>73</v>
      </c>
      <c r="C3637" t="s">
        <v>47</v>
      </c>
      <c r="D3637" t="s">
        <v>3185</v>
      </c>
      <c r="E3637" t="s">
        <v>49</v>
      </c>
      <c r="F3637" t="s">
        <v>50</v>
      </c>
      <c r="G3637">
        <v>1.59944977779937E-3</v>
      </c>
    </row>
    <row r="3638" spans="1:7" x14ac:dyDescent="0.25">
      <c r="A3638" t="s">
        <v>3229</v>
      </c>
      <c r="B3638" t="s">
        <v>76</v>
      </c>
      <c r="C3638" t="s">
        <v>47</v>
      </c>
      <c r="D3638" t="s">
        <v>3178</v>
      </c>
      <c r="E3638" t="s">
        <v>49</v>
      </c>
      <c r="F3638" t="s">
        <v>50</v>
      </c>
      <c r="G3638">
        <v>4.05217331271987E-3</v>
      </c>
    </row>
    <row r="3639" spans="1:7" x14ac:dyDescent="0.25">
      <c r="A3639" t="s">
        <v>3229</v>
      </c>
      <c r="B3639" t="s">
        <v>73</v>
      </c>
      <c r="C3639" t="s">
        <v>47</v>
      </c>
      <c r="D3639" t="s">
        <v>3177</v>
      </c>
      <c r="E3639" t="s">
        <v>49</v>
      </c>
      <c r="F3639" t="s">
        <v>50</v>
      </c>
      <c r="G3639">
        <v>4.8184885554117696E-3</v>
      </c>
    </row>
    <row r="3640" spans="1:7" x14ac:dyDescent="0.25">
      <c r="A3640" t="s">
        <v>220</v>
      </c>
      <c r="B3640" t="s">
        <v>76</v>
      </c>
      <c r="C3640" t="s">
        <v>47</v>
      </c>
      <c r="D3640" t="s">
        <v>3191</v>
      </c>
      <c r="E3640" t="s">
        <v>49</v>
      </c>
      <c r="F3640" t="s">
        <v>50</v>
      </c>
      <c r="G3640">
        <v>6.0025485539344904E-4</v>
      </c>
    </row>
    <row r="3641" spans="1:7" x14ac:dyDescent="0.25">
      <c r="A3641" t="s">
        <v>3229</v>
      </c>
      <c r="B3641" t="s">
        <v>70</v>
      </c>
      <c r="C3641" t="s">
        <v>47</v>
      </c>
      <c r="D3641" t="s">
        <v>3184</v>
      </c>
      <c r="E3641" t="s">
        <v>49</v>
      </c>
      <c r="F3641" t="s">
        <v>50</v>
      </c>
      <c r="G3641">
        <v>2.12847019235293E-3</v>
      </c>
    </row>
    <row r="3642" spans="1:7" x14ac:dyDescent="0.25">
      <c r="A3642" t="s">
        <v>214</v>
      </c>
      <c r="B3642" t="s">
        <v>76</v>
      </c>
      <c r="C3642" t="s">
        <v>47</v>
      </c>
      <c r="D3642" t="s">
        <v>3184</v>
      </c>
      <c r="E3642" t="s">
        <v>49</v>
      </c>
      <c r="F3642" t="s">
        <v>50</v>
      </c>
      <c r="G3642">
        <v>1.1656238883733701E-3</v>
      </c>
    </row>
    <row r="3643" spans="1:7" x14ac:dyDescent="0.25">
      <c r="A3643" t="s">
        <v>214</v>
      </c>
      <c r="B3643" t="s">
        <v>73</v>
      </c>
      <c r="C3643" t="s">
        <v>47</v>
      </c>
      <c r="D3643" t="s">
        <v>3183</v>
      </c>
      <c r="E3643" t="s">
        <v>49</v>
      </c>
      <c r="F3643" t="s">
        <v>50</v>
      </c>
      <c r="G3643">
        <v>2.0052723492248099E-3</v>
      </c>
    </row>
    <row r="3644" spans="1:7" x14ac:dyDescent="0.25">
      <c r="A3644" t="s">
        <v>220</v>
      </c>
      <c r="B3644" t="s">
        <v>70</v>
      </c>
      <c r="C3644" t="s">
        <v>47</v>
      </c>
      <c r="D3644" t="s">
        <v>3186</v>
      </c>
      <c r="E3644" t="s">
        <v>49</v>
      </c>
      <c r="F3644" t="s">
        <v>50</v>
      </c>
      <c r="G3644">
        <v>3.5196443398793502E-4</v>
      </c>
    </row>
    <row r="3645" spans="1:7" x14ac:dyDescent="0.25">
      <c r="A3645" t="s">
        <v>214</v>
      </c>
      <c r="B3645" t="s">
        <v>70</v>
      </c>
      <c r="C3645" t="s">
        <v>47</v>
      </c>
      <c r="D3645" t="s">
        <v>3183</v>
      </c>
      <c r="E3645" t="s">
        <v>49</v>
      </c>
      <c r="F3645" t="s">
        <v>50</v>
      </c>
      <c r="G3645">
        <v>6.6666603088378902E-4</v>
      </c>
    </row>
    <row r="3646" spans="1:7" x14ac:dyDescent="0.25">
      <c r="A3646" t="s">
        <v>220</v>
      </c>
      <c r="B3646" t="s">
        <v>73</v>
      </c>
      <c r="C3646" t="s">
        <v>47</v>
      </c>
      <c r="D3646" t="s">
        <v>3186</v>
      </c>
      <c r="E3646" t="s">
        <v>49</v>
      </c>
      <c r="F3646" t="s">
        <v>50</v>
      </c>
      <c r="G3646">
        <v>1.5897681315739901E-3</v>
      </c>
    </row>
    <row r="3647" spans="1:7" x14ac:dyDescent="0.25">
      <c r="A3647" t="s">
        <v>3229</v>
      </c>
      <c r="B3647" t="s">
        <v>76</v>
      </c>
      <c r="C3647" t="s">
        <v>47</v>
      </c>
      <c r="D3647" t="s">
        <v>3179</v>
      </c>
      <c r="E3647" t="s">
        <v>49</v>
      </c>
      <c r="F3647" t="s">
        <v>50</v>
      </c>
      <c r="G3647">
        <v>4.0429591072930196E-3</v>
      </c>
    </row>
    <row r="3648" spans="1:7" x14ac:dyDescent="0.25">
      <c r="A3648" t="s">
        <v>3229</v>
      </c>
      <c r="B3648" t="s">
        <v>73</v>
      </c>
      <c r="C3648" t="s">
        <v>47</v>
      </c>
      <c r="D3648" t="s">
        <v>3178</v>
      </c>
      <c r="E3648" t="s">
        <v>49</v>
      </c>
      <c r="F3648" t="s">
        <v>50</v>
      </c>
      <c r="G3648">
        <v>4.7770224712990403E-3</v>
      </c>
    </row>
    <row r="3649" spans="1:7" x14ac:dyDescent="0.25">
      <c r="A3649" t="s">
        <v>220</v>
      </c>
      <c r="B3649" t="s">
        <v>76</v>
      </c>
      <c r="C3649" t="s">
        <v>47</v>
      </c>
      <c r="D3649" t="s">
        <v>3192</v>
      </c>
      <c r="E3649" t="s">
        <v>49</v>
      </c>
      <c r="F3649" t="s">
        <v>50</v>
      </c>
      <c r="G3649">
        <v>5.9722165266672697E-4</v>
      </c>
    </row>
    <row r="3650" spans="1:7" x14ac:dyDescent="0.25">
      <c r="A3650" t="s">
        <v>3229</v>
      </c>
      <c r="B3650" t="s">
        <v>70</v>
      </c>
      <c r="C3650" t="s">
        <v>47</v>
      </c>
      <c r="D3650" t="s">
        <v>3185</v>
      </c>
      <c r="E3650" t="s">
        <v>49</v>
      </c>
      <c r="F3650" t="s">
        <v>50</v>
      </c>
      <c r="G3650">
        <v>2.1063080049836501E-3</v>
      </c>
    </row>
    <row r="3651" spans="1:7" x14ac:dyDescent="0.25">
      <c r="A3651" t="s">
        <v>214</v>
      </c>
      <c r="B3651" t="s">
        <v>76</v>
      </c>
      <c r="C3651" t="s">
        <v>47</v>
      </c>
      <c r="D3651" t="s">
        <v>3185</v>
      </c>
      <c r="E3651" t="s">
        <v>49</v>
      </c>
      <c r="F3651" t="s">
        <v>50</v>
      </c>
      <c r="G3651">
        <v>1.1584351092209001E-3</v>
      </c>
    </row>
    <row r="3652" spans="1:7" x14ac:dyDescent="0.25">
      <c r="A3652" t="s">
        <v>220</v>
      </c>
      <c r="B3652" t="s">
        <v>70</v>
      </c>
      <c r="C3652" t="s">
        <v>47</v>
      </c>
      <c r="D3652" t="s">
        <v>3187</v>
      </c>
      <c r="E3652" t="s">
        <v>49</v>
      </c>
      <c r="F3652" t="s">
        <v>50</v>
      </c>
      <c r="G3652">
        <v>3.4772389863868298E-4</v>
      </c>
    </row>
    <row r="3653" spans="1:7" x14ac:dyDescent="0.25">
      <c r="A3653" t="s">
        <v>214</v>
      </c>
      <c r="B3653" t="s">
        <v>73</v>
      </c>
      <c r="C3653" t="s">
        <v>47</v>
      </c>
      <c r="D3653" t="s">
        <v>3184</v>
      </c>
      <c r="E3653" t="s">
        <v>49</v>
      </c>
      <c r="F3653" t="s">
        <v>50</v>
      </c>
      <c r="G3653">
        <v>2.0722202459971099E-3</v>
      </c>
    </row>
    <row r="3654" spans="1:7" x14ac:dyDescent="0.25">
      <c r="A3654" t="s">
        <v>220</v>
      </c>
      <c r="B3654" t="s">
        <v>73</v>
      </c>
      <c r="C3654" t="s">
        <v>47</v>
      </c>
      <c r="D3654" t="s">
        <v>3187</v>
      </c>
      <c r="E3654" t="s">
        <v>49</v>
      </c>
      <c r="F3654" t="s">
        <v>50</v>
      </c>
      <c r="G3654">
        <v>1.57529970249497E-3</v>
      </c>
    </row>
    <row r="3655" spans="1:7" x14ac:dyDescent="0.25">
      <c r="A3655" t="s">
        <v>214</v>
      </c>
      <c r="B3655" t="s">
        <v>70</v>
      </c>
      <c r="C3655" t="s">
        <v>47</v>
      </c>
      <c r="D3655" t="s">
        <v>3184</v>
      </c>
      <c r="E3655" t="s">
        <v>49</v>
      </c>
      <c r="F3655" t="s">
        <v>50</v>
      </c>
      <c r="G3655">
        <v>6.9062434136867501E-4</v>
      </c>
    </row>
    <row r="3656" spans="1:7" x14ac:dyDescent="0.25">
      <c r="A3656" t="s">
        <v>3229</v>
      </c>
      <c r="B3656" t="s">
        <v>76</v>
      </c>
      <c r="C3656" t="s">
        <v>47</v>
      </c>
      <c r="D3656" t="s">
        <v>3180</v>
      </c>
      <c r="E3656" t="s">
        <v>49</v>
      </c>
      <c r="F3656" t="s">
        <v>50</v>
      </c>
      <c r="G3656">
        <v>4.0847914260730396E-3</v>
      </c>
    </row>
    <row r="3657" spans="1:7" x14ac:dyDescent="0.25">
      <c r="A3657" t="s">
        <v>3229</v>
      </c>
      <c r="B3657" t="s">
        <v>73</v>
      </c>
      <c r="C3657" t="s">
        <v>47</v>
      </c>
      <c r="D3657" t="s">
        <v>3179</v>
      </c>
      <c r="E3657" t="s">
        <v>49</v>
      </c>
      <c r="F3657" t="s">
        <v>50</v>
      </c>
      <c r="G3657">
        <v>4.7474028799268904E-3</v>
      </c>
    </row>
    <row r="3658" spans="1:7" x14ac:dyDescent="0.25">
      <c r="A3658" t="s">
        <v>220</v>
      </c>
      <c r="B3658" t="s">
        <v>76</v>
      </c>
      <c r="C3658" t="s">
        <v>47</v>
      </c>
      <c r="D3658" t="s">
        <v>3193</v>
      </c>
      <c r="E3658" t="s">
        <v>49</v>
      </c>
      <c r="F3658" t="s">
        <v>50</v>
      </c>
      <c r="G3658">
        <v>5.9300817353895004E-4</v>
      </c>
    </row>
    <row r="3659" spans="1:7" x14ac:dyDescent="0.25">
      <c r="A3659" t="s">
        <v>3229</v>
      </c>
      <c r="B3659" t="s">
        <v>70</v>
      </c>
      <c r="C3659" t="s">
        <v>47</v>
      </c>
      <c r="D3659" t="s">
        <v>3186</v>
      </c>
      <c r="E3659" t="s">
        <v>49</v>
      </c>
      <c r="F3659" t="s">
        <v>50</v>
      </c>
      <c r="G3659">
        <v>2.0850251118341998E-3</v>
      </c>
    </row>
    <row r="3660" spans="1:7" x14ac:dyDescent="0.25">
      <c r="A3660" t="s">
        <v>214</v>
      </c>
      <c r="B3660" t="s">
        <v>76</v>
      </c>
      <c r="C3660" t="s">
        <v>47</v>
      </c>
      <c r="D3660" t="s">
        <v>3186</v>
      </c>
      <c r="E3660" t="s">
        <v>49</v>
      </c>
      <c r="F3660" t="s">
        <v>50</v>
      </c>
      <c r="G3660">
        <v>1.15311543146769E-3</v>
      </c>
    </row>
    <row r="3661" spans="1:7" x14ac:dyDescent="0.25">
      <c r="A3661" t="s">
        <v>220</v>
      </c>
      <c r="B3661" t="s">
        <v>70</v>
      </c>
      <c r="C3661" t="s">
        <v>47</v>
      </c>
      <c r="D3661" t="s">
        <v>3188</v>
      </c>
      <c r="E3661" t="s">
        <v>49</v>
      </c>
      <c r="F3661" t="s">
        <v>50</v>
      </c>
      <c r="G3661">
        <v>3.4622982853934801E-4</v>
      </c>
    </row>
    <row r="3662" spans="1:7" x14ac:dyDescent="0.25">
      <c r="A3662" t="s">
        <v>214</v>
      </c>
      <c r="B3662" t="s">
        <v>73</v>
      </c>
      <c r="C3662" t="s">
        <v>47</v>
      </c>
      <c r="D3662" t="s">
        <v>3185</v>
      </c>
      <c r="E3662" t="s">
        <v>49</v>
      </c>
      <c r="F3662" t="s">
        <v>50</v>
      </c>
      <c r="G3662">
        <v>2.0620693640453799E-3</v>
      </c>
    </row>
    <row r="3663" spans="1:7" x14ac:dyDescent="0.25">
      <c r="A3663" t="s">
        <v>220</v>
      </c>
      <c r="B3663" t="s">
        <v>73</v>
      </c>
      <c r="C3663" t="s">
        <v>47</v>
      </c>
      <c r="D3663" t="s">
        <v>3188</v>
      </c>
      <c r="E3663" t="s">
        <v>49</v>
      </c>
      <c r="F3663" t="s">
        <v>50</v>
      </c>
      <c r="G3663">
        <v>1.56778951012899E-3</v>
      </c>
    </row>
    <row r="3664" spans="1:7" x14ac:dyDescent="0.25">
      <c r="A3664" t="s">
        <v>214</v>
      </c>
      <c r="B3664" t="s">
        <v>70</v>
      </c>
      <c r="C3664" t="s">
        <v>47</v>
      </c>
      <c r="D3664" t="s">
        <v>3185</v>
      </c>
      <c r="E3664" t="s">
        <v>49</v>
      </c>
      <c r="F3664" t="s">
        <v>50</v>
      </c>
      <c r="G3664">
        <v>6.8724214294810303E-4</v>
      </c>
    </row>
    <row r="3665" spans="1:7" x14ac:dyDescent="0.25">
      <c r="A3665" t="s">
        <v>3229</v>
      </c>
      <c r="B3665" t="s">
        <v>76</v>
      </c>
      <c r="C3665" t="s">
        <v>47</v>
      </c>
      <c r="D3665" t="s">
        <v>3181</v>
      </c>
      <c r="E3665" t="s">
        <v>49</v>
      </c>
      <c r="F3665" t="s">
        <v>50</v>
      </c>
      <c r="G3665">
        <v>4.1277016912187802E-3</v>
      </c>
    </row>
    <row r="3666" spans="1:7" x14ac:dyDescent="0.25">
      <c r="A3666" t="s">
        <v>220</v>
      </c>
      <c r="B3666" t="s">
        <v>76</v>
      </c>
      <c r="C3666" t="s">
        <v>47</v>
      </c>
      <c r="D3666" t="s">
        <v>3194</v>
      </c>
      <c r="E3666" t="s">
        <v>49</v>
      </c>
      <c r="F3666" t="s">
        <v>50</v>
      </c>
      <c r="G3666">
        <v>6.2222162882486897E-4</v>
      </c>
    </row>
    <row r="3667" spans="1:7" x14ac:dyDescent="0.25">
      <c r="A3667" t="s">
        <v>3229</v>
      </c>
      <c r="B3667" t="s">
        <v>73</v>
      </c>
      <c r="C3667" t="s">
        <v>47</v>
      </c>
      <c r="D3667" t="s">
        <v>3180</v>
      </c>
      <c r="E3667" t="s">
        <v>49</v>
      </c>
      <c r="F3667" t="s">
        <v>50</v>
      </c>
      <c r="G3667">
        <v>4.7986065347989399E-3</v>
      </c>
    </row>
    <row r="3668" spans="1:7" x14ac:dyDescent="0.25">
      <c r="A3668" t="s">
        <v>3229</v>
      </c>
      <c r="B3668" t="s">
        <v>70</v>
      </c>
      <c r="C3668" t="s">
        <v>47</v>
      </c>
      <c r="D3668" t="s">
        <v>3187</v>
      </c>
      <c r="E3668" t="s">
        <v>49</v>
      </c>
      <c r="F3668" t="s">
        <v>50</v>
      </c>
      <c r="G3668">
        <v>2.0692751350173001E-3</v>
      </c>
    </row>
    <row r="3669" spans="1:7" x14ac:dyDescent="0.25">
      <c r="A3669" t="s">
        <v>214</v>
      </c>
      <c r="B3669" t="s">
        <v>76</v>
      </c>
      <c r="C3669" t="s">
        <v>47</v>
      </c>
      <c r="D3669" t="s">
        <v>3187</v>
      </c>
      <c r="E3669" t="s">
        <v>49</v>
      </c>
      <c r="F3669" t="s">
        <v>50</v>
      </c>
      <c r="G3669">
        <v>1.1442425499958199E-3</v>
      </c>
    </row>
    <row r="3670" spans="1:7" x14ac:dyDescent="0.25">
      <c r="A3670" t="s">
        <v>220</v>
      </c>
      <c r="B3670" t="s">
        <v>70</v>
      </c>
      <c r="C3670" t="s">
        <v>47</v>
      </c>
      <c r="D3670" t="s">
        <v>3189</v>
      </c>
      <c r="E3670" t="s">
        <v>49</v>
      </c>
      <c r="F3670" t="s">
        <v>50</v>
      </c>
      <c r="G3670">
        <v>3.4313692766077298E-4</v>
      </c>
    </row>
    <row r="3671" spans="1:7" x14ac:dyDescent="0.25">
      <c r="A3671" t="s">
        <v>214</v>
      </c>
      <c r="B3671" t="s">
        <v>73</v>
      </c>
      <c r="C3671" t="s">
        <v>47</v>
      </c>
      <c r="D3671" t="s">
        <v>3186</v>
      </c>
      <c r="E3671" t="s">
        <v>49</v>
      </c>
      <c r="F3671" t="s">
        <v>50</v>
      </c>
      <c r="G3671">
        <v>2.04776227474212E-3</v>
      </c>
    </row>
    <row r="3672" spans="1:7" x14ac:dyDescent="0.25">
      <c r="A3672" t="s">
        <v>220</v>
      </c>
      <c r="B3672" t="s">
        <v>73</v>
      </c>
      <c r="C3672" t="s">
        <v>47</v>
      </c>
      <c r="D3672" t="s">
        <v>3189</v>
      </c>
      <c r="E3672" t="s">
        <v>49</v>
      </c>
      <c r="F3672" t="s">
        <v>50</v>
      </c>
      <c r="G3672">
        <v>1.56339720183727E-3</v>
      </c>
    </row>
    <row r="3673" spans="1:7" x14ac:dyDescent="0.25">
      <c r="A3673" t="s">
        <v>214</v>
      </c>
      <c r="B3673" t="s">
        <v>70</v>
      </c>
      <c r="C3673" t="s">
        <v>47</v>
      </c>
      <c r="D3673" t="s">
        <v>3186</v>
      </c>
      <c r="E3673" t="s">
        <v>49</v>
      </c>
      <c r="F3673" t="s">
        <v>50</v>
      </c>
      <c r="G3673">
        <v>6.8597495555877599E-4</v>
      </c>
    </row>
    <row r="3674" spans="1:7" x14ac:dyDescent="0.25">
      <c r="A3674" t="s">
        <v>220</v>
      </c>
      <c r="B3674" t="s">
        <v>76</v>
      </c>
      <c r="C3674" t="s">
        <v>47</v>
      </c>
      <c r="D3674" t="s">
        <v>3195</v>
      </c>
      <c r="E3674" t="s">
        <v>49</v>
      </c>
      <c r="F3674" t="s">
        <v>50</v>
      </c>
      <c r="G3674">
        <v>6.1660502856467601E-4</v>
      </c>
    </row>
    <row r="3675" spans="1:7" x14ac:dyDescent="0.25">
      <c r="A3675" t="s">
        <v>3229</v>
      </c>
      <c r="B3675" t="s">
        <v>76</v>
      </c>
      <c r="C3675" t="s">
        <v>47</v>
      </c>
      <c r="D3675" t="s">
        <v>3182</v>
      </c>
      <c r="E3675" t="s">
        <v>49</v>
      </c>
      <c r="F3675" t="s">
        <v>50</v>
      </c>
      <c r="G3675">
        <v>4.1499248172482796E-3</v>
      </c>
    </row>
    <row r="3676" spans="1:7" x14ac:dyDescent="0.25">
      <c r="A3676" t="s">
        <v>3229</v>
      </c>
      <c r="B3676" t="s">
        <v>73</v>
      </c>
      <c r="C3676" t="s">
        <v>47</v>
      </c>
      <c r="D3676" t="s">
        <v>3181</v>
      </c>
      <c r="E3676" t="s">
        <v>49</v>
      </c>
      <c r="F3676" t="s">
        <v>50</v>
      </c>
      <c r="G3676">
        <v>4.8549737249101903E-3</v>
      </c>
    </row>
    <row r="3677" spans="1:7" x14ac:dyDescent="0.25">
      <c r="A3677" t="s">
        <v>3229</v>
      </c>
      <c r="B3677" t="s">
        <v>70</v>
      </c>
      <c r="C3677" t="s">
        <v>47</v>
      </c>
      <c r="D3677" t="s">
        <v>3188</v>
      </c>
      <c r="E3677" t="s">
        <v>49</v>
      </c>
      <c r="F3677" t="s">
        <v>50</v>
      </c>
      <c r="G3677">
        <v>2.0482784698879898E-3</v>
      </c>
    </row>
    <row r="3678" spans="1:7" x14ac:dyDescent="0.25">
      <c r="A3678" t="s">
        <v>214</v>
      </c>
      <c r="B3678" t="s">
        <v>76</v>
      </c>
      <c r="C3678" t="s">
        <v>47</v>
      </c>
      <c r="D3678" t="s">
        <v>3188</v>
      </c>
      <c r="E3678" t="s">
        <v>49</v>
      </c>
      <c r="F3678" t="s">
        <v>50</v>
      </c>
      <c r="G3678">
        <v>1.14649361561215E-3</v>
      </c>
    </row>
    <row r="3679" spans="1:7" x14ac:dyDescent="0.25">
      <c r="A3679" t="s">
        <v>220</v>
      </c>
      <c r="B3679" t="s">
        <v>70</v>
      </c>
      <c r="C3679" t="s">
        <v>47</v>
      </c>
      <c r="D3679" t="s">
        <v>3190</v>
      </c>
      <c r="E3679" t="s">
        <v>49</v>
      </c>
      <c r="F3679" t="s">
        <v>50</v>
      </c>
      <c r="G3679">
        <v>3.4043895181759299E-4</v>
      </c>
    </row>
    <row r="3680" spans="1:7" x14ac:dyDescent="0.25">
      <c r="A3680" t="s">
        <v>220</v>
      </c>
      <c r="B3680" t="s">
        <v>73</v>
      </c>
      <c r="C3680" t="s">
        <v>47</v>
      </c>
      <c r="D3680" t="s">
        <v>3190</v>
      </c>
      <c r="E3680" t="s">
        <v>49</v>
      </c>
      <c r="F3680" t="s">
        <v>50</v>
      </c>
      <c r="G3680">
        <v>1.55813804892606E-3</v>
      </c>
    </row>
    <row r="3681" spans="1:7" x14ac:dyDescent="0.25">
      <c r="A3681" t="s">
        <v>214</v>
      </c>
      <c r="B3681" t="s">
        <v>73</v>
      </c>
      <c r="C3681" t="s">
        <v>47</v>
      </c>
      <c r="D3681" t="s">
        <v>3187</v>
      </c>
      <c r="E3681" t="s">
        <v>49</v>
      </c>
      <c r="F3681" t="s">
        <v>50</v>
      </c>
      <c r="G3681">
        <v>2.0321265760674498E-3</v>
      </c>
    </row>
    <row r="3682" spans="1:7" x14ac:dyDescent="0.25">
      <c r="A3682" t="s">
        <v>214</v>
      </c>
      <c r="B3682" t="s">
        <v>70</v>
      </c>
      <c r="C3682" t="s">
        <v>47</v>
      </c>
      <c r="D3682" t="s">
        <v>3187</v>
      </c>
      <c r="E3682" t="s">
        <v>49</v>
      </c>
      <c r="F3682" t="s">
        <v>50</v>
      </c>
      <c r="G3682">
        <v>6.79048883867072E-4</v>
      </c>
    </row>
    <row r="3683" spans="1:7" x14ac:dyDescent="0.25">
      <c r="A3683" t="s">
        <v>220</v>
      </c>
      <c r="B3683" t="s">
        <v>76</v>
      </c>
      <c r="C3683" t="s">
        <v>47</v>
      </c>
      <c r="D3683" t="s">
        <v>3196</v>
      </c>
      <c r="E3683" t="s">
        <v>49</v>
      </c>
      <c r="F3683" t="s">
        <v>50</v>
      </c>
      <c r="G3683">
        <v>6.0990279999332099E-4</v>
      </c>
    </row>
    <row r="3684" spans="1:7" x14ac:dyDescent="0.25">
      <c r="A3684" t="s">
        <v>3229</v>
      </c>
      <c r="B3684" t="s">
        <v>76</v>
      </c>
      <c r="C3684" t="s">
        <v>47</v>
      </c>
      <c r="D3684" t="s">
        <v>3183</v>
      </c>
      <c r="E3684" t="s">
        <v>49</v>
      </c>
      <c r="F3684" t="s">
        <v>50</v>
      </c>
      <c r="G3684">
        <v>4.15259800882782E-3</v>
      </c>
    </row>
    <row r="3685" spans="1:7" x14ac:dyDescent="0.25">
      <c r="A3685" t="s">
        <v>3229</v>
      </c>
      <c r="B3685" t="s">
        <v>73</v>
      </c>
      <c r="C3685" t="s">
        <v>47</v>
      </c>
      <c r="D3685" t="s">
        <v>3182</v>
      </c>
      <c r="E3685" t="s">
        <v>49</v>
      </c>
      <c r="F3685" t="s">
        <v>50</v>
      </c>
      <c r="G3685">
        <v>4.8977873518935601E-3</v>
      </c>
    </row>
    <row r="3686" spans="1:7" x14ac:dyDescent="0.25">
      <c r="A3686" t="s">
        <v>3229</v>
      </c>
      <c r="B3686" t="s">
        <v>70</v>
      </c>
      <c r="C3686" t="s">
        <v>47</v>
      </c>
      <c r="D3686" t="s">
        <v>3189</v>
      </c>
      <c r="E3686" t="s">
        <v>49</v>
      </c>
      <c r="F3686" t="s">
        <v>50</v>
      </c>
      <c r="G3686">
        <v>2.02810264101215E-3</v>
      </c>
    </row>
    <row r="3687" spans="1:7" x14ac:dyDescent="0.25">
      <c r="A3687" t="s">
        <v>214</v>
      </c>
      <c r="B3687" t="s">
        <v>76</v>
      </c>
      <c r="C3687" t="s">
        <v>47</v>
      </c>
      <c r="D3687" t="s">
        <v>3189</v>
      </c>
      <c r="E3687" t="s">
        <v>49</v>
      </c>
      <c r="F3687" t="s">
        <v>50</v>
      </c>
      <c r="G3687">
        <v>1.14215577349943E-3</v>
      </c>
    </row>
    <row r="3688" spans="1:7" x14ac:dyDescent="0.25">
      <c r="A3688" t="s">
        <v>220</v>
      </c>
      <c r="B3688" t="s">
        <v>70</v>
      </c>
      <c r="C3688" t="s">
        <v>47</v>
      </c>
      <c r="D3688" t="s">
        <v>3191</v>
      </c>
      <c r="E3688" t="s">
        <v>49</v>
      </c>
      <c r="F3688" t="s">
        <v>50</v>
      </c>
      <c r="G3688">
        <v>3.3652586041739099E-4</v>
      </c>
    </row>
    <row r="3689" spans="1:7" x14ac:dyDescent="0.25">
      <c r="A3689" t="s">
        <v>220</v>
      </c>
      <c r="B3689" t="s">
        <v>73</v>
      </c>
      <c r="C3689" t="s">
        <v>47</v>
      </c>
      <c r="D3689" t="s">
        <v>3191</v>
      </c>
      <c r="E3689" t="s">
        <v>49</v>
      </c>
      <c r="F3689" t="s">
        <v>50</v>
      </c>
      <c r="G3689">
        <v>1.5574697790474701E-3</v>
      </c>
    </row>
    <row r="3690" spans="1:7" x14ac:dyDescent="0.25">
      <c r="A3690" t="s">
        <v>214</v>
      </c>
      <c r="B3690" t="s">
        <v>73</v>
      </c>
      <c r="C3690" t="s">
        <v>47</v>
      </c>
      <c r="D3690" t="s">
        <v>3188</v>
      </c>
      <c r="E3690" t="s">
        <v>49</v>
      </c>
      <c r="F3690" t="s">
        <v>50</v>
      </c>
      <c r="G3690">
        <v>2.0211620936318002E-3</v>
      </c>
    </row>
    <row r="3691" spans="1:7" x14ac:dyDescent="0.25">
      <c r="A3691" t="s">
        <v>220</v>
      </c>
      <c r="B3691" t="s">
        <v>76</v>
      </c>
      <c r="C3691" t="s">
        <v>47</v>
      </c>
      <c r="D3691" t="s">
        <v>3197</v>
      </c>
      <c r="E3691" t="s">
        <v>49</v>
      </c>
      <c r="F3691" t="s">
        <v>50</v>
      </c>
      <c r="G3691">
        <v>6.0513681835598404E-4</v>
      </c>
    </row>
    <row r="3692" spans="1:7" x14ac:dyDescent="0.25">
      <c r="A3692" t="s">
        <v>214</v>
      </c>
      <c r="B3692" t="s">
        <v>70</v>
      </c>
      <c r="C3692" t="s">
        <v>47</v>
      </c>
      <c r="D3692" t="s">
        <v>3188</v>
      </c>
      <c r="E3692" t="s">
        <v>49</v>
      </c>
      <c r="F3692" t="s">
        <v>50</v>
      </c>
      <c r="G3692">
        <v>6.7559459379741105E-4</v>
      </c>
    </row>
    <row r="3693" spans="1:7" x14ac:dyDescent="0.25">
      <c r="A3693" t="s">
        <v>3229</v>
      </c>
      <c r="B3693" t="s">
        <v>76</v>
      </c>
      <c r="C3693" t="s">
        <v>47</v>
      </c>
      <c r="D3693" t="s">
        <v>3184</v>
      </c>
      <c r="E3693" t="s">
        <v>49</v>
      </c>
      <c r="F3693" t="s">
        <v>50</v>
      </c>
      <c r="G3693">
        <v>4.16319047411282E-3</v>
      </c>
    </row>
    <row r="3694" spans="1:7" x14ac:dyDescent="0.25">
      <c r="A3694" t="s">
        <v>3229</v>
      </c>
      <c r="B3694" t="s">
        <v>73</v>
      </c>
      <c r="C3694" t="s">
        <v>47</v>
      </c>
      <c r="D3694" t="s">
        <v>3183</v>
      </c>
      <c r="E3694" t="s">
        <v>49</v>
      </c>
      <c r="F3694" t="s">
        <v>50</v>
      </c>
      <c r="G3694">
        <v>4.8888842264811199E-3</v>
      </c>
    </row>
    <row r="3695" spans="1:7" x14ac:dyDescent="0.25">
      <c r="A3695" t="s">
        <v>3229</v>
      </c>
      <c r="B3695" t="s">
        <v>70</v>
      </c>
      <c r="C3695" t="s">
        <v>47</v>
      </c>
      <c r="D3695" t="s">
        <v>3190</v>
      </c>
      <c r="E3695" t="s">
        <v>49</v>
      </c>
      <c r="F3695" t="s">
        <v>50</v>
      </c>
      <c r="G3695">
        <v>2.0568455836569599E-3</v>
      </c>
    </row>
    <row r="3696" spans="1:7" x14ac:dyDescent="0.25">
      <c r="A3696" t="s">
        <v>220</v>
      </c>
      <c r="B3696" t="s">
        <v>70</v>
      </c>
      <c r="C3696" t="s">
        <v>47</v>
      </c>
      <c r="D3696" t="s">
        <v>3192</v>
      </c>
      <c r="E3696" t="s">
        <v>49</v>
      </c>
      <c r="F3696" t="s">
        <v>50</v>
      </c>
      <c r="G3696">
        <v>3.3585826555887802E-4</v>
      </c>
    </row>
    <row r="3697" spans="1:7" x14ac:dyDescent="0.25">
      <c r="A3697" t="s">
        <v>214</v>
      </c>
      <c r="B3697" t="s">
        <v>76</v>
      </c>
      <c r="C3697" t="s">
        <v>47</v>
      </c>
      <c r="D3697" t="s">
        <v>3190</v>
      </c>
      <c r="E3697" t="s">
        <v>49</v>
      </c>
      <c r="F3697" t="s">
        <v>50</v>
      </c>
      <c r="G3697">
        <v>1.1511616928632799E-3</v>
      </c>
    </row>
    <row r="3698" spans="1:7" x14ac:dyDescent="0.25">
      <c r="A3698" t="s">
        <v>220</v>
      </c>
      <c r="B3698" t="s">
        <v>73</v>
      </c>
      <c r="C3698" t="s">
        <v>47</v>
      </c>
      <c r="D3698" t="s">
        <v>3192</v>
      </c>
      <c r="E3698" t="s">
        <v>49</v>
      </c>
      <c r="F3698" t="s">
        <v>50</v>
      </c>
      <c r="G3698">
        <v>1.5606045722961401E-3</v>
      </c>
    </row>
    <row r="3699" spans="1:7" x14ac:dyDescent="0.25">
      <c r="A3699" t="s">
        <v>214</v>
      </c>
      <c r="B3699" t="s">
        <v>73</v>
      </c>
      <c r="C3699" t="s">
        <v>47</v>
      </c>
      <c r="D3699" t="s">
        <v>3189</v>
      </c>
      <c r="E3699" t="s">
        <v>49</v>
      </c>
      <c r="F3699" t="s">
        <v>50</v>
      </c>
      <c r="G3699">
        <v>2.0098020048702398E-3</v>
      </c>
    </row>
    <row r="3700" spans="1:7" x14ac:dyDescent="0.25">
      <c r="A3700" t="s">
        <v>220</v>
      </c>
      <c r="B3700" t="s">
        <v>76</v>
      </c>
      <c r="C3700" t="s">
        <v>47</v>
      </c>
      <c r="D3700" t="s">
        <v>3198</v>
      </c>
      <c r="E3700" t="s">
        <v>49</v>
      </c>
      <c r="F3700" t="s">
        <v>50</v>
      </c>
      <c r="G3700">
        <v>5.9988122459844404E-4</v>
      </c>
    </row>
    <row r="3701" spans="1:7" x14ac:dyDescent="0.25">
      <c r="A3701" t="s">
        <v>214</v>
      </c>
      <c r="B3701" t="s">
        <v>70</v>
      </c>
      <c r="C3701" t="s">
        <v>47</v>
      </c>
      <c r="D3701" t="s">
        <v>3189</v>
      </c>
      <c r="E3701" t="s">
        <v>49</v>
      </c>
      <c r="F3701" t="s">
        <v>50</v>
      </c>
      <c r="G3701">
        <v>6.6928040747549005E-4</v>
      </c>
    </row>
    <row r="3702" spans="1:7" x14ac:dyDescent="0.25">
      <c r="A3702" t="s">
        <v>3229</v>
      </c>
      <c r="B3702" t="s">
        <v>76</v>
      </c>
      <c r="C3702" t="s">
        <v>47</v>
      </c>
      <c r="D3702" t="s">
        <v>3185</v>
      </c>
      <c r="E3702" t="s">
        <v>49</v>
      </c>
      <c r="F3702" t="s">
        <v>50</v>
      </c>
      <c r="G3702">
        <v>4.1357985249272098E-3</v>
      </c>
    </row>
    <row r="3703" spans="1:7" x14ac:dyDescent="0.25">
      <c r="A3703" t="s">
        <v>3229</v>
      </c>
      <c r="B3703" t="s">
        <v>70</v>
      </c>
      <c r="C3703" t="s">
        <v>47</v>
      </c>
      <c r="D3703" t="s">
        <v>3191</v>
      </c>
      <c r="E3703" t="s">
        <v>49</v>
      </c>
      <c r="F3703" t="s">
        <v>50</v>
      </c>
      <c r="G3703">
        <v>2.1015305628721702E-3</v>
      </c>
    </row>
    <row r="3704" spans="1:7" x14ac:dyDescent="0.25">
      <c r="A3704" t="s">
        <v>3229</v>
      </c>
      <c r="B3704" t="s">
        <v>73</v>
      </c>
      <c r="C3704" t="s">
        <v>47</v>
      </c>
      <c r="D3704" t="s">
        <v>3184</v>
      </c>
      <c r="E3704" t="s">
        <v>49</v>
      </c>
      <c r="F3704" t="s">
        <v>50</v>
      </c>
      <c r="G3704">
        <v>4.8947869986295696E-3</v>
      </c>
    </row>
    <row r="3705" spans="1:7" x14ac:dyDescent="0.25">
      <c r="A3705" t="s">
        <v>220</v>
      </c>
      <c r="B3705" t="s">
        <v>70</v>
      </c>
      <c r="C3705" t="s">
        <v>47</v>
      </c>
      <c r="D3705" t="s">
        <v>3193</v>
      </c>
      <c r="E3705" t="s">
        <v>49</v>
      </c>
      <c r="F3705" t="s">
        <v>50</v>
      </c>
      <c r="G3705">
        <v>3.3333301544189402E-4</v>
      </c>
    </row>
    <row r="3706" spans="1:7" x14ac:dyDescent="0.25">
      <c r="A3706" t="s">
        <v>214</v>
      </c>
      <c r="B3706" t="s">
        <v>76</v>
      </c>
      <c r="C3706" t="s">
        <v>47</v>
      </c>
      <c r="D3706" t="s">
        <v>3191</v>
      </c>
      <c r="E3706" t="s">
        <v>49</v>
      </c>
      <c r="F3706" t="s">
        <v>50</v>
      </c>
      <c r="G3706">
        <v>1.1564484501250399E-3</v>
      </c>
    </row>
    <row r="3707" spans="1:7" x14ac:dyDescent="0.25">
      <c r="A3707" t="s">
        <v>220</v>
      </c>
      <c r="B3707" t="s">
        <v>73</v>
      </c>
      <c r="C3707" t="s">
        <v>47</v>
      </c>
      <c r="D3707" t="s">
        <v>3193</v>
      </c>
      <c r="E3707" t="s">
        <v>49</v>
      </c>
      <c r="F3707" t="s">
        <v>50</v>
      </c>
      <c r="G3707">
        <v>1.55555407206217E-3</v>
      </c>
    </row>
    <row r="3708" spans="1:7" x14ac:dyDescent="0.25">
      <c r="A3708" t="s">
        <v>220</v>
      </c>
      <c r="B3708" t="s">
        <v>76</v>
      </c>
      <c r="C3708" t="s">
        <v>47</v>
      </c>
      <c r="D3708" t="s">
        <v>3199</v>
      </c>
      <c r="E3708" t="s">
        <v>49</v>
      </c>
      <c r="F3708" t="s">
        <v>50</v>
      </c>
      <c r="G3708">
        <v>5.9678305659377701E-4</v>
      </c>
    </row>
    <row r="3709" spans="1:7" x14ac:dyDescent="0.25">
      <c r="A3709" t="s">
        <v>214</v>
      </c>
      <c r="B3709" t="s">
        <v>73</v>
      </c>
      <c r="C3709" t="s">
        <v>47</v>
      </c>
      <c r="D3709" t="s">
        <v>3190</v>
      </c>
      <c r="E3709" t="s">
        <v>49</v>
      </c>
      <c r="F3709" t="s">
        <v>50</v>
      </c>
      <c r="G3709">
        <v>2.0080730203510199E-3</v>
      </c>
    </row>
    <row r="3710" spans="1:7" x14ac:dyDescent="0.25">
      <c r="A3710" t="s">
        <v>214</v>
      </c>
      <c r="B3710" t="s">
        <v>70</v>
      </c>
      <c r="C3710" t="s">
        <v>47</v>
      </c>
      <c r="D3710" t="s">
        <v>3190</v>
      </c>
      <c r="E3710" t="s">
        <v>49</v>
      </c>
      <c r="F3710" t="s">
        <v>50</v>
      </c>
      <c r="G3710">
        <v>6.7344897015150199E-4</v>
      </c>
    </row>
    <row r="3711" spans="1:7" x14ac:dyDescent="0.25">
      <c r="A3711" t="s">
        <v>3229</v>
      </c>
      <c r="B3711" t="s">
        <v>76</v>
      </c>
      <c r="C3711" t="s">
        <v>47</v>
      </c>
      <c r="D3711" t="s">
        <v>3186</v>
      </c>
      <c r="E3711" t="s">
        <v>49</v>
      </c>
      <c r="F3711" t="s">
        <v>50</v>
      </c>
      <c r="G3711">
        <v>4.1148334741592397E-3</v>
      </c>
    </row>
    <row r="3712" spans="1:7" x14ac:dyDescent="0.25">
      <c r="A3712" t="s">
        <v>3229</v>
      </c>
      <c r="B3712" t="s">
        <v>70</v>
      </c>
      <c r="C3712" t="s">
        <v>47</v>
      </c>
      <c r="D3712" t="s">
        <v>3192</v>
      </c>
      <c r="E3712" t="s">
        <v>49</v>
      </c>
      <c r="F3712" t="s">
        <v>50</v>
      </c>
      <c r="G3712">
        <v>2.1395181616147298E-3</v>
      </c>
    </row>
    <row r="3713" spans="1:7" x14ac:dyDescent="0.25">
      <c r="A3713" t="s">
        <v>220</v>
      </c>
      <c r="B3713" t="s">
        <v>70</v>
      </c>
      <c r="C3713" t="s">
        <v>47</v>
      </c>
      <c r="D3713" t="s">
        <v>3194</v>
      </c>
      <c r="E3713" t="s">
        <v>49</v>
      </c>
      <c r="F3713" t="s">
        <v>50</v>
      </c>
      <c r="G3713">
        <v>3.4876509949013001E-4</v>
      </c>
    </row>
    <row r="3714" spans="1:7" x14ac:dyDescent="0.25">
      <c r="A3714" t="s">
        <v>3229</v>
      </c>
      <c r="B3714" t="s">
        <v>73</v>
      </c>
      <c r="C3714" t="s">
        <v>47</v>
      </c>
      <c r="D3714" t="s">
        <v>3185</v>
      </c>
      <c r="E3714" t="s">
        <v>49</v>
      </c>
      <c r="F3714" t="s">
        <v>50</v>
      </c>
      <c r="G3714">
        <v>4.8518472247653498E-3</v>
      </c>
    </row>
    <row r="3715" spans="1:7" x14ac:dyDescent="0.25">
      <c r="A3715" t="s">
        <v>214</v>
      </c>
      <c r="B3715" t="s">
        <v>76</v>
      </c>
      <c r="C3715" t="s">
        <v>47</v>
      </c>
      <c r="D3715" t="s">
        <v>3192</v>
      </c>
      <c r="E3715" t="s">
        <v>49</v>
      </c>
      <c r="F3715" t="s">
        <v>50</v>
      </c>
      <c r="G3715">
        <v>1.16540292898813E-3</v>
      </c>
    </row>
    <row r="3716" spans="1:7" x14ac:dyDescent="0.25">
      <c r="A3716" t="s">
        <v>220</v>
      </c>
      <c r="B3716" t="s">
        <v>76</v>
      </c>
      <c r="C3716" t="s">
        <v>47</v>
      </c>
      <c r="D3716" t="s">
        <v>3200</v>
      </c>
      <c r="E3716" t="s">
        <v>49</v>
      </c>
      <c r="F3716" t="s">
        <v>50</v>
      </c>
      <c r="G3716">
        <v>5.9693230109082295E-4</v>
      </c>
    </row>
    <row r="3717" spans="1:7" x14ac:dyDescent="0.25">
      <c r="A3717" t="s">
        <v>220</v>
      </c>
      <c r="B3717" t="s">
        <v>73</v>
      </c>
      <c r="C3717" t="s">
        <v>47</v>
      </c>
      <c r="D3717" t="s">
        <v>3194</v>
      </c>
      <c r="E3717" t="s">
        <v>49</v>
      </c>
      <c r="F3717" t="s">
        <v>50</v>
      </c>
      <c r="G3717">
        <v>1.59073922369215E-3</v>
      </c>
    </row>
    <row r="3718" spans="1:7" x14ac:dyDescent="0.25">
      <c r="A3718" t="s">
        <v>214</v>
      </c>
      <c r="B3718" t="s">
        <v>73</v>
      </c>
      <c r="C3718" t="s">
        <v>47</v>
      </c>
      <c r="D3718" t="s">
        <v>3191</v>
      </c>
      <c r="E3718" t="s">
        <v>49</v>
      </c>
      <c r="F3718" t="s">
        <v>50</v>
      </c>
      <c r="G3718">
        <v>2.0098959120753998E-3</v>
      </c>
    </row>
    <row r="3719" spans="1:7" x14ac:dyDescent="0.25">
      <c r="A3719" t="s">
        <v>214</v>
      </c>
      <c r="B3719" t="s">
        <v>70</v>
      </c>
      <c r="C3719" t="s">
        <v>47</v>
      </c>
      <c r="D3719" t="s">
        <v>3191</v>
      </c>
      <c r="E3719" t="s">
        <v>49</v>
      </c>
      <c r="F3719" t="s">
        <v>50</v>
      </c>
      <c r="G3719">
        <v>6.6953959136173598E-4</v>
      </c>
    </row>
    <row r="3720" spans="1:7" x14ac:dyDescent="0.25">
      <c r="A3720" t="s">
        <v>3229</v>
      </c>
      <c r="B3720" t="s">
        <v>70</v>
      </c>
      <c r="C3720" t="s">
        <v>47</v>
      </c>
      <c r="D3720" t="s">
        <v>3193</v>
      </c>
      <c r="E3720" t="s">
        <v>49</v>
      </c>
      <c r="F3720" t="s">
        <v>50</v>
      </c>
      <c r="G3720">
        <v>2.1351415343052399E-3</v>
      </c>
    </row>
    <row r="3721" spans="1:7" x14ac:dyDescent="0.25">
      <c r="A3721" t="s">
        <v>3229</v>
      </c>
      <c r="B3721" t="s">
        <v>76</v>
      </c>
      <c r="C3721" t="s">
        <v>47</v>
      </c>
      <c r="D3721" t="s">
        <v>3187</v>
      </c>
      <c r="E3721" t="s">
        <v>49</v>
      </c>
      <c r="F3721" t="s">
        <v>50</v>
      </c>
      <c r="G3721">
        <v>4.1014017110847503E-3</v>
      </c>
    </row>
    <row r="3722" spans="1:7" x14ac:dyDescent="0.25">
      <c r="A3722" t="s">
        <v>220</v>
      </c>
      <c r="B3722" t="s">
        <v>70</v>
      </c>
      <c r="C3722" t="s">
        <v>47</v>
      </c>
      <c r="D3722" t="s">
        <v>3195</v>
      </c>
      <c r="E3722" t="s">
        <v>49</v>
      </c>
      <c r="F3722" t="s">
        <v>50</v>
      </c>
      <c r="G3722">
        <v>3.4615351603581302E-4</v>
      </c>
    </row>
    <row r="3723" spans="1:7" x14ac:dyDescent="0.25">
      <c r="A3723" t="s">
        <v>220</v>
      </c>
      <c r="B3723" t="s">
        <v>76</v>
      </c>
      <c r="C3723" t="s">
        <v>47</v>
      </c>
      <c r="D3723" t="s">
        <v>3201</v>
      </c>
      <c r="E3723" t="s">
        <v>49</v>
      </c>
      <c r="F3723" t="s">
        <v>50</v>
      </c>
      <c r="G3723">
        <v>5.9822394266161299E-4</v>
      </c>
    </row>
    <row r="3724" spans="1:7" x14ac:dyDescent="0.25">
      <c r="A3724" t="s">
        <v>214</v>
      </c>
      <c r="B3724" t="s">
        <v>76</v>
      </c>
      <c r="C3724" t="s">
        <v>47</v>
      </c>
      <c r="D3724" t="s">
        <v>3193</v>
      </c>
      <c r="E3724" t="s">
        <v>49</v>
      </c>
      <c r="F3724" t="s">
        <v>50</v>
      </c>
      <c r="G3724">
        <v>1.16385656796144E-3</v>
      </c>
    </row>
    <row r="3725" spans="1:7" x14ac:dyDescent="0.25">
      <c r="A3725" t="s">
        <v>220</v>
      </c>
      <c r="B3725" t="s">
        <v>73</v>
      </c>
      <c r="C3725" t="s">
        <v>47</v>
      </c>
      <c r="D3725" t="s">
        <v>3195</v>
      </c>
      <c r="E3725" t="s">
        <v>49</v>
      </c>
      <c r="F3725" t="s">
        <v>50</v>
      </c>
      <c r="G3725">
        <v>1.5796688231792999E-3</v>
      </c>
    </row>
    <row r="3726" spans="1:7" x14ac:dyDescent="0.25">
      <c r="A3726" t="s">
        <v>3229</v>
      </c>
      <c r="B3726" t="s">
        <v>73</v>
      </c>
      <c r="C3726" t="s">
        <v>47</v>
      </c>
      <c r="D3726" t="s">
        <v>3186</v>
      </c>
      <c r="E3726" t="s">
        <v>49</v>
      </c>
      <c r="F3726" t="s">
        <v>50</v>
      </c>
      <c r="G3726">
        <v>4.8323124647140503E-3</v>
      </c>
    </row>
    <row r="3727" spans="1:7" x14ac:dyDescent="0.25">
      <c r="A3727" t="s">
        <v>214</v>
      </c>
      <c r="B3727" t="s">
        <v>73</v>
      </c>
      <c r="C3727" t="s">
        <v>47</v>
      </c>
      <c r="D3727" t="s">
        <v>3192</v>
      </c>
      <c r="E3727" t="s">
        <v>49</v>
      </c>
      <c r="F3727" t="s">
        <v>50</v>
      </c>
      <c r="G3727">
        <v>2.0097834368546798E-3</v>
      </c>
    </row>
    <row r="3728" spans="1:7" x14ac:dyDescent="0.25">
      <c r="A3728" t="s">
        <v>214</v>
      </c>
      <c r="B3728" t="s">
        <v>70</v>
      </c>
      <c r="C3728" t="s">
        <v>47</v>
      </c>
      <c r="D3728" t="s">
        <v>3192</v>
      </c>
      <c r="E3728" t="s">
        <v>49</v>
      </c>
      <c r="F3728" t="s">
        <v>50</v>
      </c>
      <c r="G3728">
        <v>6.7108521858851098E-4</v>
      </c>
    </row>
    <row r="3729" spans="1:7" x14ac:dyDescent="0.25">
      <c r="A3729" t="s">
        <v>3229</v>
      </c>
      <c r="B3729" t="s">
        <v>70</v>
      </c>
      <c r="C3729" t="s">
        <v>47</v>
      </c>
      <c r="D3729" t="s">
        <v>3194</v>
      </c>
      <c r="E3729" t="s">
        <v>49</v>
      </c>
      <c r="F3729" t="s">
        <v>50</v>
      </c>
      <c r="G3729">
        <v>2.1370349989997001E-3</v>
      </c>
    </row>
    <row r="3730" spans="1:7" x14ac:dyDescent="0.25">
      <c r="A3730" t="s">
        <v>220</v>
      </c>
      <c r="B3730" t="s">
        <v>76</v>
      </c>
      <c r="C3730" t="s">
        <v>47</v>
      </c>
      <c r="D3730" t="s">
        <v>3202</v>
      </c>
      <c r="E3730" t="s">
        <v>49</v>
      </c>
      <c r="F3730" t="s">
        <v>50</v>
      </c>
      <c r="G3730">
        <v>5.9722165266672697E-4</v>
      </c>
    </row>
    <row r="3731" spans="1:7" x14ac:dyDescent="0.25">
      <c r="A3731" t="s">
        <v>220</v>
      </c>
      <c r="B3731" t="s">
        <v>70</v>
      </c>
      <c r="C3731" t="s">
        <v>47</v>
      </c>
      <c r="D3731" t="s">
        <v>3196</v>
      </c>
      <c r="E3731" t="s">
        <v>49</v>
      </c>
      <c r="F3731" t="s">
        <v>50</v>
      </c>
      <c r="G3731">
        <v>3.42692909897237E-4</v>
      </c>
    </row>
    <row r="3732" spans="1:7" x14ac:dyDescent="0.25">
      <c r="A3732" t="s">
        <v>3229</v>
      </c>
      <c r="B3732" t="s">
        <v>76</v>
      </c>
      <c r="C3732" t="s">
        <v>47</v>
      </c>
      <c r="D3732" t="s">
        <v>3188</v>
      </c>
      <c r="E3732" t="s">
        <v>49</v>
      </c>
      <c r="F3732" t="s">
        <v>50</v>
      </c>
      <c r="G3732">
        <v>4.0922580020768297E-3</v>
      </c>
    </row>
    <row r="3733" spans="1:7" x14ac:dyDescent="0.25">
      <c r="A3733" t="s">
        <v>214</v>
      </c>
      <c r="B3733" t="s">
        <v>76</v>
      </c>
      <c r="C3733" t="s">
        <v>47</v>
      </c>
      <c r="D3733" t="s">
        <v>3194</v>
      </c>
      <c r="E3733" t="s">
        <v>49</v>
      </c>
      <c r="F3733" t="s">
        <v>50</v>
      </c>
      <c r="G3733">
        <v>1.1780852962423199E-3</v>
      </c>
    </row>
    <row r="3734" spans="1:7" x14ac:dyDescent="0.25">
      <c r="A3734" t="s">
        <v>220</v>
      </c>
      <c r="B3734" t="s">
        <v>73</v>
      </c>
      <c r="C3734" t="s">
        <v>47</v>
      </c>
      <c r="D3734" t="s">
        <v>3196</v>
      </c>
      <c r="E3734" t="s">
        <v>49</v>
      </c>
      <c r="F3734" t="s">
        <v>50</v>
      </c>
      <c r="G3734">
        <v>1.5769912496857001E-3</v>
      </c>
    </row>
    <row r="3735" spans="1:7" x14ac:dyDescent="0.25">
      <c r="A3735" t="s">
        <v>3229</v>
      </c>
      <c r="B3735" t="s">
        <v>73</v>
      </c>
      <c r="C3735" t="s">
        <v>47</v>
      </c>
      <c r="D3735" t="s">
        <v>3187</v>
      </c>
      <c r="E3735" t="s">
        <v>49</v>
      </c>
      <c r="F3735" t="s">
        <v>50</v>
      </c>
      <c r="G3735">
        <v>4.7921641045306097E-3</v>
      </c>
    </row>
    <row r="3736" spans="1:7" x14ac:dyDescent="0.25">
      <c r="A3736" t="s">
        <v>214</v>
      </c>
      <c r="B3736" t="s">
        <v>73</v>
      </c>
      <c r="C3736" t="s">
        <v>47</v>
      </c>
      <c r="D3736" t="s">
        <v>3193</v>
      </c>
      <c r="E3736" t="s">
        <v>49</v>
      </c>
      <c r="F3736" t="s">
        <v>50</v>
      </c>
      <c r="G3736">
        <v>2.0074887222118502E-3</v>
      </c>
    </row>
    <row r="3737" spans="1:7" x14ac:dyDescent="0.25">
      <c r="A3737" t="s">
        <v>214</v>
      </c>
      <c r="B3737" t="s">
        <v>70</v>
      </c>
      <c r="C3737" t="s">
        <v>47</v>
      </c>
      <c r="D3737" t="s">
        <v>3193</v>
      </c>
      <c r="E3737" t="s">
        <v>49</v>
      </c>
      <c r="F3737" t="s">
        <v>50</v>
      </c>
      <c r="G3737">
        <v>6.7228400305415804E-4</v>
      </c>
    </row>
    <row r="3738" spans="1:7" x14ac:dyDescent="0.25">
      <c r="A3738" t="s">
        <v>220</v>
      </c>
      <c r="B3738" t="s">
        <v>76</v>
      </c>
      <c r="C3738" t="s">
        <v>47</v>
      </c>
      <c r="D3738" t="s">
        <v>3203</v>
      </c>
      <c r="E3738" t="s">
        <v>49</v>
      </c>
      <c r="F3738" t="s">
        <v>50</v>
      </c>
      <c r="G3738">
        <v>5.9315319414491999E-4</v>
      </c>
    </row>
    <row r="3739" spans="1:7" x14ac:dyDescent="0.25">
      <c r="A3739" t="s">
        <v>3229</v>
      </c>
      <c r="B3739" t="s">
        <v>70</v>
      </c>
      <c r="C3739" t="s">
        <v>47</v>
      </c>
      <c r="D3739" t="s">
        <v>3195</v>
      </c>
      <c r="E3739" t="s">
        <v>49</v>
      </c>
      <c r="F3739" t="s">
        <v>50</v>
      </c>
      <c r="G3739">
        <v>2.1181298481238999E-3</v>
      </c>
    </row>
    <row r="3740" spans="1:7" x14ac:dyDescent="0.25">
      <c r="A3740" t="s">
        <v>220</v>
      </c>
      <c r="B3740" t="s">
        <v>70</v>
      </c>
      <c r="C3740" t="s">
        <v>47</v>
      </c>
      <c r="D3740" t="s">
        <v>3197</v>
      </c>
      <c r="E3740" t="s">
        <v>49</v>
      </c>
      <c r="F3740" t="s">
        <v>50</v>
      </c>
      <c r="G3740">
        <v>3.4050146738688099E-4</v>
      </c>
    </row>
    <row r="3741" spans="1:7" x14ac:dyDescent="0.25">
      <c r="A3741" t="s">
        <v>214</v>
      </c>
      <c r="B3741" t="s">
        <v>76</v>
      </c>
      <c r="C3741" t="s">
        <v>47</v>
      </c>
      <c r="D3741" t="s">
        <v>3195</v>
      </c>
      <c r="E3741" t="s">
        <v>49</v>
      </c>
      <c r="F3741" t="s">
        <v>50</v>
      </c>
      <c r="G3741">
        <v>1.17032855421632E-3</v>
      </c>
    </row>
    <row r="3742" spans="1:7" x14ac:dyDescent="0.25">
      <c r="A3742" t="s">
        <v>220</v>
      </c>
      <c r="B3742" t="s">
        <v>73</v>
      </c>
      <c r="C3742" t="s">
        <v>47</v>
      </c>
      <c r="D3742" t="s">
        <v>3197</v>
      </c>
      <c r="E3742" t="s">
        <v>49</v>
      </c>
      <c r="F3742" t="s">
        <v>50</v>
      </c>
      <c r="G3742">
        <v>1.5695922904544401E-3</v>
      </c>
    </row>
    <row r="3743" spans="1:7" x14ac:dyDescent="0.25">
      <c r="A3743" t="s">
        <v>3229</v>
      </c>
      <c r="B3743" t="s">
        <v>76</v>
      </c>
      <c r="C3743" t="s">
        <v>47</v>
      </c>
      <c r="D3743" t="s">
        <v>3189</v>
      </c>
      <c r="E3743" t="s">
        <v>49</v>
      </c>
      <c r="F3743" t="s">
        <v>50</v>
      </c>
      <c r="G3743">
        <v>4.0996692928613396E-3</v>
      </c>
    </row>
    <row r="3744" spans="1:7" x14ac:dyDescent="0.25">
      <c r="A3744" t="s">
        <v>3229</v>
      </c>
      <c r="B3744" t="s">
        <v>73</v>
      </c>
      <c r="C3744" t="s">
        <v>47</v>
      </c>
      <c r="D3744" t="s">
        <v>3188</v>
      </c>
      <c r="E3744" t="s">
        <v>49</v>
      </c>
      <c r="F3744" t="s">
        <v>50</v>
      </c>
      <c r="G3744">
        <v>4.76223090811381E-3</v>
      </c>
    </row>
    <row r="3745" spans="1:7" x14ac:dyDescent="0.25">
      <c r="A3745" t="s">
        <v>214</v>
      </c>
      <c r="B3745" t="s">
        <v>73</v>
      </c>
      <c r="C3745" t="s">
        <v>47</v>
      </c>
      <c r="D3745" t="s">
        <v>3194</v>
      </c>
      <c r="E3745" t="s">
        <v>49</v>
      </c>
      <c r="F3745" t="s">
        <v>50</v>
      </c>
      <c r="G3745">
        <v>2.06697333742071E-3</v>
      </c>
    </row>
    <row r="3746" spans="1:7" x14ac:dyDescent="0.25">
      <c r="A3746" t="s">
        <v>214</v>
      </c>
      <c r="B3746" t="s">
        <v>70</v>
      </c>
      <c r="C3746" t="s">
        <v>47</v>
      </c>
      <c r="D3746" t="s">
        <v>3194</v>
      </c>
      <c r="E3746" t="s">
        <v>49</v>
      </c>
      <c r="F3746" t="s">
        <v>50</v>
      </c>
      <c r="G3746">
        <v>6.9475242385157805E-4</v>
      </c>
    </row>
    <row r="3747" spans="1:7" x14ac:dyDescent="0.25">
      <c r="A3747" t="s">
        <v>220</v>
      </c>
      <c r="B3747" t="s">
        <v>76</v>
      </c>
      <c r="C3747" t="s">
        <v>47</v>
      </c>
      <c r="D3747" t="s">
        <v>3204</v>
      </c>
      <c r="E3747" t="s">
        <v>49</v>
      </c>
      <c r="F3747" t="s">
        <v>50</v>
      </c>
      <c r="G3747">
        <v>6.31110509236653E-4</v>
      </c>
    </row>
    <row r="3748" spans="1:7" x14ac:dyDescent="0.25">
      <c r="A3748" t="s">
        <v>106</v>
      </c>
      <c r="B3748" t="s">
        <v>3</v>
      </c>
      <c r="C3748" t="s">
        <v>108</v>
      </c>
      <c r="D3748">
        <v>13</v>
      </c>
      <c r="E3748" t="s">
        <v>60</v>
      </c>
      <c r="F3748" t="s">
        <v>61</v>
      </c>
      <c r="G3748">
        <v>6.31110509236653E-4</v>
      </c>
    </row>
    <row r="3749" spans="1:7" x14ac:dyDescent="0.25">
      <c r="A3749">
        <v>6.31110509236653E-4</v>
      </c>
    </row>
    <row r="3750" spans="1:7" x14ac:dyDescent="0.25">
      <c r="A3750" t="s">
        <v>3229</v>
      </c>
      <c r="B3750" t="s">
        <v>70</v>
      </c>
      <c r="C3750" t="s">
        <v>47</v>
      </c>
      <c r="D3750" t="s">
        <v>3196</v>
      </c>
      <c r="E3750" t="s">
        <v>49</v>
      </c>
      <c r="F3750" t="s">
        <v>50</v>
      </c>
      <c r="G3750">
        <v>2.0993337467096799E-3</v>
      </c>
    </row>
    <row r="3751" spans="1:7" x14ac:dyDescent="0.25">
      <c r="A3751" t="s">
        <v>220</v>
      </c>
      <c r="B3751" t="s">
        <v>70</v>
      </c>
      <c r="C3751" t="s">
        <v>47</v>
      </c>
      <c r="D3751" t="s">
        <v>3198</v>
      </c>
      <c r="E3751" t="s">
        <v>49</v>
      </c>
      <c r="F3751" t="s">
        <v>50</v>
      </c>
      <c r="G3751">
        <v>3.4278927119911099E-4</v>
      </c>
    </row>
    <row r="3752" spans="1:7" x14ac:dyDescent="0.25">
      <c r="A3752" t="s">
        <v>214</v>
      </c>
      <c r="B3752" t="s">
        <v>76</v>
      </c>
      <c r="C3752" t="s">
        <v>47</v>
      </c>
      <c r="D3752" t="s">
        <v>3196</v>
      </c>
      <c r="E3752" t="s">
        <v>49</v>
      </c>
      <c r="F3752" t="s">
        <v>50</v>
      </c>
      <c r="G3752">
        <v>1.1606269124625299E-3</v>
      </c>
    </row>
    <row r="3753" spans="1:7" x14ac:dyDescent="0.25">
      <c r="A3753" t="s">
        <v>220</v>
      </c>
      <c r="B3753" t="s">
        <v>73</v>
      </c>
      <c r="C3753" t="s">
        <v>47</v>
      </c>
      <c r="D3753" t="s">
        <v>3198</v>
      </c>
      <c r="E3753" t="s">
        <v>49</v>
      </c>
      <c r="F3753" t="s">
        <v>50</v>
      </c>
      <c r="G3753">
        <v>1.5641238038421499E-3</v>
      </c>
    </row>
    <row r="3754" spans="1:7" x14ac:dyDescent="0.25">
      <c r="A3754" t="s">
        <v>3229</v>
      </c>
      <c r="B3754" t="s">
        <v>76</v>
      </c>
      <c r="C3754" t="s">
        <v>47</v>
      </c>
      <c r="D3754" t="s">
        <v>3190</v>
      </c>
      <c r="E3754" t="s">
        <v>49</v>
      </c>
      <c r="F3754" t="s">
        <v>50</v>
      </c>
      <c r="G3754">
        <v>4.1159521470698198E-3</v>
      </c>
    </row>
    <row r="3755" spans="1:7" x14ac:dyDescent="0.25">
      <c r="A3755" t="s">
        <v>214</v>
      </c>
      <c r="B3755" t="s">
        <v>73</v>
      </c>
      <c r="C3755" t="s">
        <v>47</v>
      </c>
      <c r="D3755" t="s">
        <v>3195</v>
      </c>
      <c r="E3755" t="s">
        <v>49</v>
      </c>
      <c r="F3755" t="s">
        <v>50</v>
      </c>
      <c r="G3755">
        <v>2.0500590949704702E-3</v>
      </c>
    </row>
    <row r="3756" spans="1:7" x14ac:dyDescent="0.25">
      <c r="A3756" t="s">
        <v>3229</v>
      </c>
      <c r="B3756" t="s">
        <v>73</v>
      </c>
      <c r="C3756" t="s">
        <v>47</v>
      </c>
      <c r="D3756" t="s">
        <v>3189</v>
      </c>
      <c r="E3756" t="s">
        <v>49</v>
      </c>
      <c r="F3756" t="s">
        <v>50</v>
      </c>
      <c r="G3756">
        <v>4.7431327314937802E-3</v>
      </c>
    </row>
    <row r="3757" spans="1:7" x14ac:dyDescent="0.25">
      <c r="A3757" t="s">
        <v>214</v>
      </c>
      <c r="B3757" t="s">
        <v>70</v>
      </c>
      <c r="C3757" t="s">
        <v>47</v>
      </c>
      <c r="D3757" t="s">
        <v>3195</v>
      </c>
      <c r="E3757" t="s">
        <v>49</v>
      </c>
      <c r="F3757" t="s">
        <v>50</v>
      </c>
      <c r="G3757">
        <v>6.8955978194435797E-4</v>
      </c>
    </row>
    <row r="3758" spans="1:7" x14ac:dyDescent="0.25">
      <c r="A3758" t="s">
        <v>3229</v>
      </c>
      <c r="B3758" t="s">
        <v>70</v>
      </c>
      <c r="C3758" t="s">
        <v>47</v>
      </c>
      <c r="D3758" t="s">
        <v>3197</v>
      </c>
      <c r="E3758" t="s">
        <v>49</v>
      </c>
      <c r="F3758" t="s">
        <v>50</v>
      </c>
      <c r="G3758">
        <v>2.08034449153476E-3</v>
      </c>
    </row>
    <row r="3759" spans="1:7" x14ac:dyDescent="0.25">
      <c r="A3759" t="s">
        <v>220</v>
      </c>
      <c r="B3759" t="s">
        <v>70</v>
      </c>
      <c r="C3759" t="s">
        <v>47</v>
      </c>
      <c r="D3759" t="s">
        <v>3199</v>
      </c>
      <c r="E3759" t="s">
        <v>49</v>
      </c>
      <c r="F3759" t="s">
        <v>50</v>
      </c>
      <c r="G3759">
        <v>3.43859321192691E-4</v>
      </c>
    </row>
    <row r="3760" spans="1:7" x14ac:dyDescent="0.25">
      <c r="A3760" t="s">
        <v>220</v>
      </c>
      <c r="B3760" t="s">
        <v>73</v>
      </c>
      <c r="C3760" t="s">
        <v>47</v>
      </c>
      <c r="D3760" t="s">
        <v>3199</v>
      </c>
      <c r="E3760" t="s">
        <v>49</v>
      </c>
      <c r="F3760" t="s">
        <v>50</v>
      </c>
      <c r="G3760">
        <v>1.5599400327916701E-3</v>
      </c>
    </row>
    <row r="3761" spans="1:7" x14ac:dyDescent="0.25">
      <c r="A3761" t="s">
        <v>214</v>
      </c>
      <c r="B3761" t="s">
        <v>76</v>
      </c>
      <c r="C3761" t="s">
        <v>47</v>
      </c>
      <c r="D3761" t="s">
        <v>3197</v>
      </c>
      <c r="E3761" t="s">
        <v>49</v>
      </c>
      <c r="F3761" t="s">
        <v>50</v>
      </c>
      <c r="G3761">
        <v>1.15441944864061E-3</v>
      </c>
    </row>
    <row r="3762" spans="1:7" x14ac:dyDescent="0.25">
      <c r="A3762" t="s">
        <v>3229</v>
      </c>
      <c r="B3762" t="s">
        <v>76</v>
      </c>
      <c r="C3762" t="s">
        <v>47</v>
      </c>
      <c r="D3762" t="s">
        <v>3191</v>
      </c>
      <c r="E3762" t="s">
        <v>49</v>
      </c>
      <c r="F3762" t="s">
        <v>50</v>
      </c>
      <c r="G3762">
        <v>4.1328185362834099E-3</v>
      </c>
    </row>
    <row r="3763" spans="1:7" x14ac:dyDescent="0.25">
      <c r="A3763" t="s">
        <v>214</v>
      </c>
      <c r="B3763" t="s">
        <v>73</v>
      </c>
      <c r="C3763" t="s">
        <v>47</v>
      </c>
      <c r="D3763" t="s">
        <v>3196</v>
      </c>
      <c r="E3763" t="s">
        <v>49</v>
      </c>
      <c r="F3763" t="s">
        <v>50</v>
      </c>
      <c r="G3763">
        <v>2.04377824413603E-3</v>
      </c>
    </row>
    <row r="3764" spans="1:7" x14ac:dyDescent="0.25">
      <c r="A3764" t="s">
        <v>3229</v>
      </c>
      <c r="B3764" t="s">
        <v>73</v>
      </c>
      <c r="C3764" t="s">
        <v>47</v>
      </c>
      <c r="D3764" t="s">
        <v>3190</v>
      </c>
      <c r="E3764" t="s">
        <v>49</v>
      </c>
      <c r="F3764" t="s">
        <v>50</v>
      </c>
      <c r="G3764">
        <v>4.7806801953056898E-3</v>
      </c>
    </row>
    <row r="3765" spans="1:7" x14ac:dyDescent="0.25">
      <c r="A3765" t="s">
        <v>214</v>
      </c>
      <c r="B3765" t="s">
        <v>70</v>
      </c>
      <c r="C3765" t="s">
        <v>47</v>
      </c>
      <c r="D3765" t="s">
        <v>3196</v>
      </c>
      <c r="E3765" t="s">
        <v>49</v>
      </c>
      <c r="F3765" t="s">
        <v>50</v>
      </c>
      <c r="G3765">
        <v>6.8810320850731604E-4</v>
      </c>
    </row>
    <row r="3766" spans="1:7" x14ac:dyDescent="0.25">
      <c r="A3766" t="s">
        <v>220</v>
      </c>
      <c r="B3766" t="s">
        <v>70</v>
      </c>
      <c r="C3766" t="s">
        <v>47</v>
      </c>
      <c r="D3766" t="s">
        <v>3200</v>
      </c>
      <c r="E3766" t="s">
        <v>49</v>
      </c>
      <c r="F3766" t="s">
        <v>50</v>
      </c>
      <c r="G3766">
        <v>3.4722189108530601E-4</v>
      </c>
    </row>
    <row r="3767" spans="1:7" x14ac:dyDescent="0.25">
      <c r="A3767" t="s">
        <v>3229</v>
      </c>
      <c r="B3767" t="s">
        <v>70</v>
      </c>
      <c r="C3767" t="s">
        <v>47</v>
      </c>
      <c r="D3767" t="s">
        <v>3198</v>
      </c>
      <c r="E3767" t="s">
        <v>49</v>
      </c>
      <c r="F3767" t="s">
        <v>50</v>
      </c>
      <c r="G3767">
        <v>2.0656008669670501E-3</v>
      </c>
    </row>
    <row r="3768" spans="1:7" x14ac:dyDescent="0.25">
      <c r="A3768" t="s">
        <v>220</v>
      </c>
      <c r="B3768" t="s">
        <v>73</v>
      </c>
      <c r="C3768" t="s">
        <v>47</v>
      </c>
      <c r="D3768" t="s">
        <v>3200</v>
      </c>
      <c r="E3768" t="s">
        <v>49</v>
      </c>
      <c r="F3768" t="s">
        <v>50</v>
      </c>
      <c r="G3768">
        <v>1.56481332249111E-3</v>
      </c>
    </row>
    <row r="3769" spans="1:7" x14ac:dyDescent="0.25">
      <c r="A3769" t="s">
        <v>214</v>
      </c>
      <c r="B3769" t="s">
        <v>76</v>
      </c>
      <c r="C3769" t="s">
        <v>47</v>
      </c>
      <c r="D3769" t="s">
        <v>3198</v>
      </c>
      <c r="E3769" t="s">
        <v>49</v>
      </c>
      <c r="F3769" t="s">
        <v>50</v>
      </c>
      <c r="G3769">
        <v>1.1501171064715E-3</v>
      </c>
    </row>
    <row r="3770" spans="1:7" x14ac:dyDescent="0.25">
      <c r="A3770" t="s">
        <v>3229</v>
      </c>
      <c r="B3770" t="s">
        <v>76</v>
      </c>
      <c r="C3770" t="s">
        <v>47</v>
      </c>
      <c r="D3770" t="s">
        <v>3192</v>
      </c>
      <c r="E3770" t="s">
        <v>49</v>
      </c>
      <c r="F3770" t="s">
        <v>50</v>
      </c>
      <c r="G3770">
        <v>4.16824097434679E-3</v>
      </c>
    </row>
    <row r="3771" spans="1:7" x14ac:dyDescent="0.25">
      <c r="A3771" t="s">
        <v>214</v>
      </c>
      <c r="B3771" t="s">
        <v>73</v>
      </c>
      <c r="C3771" t="s">
        <v>47</v>
      </c>
      <c r="D3771" t="s">
        <v>3197</v>
      </c>
      <c r="E3771" t="s">
        <v>49</v>
      </c>
      <c r="F3771" t="s">
        <v>50</v>
      </c>
      <c r="G3771">
        <v>2.0295679569244298E-3</v>
      </c>
    </row>
    <row r="3772" spans="1:7" x14ac:dyDescent="0.25">
      <c r="A3772" t="s">
        <v>214</v>
      </c>
      <c r="B3772" t="s">
        <v>70</v>
      </c>
      <c r="C3772" t="s">
        <v>47</v>
      </c>
      <c r="D3772" t="s">
        <v>3197</v>
      </c>
      <c r="E3772" t="s">
        <v>49</v>
      </c>
      <c r="F3772" t="s">
        <v>50</v>
      </c>
      <c r="G3772">
        <v>6.8309373325771698E-4</v>
      </c>
    </row>
    <row r="3773" spans="1:7" x14ac:dyDescent="0.25">
      <c r="A3773" t="s">
        <v>3229</v>
      </c>
      <c r="B3773" t="s">
        <v>73</v>
      </c>
      <c r="C3773" t="s">
        <v>47</v>
      </c>
      <c r="D3773" t="s">
        <v>3191</v>
      </c>
      <c r="E3773" t="s">
        <v>49</v>
      </c>
      <c r="F3773" t="s">
        <v>50</v>
      </c>
      <c r="G3773">
        <v>4.8186416370201799E-3</v>
      </c>
    </row>
    <row r="3774" spans="1:7" x14ac:dyDescent="0.25">
      <c r="A3774" t="s">
        <v>220</v>
      </c>
      <c r="B3774" t="s">
        <v>70</v>
      </c>
      <c r="C3774" t="s">
        <v>47</v>
      </c>
      <c r="D3774" t="s">
        <v>3201</v>
      </c>
      <c r="E3774" t="s">
        <v>49</v>
      </c>
      <c r="F3774" t="s">
        <v>50</v>
      </c>
      <c r="G3774">
        <v>3.4822418108019202E-4</v>
      </c>
    </row>
    <row r="3775" spans="1:7" x14ac:dyDescent="0.25">
      <c r="A3775" t="s">
        <v>3229</v>
      </c>
      <c r="B3775" t="s">
        <v>70</v>
      </c>
      <c r="C3775" t="s">
        <v>47</v>
      </c>
      <c r="D3775" t="s">
        <v>3199</v>
      </c>
      <c r="E3775" t="s">
        <v>49</v>
      </c>
      <c r="F3775" t="s">
        <v>50</v>
      </c>
      <c r="G3775">
        <v>2.0552611978430402E-3</v>
      </c>
    </row>
    <row r="3776" spans="1:7" x14ac:dyDescent="0.25">
      <c r="A3776" t="s">
        <v>220</v>
      </c>
      <c r="B3776" t="s">
        <v>73</v>
      </c>
      <c r="C3776" t="s">
        <v>47</v>
      </c>
      <c r="D3776" t="s">
        <v>3201</v>
      </c>
      <c r="E3776" t="s">
        <v>49</v>
      </c>
      <c r="F3776" t="s">
        <v>50</v>
      </c>
      <c r="G3776">
        <v>1.5713043434103699E-3</v>
      </c>
    </row>
    <row r="3777" spans="1:7" x14ac:dyDescent="0.25">
      <c r="A3777" t="s">
        <v>214</v>
      </c>
      <c r="B3777" t="s">
        <v>76</v>
      </c>
      <c r="C3777" t="s">
        <v>47</v>
      </c>
      <c r="D3777" t="s">
        <v>3199</v>
      </c>
      <c r="E3777" t="s">
        <v>49</v>
      </c>
      <c r="F3777" t="s">
        <v>50</v>
      </c>
      <c r="G3777">
        <v>1.14619773730897E-3</v>
      </c>
    </row>
    <row r="3778" spans="1:7" x14ac:dyDescent="0.25">
      <c r="A3778" t="s">
        <v>3229</v>
      </c>
      <c r="B3778" t="s">
        <v>76</v>
      </c>
      <c r="C3778" t="s">
        <v>47</v>
      </c>
      <c r="D3778" t="s">
        <v>3193</v>
      </c>
      <c r="E3778" t="s">
        <v>49</v>
      </c>
      <c r="F3778" t="s">
        <v>50</v>
      </c>
      <c r="G3778">
        <v>4.1663505834586599E-3</v>
      </c>
    </row>
    <row r="3779" spans="1:7" x14ac:dyDescent="0.25">
      <c r="A3779" t="s">
        <v>214</v>
      </c>
      <c r="B3779" t="s">
        <v>73</v>
      </c>
      <c r="C3779" t="s">
        <v>47</v>
      </c>
      <c r="D3779" t="s">
        <v>3198</v>
      </c>
      <c r="E3779" t="s">
        <v>49</v>
      </c>
      <c r="F3779" t="s">
        <v>50</v>
      </c>
      <c r="G3779">
        <v>2.0221611920823398E-3</v>
      </c>
    </row>
    <row r="3780" spans="1:7" x14ac:dyDescent="0.25">
      <c r="A3780" t="s">
        <v>214</v>
      </c>
      <c r="B3780" t="s">
        <v>70</v>
      </c>
      <c r="C3780" t="s">
        <v>47</v>
      </c>
      <c r="D3780" t="s">
        <v>3198</v>
      </c>
      <c r="E3780" t="s">
        <v>49</v>
      </c>
      <c r="F3780" t="s">
        <v>50</v>
      </c>
      <c r="G3780">
        <v>6.7848635058030996E-4</v>
      </c>
    </row>
    <row r="3781" spans="1:7" x14ac:dyDescent="0.25">
      <c r="A3781" t="s">
        <v>3229</v>
      </c>
      <c r="B3781" t="s">
        <v>73</v>
      </c>
      <c r="C3781" t="s">
        <v>47</v>
      </c>
      <c r="D3781" t="s">
        <v>3192</v>
      </c>
      <c r="E3781" t="s">
        <v>49</v>
      </c>
      <c r="F3781" t="s">
        <v>50</v>
      </c>
      <c r="G3781">
        <v>4.8554246624310802E-3</v>
      </c>
    </row>
    <row r="3782" spans="1:7" x14ac:dyDescent="0.25">
      <c r="A3782" t="s">
        <v>220</v>
      </c>
      <c r="B3782" t="s">
        <v>70</v>
      </c>
      <c r="C3782" t="s">
        <v>47</v>
      </c>
      <c r="D3782" t="s">
        <v>3202</v>
      </c>
      <c r="E3782" t="s">
        <v>49</v>
      </c>
      <c r="F3782" t="s">
        <v>50</v>
      </c>
      <c r="G3782">
        <v>3.4693844464360398E-4</v>
      </c>
    </row>
    <row r="3783" spans="1:7" x14ac:dyDescent="0.25">
      <c r="A3783" t="s">
        <v>3229</v>
      </c>
      <c r="B3783" t="s">
        <v>70</v>
      </c>
      <c r="C3783" t="s">
        <v>47</v>
      </c>
      <c r="D3783" t="s">
        <v>3200</v>
      </c>
      <c r="E3783" t="s">
        <v>49</v>
      </c>
      <c r="F3783" t="s">
        <v>50</v>
      </c>
      <c r="G3783">
        <v>2.07696561184194E-3</v>
      </c>
    </row>
    <row r="3784" spans="1:7" x14ac:dyDescent="0.25">
      <c r="A3784" t="s">
        <v>220</v>
      </c>
      <c r="B3784" t="s">
        <v>73</v>
      </c>
      <c r="C3784" t="s">
        <v>47</v>
      </c>
      <c r="D3784" t="s">
        <v>3202</v>
      </c>
      <c r="E3784" t="s">
        <v>49</v>
      </c>
      <c r="F3784" t="s">
        <v>50</v>
      </c>
      <c r="G3784">
        <v>1.57709600163154E-3</v>
      </c>
    </row>
    <row r="3785" spans="1:7" x14ac:dyDescent="0.25">
      <c r="A3785" t="s">
        <v>214</v>
      </c>
      <c r="B3785" t="s">
        <v>76</v>
      </c>
      <c r="C3785" t="s">
        <v>47</v>
      </c>
      <c r="D3785" t="s">
        <v>3200</v>
      </c>
      <c r="E3785" t="s">
        <v>49</v>
      </c>
      <c r="F3785" t="s">
        <v>50</v>
      </c>
      <c r="G3785">
        <v>1.15595954573816E-3</v>
      </c>
    </row>
    <row r="3786" spans="1:7" x14ac:dyDescent="0.25">
      <c r="A3786" t="s">
        <v>214</v>
      </c>
      <c r="B3786" t="s">
        <v>73</v>
      </c>
      <c r="C3786" t="s">
        <v>47</v>
      </c>
      <c r="D3786" t="s">
        <v>3199</v>
      </c>
      <c r="E3786" t="s">
        <v>49</v>
      </c>
      <c r="F3786" t="s">
        <v>50</v>
      </c>
      <c r="G3786">
        <v>2.0172495381873901E-3</v>
      </c>
    </row>
    <row r="3787" spans="1:7" x14ac:dyDescent="0.25">
      <c r="A3787" t="s">
        <v>3229</v>
      </c>
      <c r="B3787" t="s">
        <v>76</v>
      </c>
      <c r="C3787" t="s">
        <v>47</v>
      </c>
      <c r="D3787" t="s">
        <v>3194</v>
      </c>
      <c r="E3787" t="s">
        <v>49</v>
      </c>
      <c r="F3787" t="s">
        <v>50</v>
      </c>
      <c r="G3787">
        <v>4.1768478684955099E-3</v>
      </c>
    </row>
    <row r="3788" spans="1:7" x14ac:dyDescent="0.25">
      <c r="A3788" t="s">
        <v>214</v>
      </c>
      <c r="B3788" t="s">
        <v>70</v>
      </c>
      <c r="C3788" t="s">
        <v>47</v>
      </c>
      <c r="D3788" t="s">
        <v>3199</v>
      </c>
      <c r="E3788" t="s">
        <v>49</v>
      </c>
      <c r="F3788" t="s">
        <v>50</v>
      </c>
      <c r="G3788">
        <v>6.7719233663458497E-4</v>
      </c>
    </row>
    <row r="3789" spans="1:7" x14ac:dyDescent="0.25">
      <c r="A3789" t="s">
        <v>3229</v>
      </c>
      <c r="B3789" t="s">
        <v>73</v>
      </c>
      <c r="C3789" t="s">
        <v>47</v>
      </c>
      <c r="D3789" t="s">
        <v>3193</v>
      </c>
      <c r="E3789" t="s">
        <v>49</v>
      </c>
      <c r="F3789" t="s">
        <v>50</v>
      </c>
      <c r="G3789">
        <v>4.8504947499835903E-3</v>
      </c>
    </row>
    <row r="3790" spans="1:7" x14ac:dyDescent="0.25">
      <c r="A3790" t="s">
        <v>220</v>
      </c>
      <c r="B3790" t="s">
        <v>70</v>
      </c>
      <c r="C3790" t="s">
        <v>47</v>
      </c>
      <c r="D3790" t="s">
        <v>3203</v>
      </c>
      <c r="E3790" t="s">
        <v>49</v>
      </c>
      <c r="F3790" t="s">
        <v>50</v>
      </c>
      <c r="G3790">
        <v>3.4399518260249301E-4</v>
      </c>
    </row>
    <row r="3791" spans="1:7" x14ac:dyDescent="0.25">
      <c r="A3791" t="s">
        <v>220</v>
      </c>
      <c r="B3791" t="s">
        <v>73</v>
      </c>
      <c r="C3791" t="s">
        <v>47</v>
      </c>
      <c r="D3791" t="s">
        <v>3203</v>
      </c>
      <c r="E3791" t="s">
        <v>49</v>
      </c>
      <c r="F3791" t="s">
        <v>50</v>
      </c>
      <c r="G3791">
        <v>1.5695832393787499E-3</v>
      </c>
    </row>
    <row r="3792" spans="1:7" x14ac:dyDescent="0.25">
      <c r="A3792" t="s">
        <v>3229</v>
      </c>
      <c r="B3792" t="s">
        <v>70</v>
      </c>
      <c r="C3792" t="s">
        <v>47</v>
      </c>
      <c r="D3792" t="s">
        <v>3201</v>
      </c>
      <c r="E3792" t="s">
        <v>49</v>
      </c>
      <c r="F3792" t="s">
        <v>50</v>
      </c>
      <c r="G3792">
        <v>2.1182683120478398E-3</v>
      </c>
    </row>
    <row r="3793" spans="1:7" x14ac:dyDescent="0.25">
      <c r="A3793" t="s">
        <v>214</v>
      </c>
      <c r="B3793" t="s">
        <v>76</v>
      </c>
      <c r="C3793" t="s">
        <v>47</v>
      </c>
      <c r="D3793" t="s">
        <v>3201</v>
      </c>
      <c r="E3793" t="s">
        <v>49</v>
      </c>
      <c r="F3793" t="s">
        <v>50</v>
      </c>
      <c r="G3793">
        <v>1.16695192261659E-3</v>
      </c>
    </row>
    <row r="3794" spans="1:7" x14ac:dyDescent="0.25">
      <c r="A3794" t="s">
        <v>214</v>
      </c>
      <c r="B3794" t="s">
        <v>73</v>
      </c>
      <c r="C3794" t="s">
        <v>47</v>
      </c>
      <c r="D3794" t="s">
        <v>3200</v>
      </c>
      <c r="E3794" t="s">
        <v>49</v>
      </c>
      <c r="F3794" t="s">
        <v>50</v>
      </c>
      <c r="G3794">
        <v>2.0216994608441901E-3</v>
      </c>
    </row>
    <row r="3795" spans="1:7" x14ac:dyDescent="0.25">
      <c r="A3795" t="s">
        <v>3229</v>
      </c>
      <c r="B3795" t="s">
        <v>76</v>
      </c>
      <c r="C3795" t="s">
        <v>47</v>
      </c>
      <c r="D3795" t="s">
        <v>3195</v>
      </c>
      <c r="E3795" t="s">
        <v>49</v>
      </c>
      <c r="F3795" t="s">
        <v>50</v>
      </c>
      <c r="G3795">
        <v>4.1541474424438996E-3</v>
      </c>
    </row>
    <row r="3796" spans="1:7" x14ac:dyDescent="0.25">
      <c r="A3796" t="s">
        <v>214</v>
      </c>
      <c r="B3796" t="s">
        <v>70</v>
      </c>
      <c r="C3796" t="s">
        <v>47</v>
      </c>
      <c r="D3796" t="s">
        <v>3200</v>
      </c>
      <c r="E3796" t="s">
        <v>49</v>
      </c>
      <c r="F3796" t="s">
        <v>50</v>
      </c>
      <c r="G3796">
        <v>6.75635929736826E-4</v>
      </c>
    </row>
    <row r="3797" spans="1:7" x14ac:dyDescent="0.25">
      <c r="A3797" t="s">
        <v>220</v>
      </c>
      <c r="B3797" t="s">
        <v>70</v>
      </c>
      <c r="C3797" t="s">
        <v>47</v>
      </c>
      <c r="D3797" t="s">
        <v>3204</v>
      </c>
      <c r="E3797" t="s">
        <v>49</v>
      </c>
      <c r="F3797" t="s">
        <v>50</v>
      </c>
      <c r="G3797">
        <v>3.60555211702982E-4</v>
      </c>
    </row>
    <row r="3798" spans="1:7" x14ac:dyDescent="0.25">
      <c r="A3798" t="s">
        <v>106</v>
      </c>
      <c r="B3798" t="s">
        <v>3</v>
      </c>
      <c r="C3798" t="s">
        <v>108</v>
      </c>
      <c r="D3798">
        <v>14</v>
      </c>
      <c r="E3798" t="s">
        <v>60</v>
      </c>
      <c r="F3798" t="s">
        <v>61</v>
      </c>
      <c r="G3798">
        <v>3.60555211702982E-4</v>
      </c>
    </row>
    <row r="3799" spans="1:7" x14ac:dyDescent="0.25">
      <c r="A3799">
        <v>3.60555211702982E-4</v>
      </c>
    </row>
    <row r="3800" spans="1:7" x14ac:dyDescent="0.25">
      <c r="A3800" t="s">
        <v>3229</v>
      </c>
      <c r="B3800" t="s">
        <v>73</v>
      </c>
      <c r="C3800" t="s">
        <v>47</v>
      </c>
      <c r="D3800" t="s">
        <v>3194</v>
      </c>
      <c r="E3800" t="s">
        <v>49</v>
      </c>
      <c r="F3800" t="s">
        <v>50</v>
      </c>
      <c r="G3800">
        <v>4.8604891918323598E-3</v>
      </c>
    </row>
    <row r="3801" spans="1:7" x14ac:dyDescent="0.25">
      <c r="A3801" t="s">
        <v>220</v>
      </c>
      <c r="B3801" t="s">
        <v>73</v>
      </c>
      <c r="C3801" t="s">
        <v>47</v>
      </c>
      <c r="D3801" t="s">
        <v>3204</v>
      </c>
      <c r="E3801" t="s">
        <v>49</v>
      </c>
      <c r="F3801" t="s">
        <v>50</v>
      </c>
      <c r="G3801">
        <v>1.60138736168543E-3</v>
      </c>
    </row>
    <row r="3802" spans="1:7" x14ac:dyDescent="0.25">
      <c r="A3802" t="s">
        <v>106</v>
      </c>
      <c r="B3802" t="s">
        <v>3</v>
      </c>
      <c r="C3802" t="s">
        <v>108</v>
      </c>
      <c r="D3802">
        <v>12</v>
      </c>
      <c r="E3802" t="s">
        <v>60</v>
      </c>
      <c r="F3802" t="s">
        <v>61</v>
      </c>
      <c r="G3802">
        <v>1.60138736168543E-3</v>
      </c>
    </row>
    <row r="3803" spans="1:7" x14ac:dyDescent="0.25">
      <c r="A3803">
        <v>1.60138736168543E-3</v>
      </c>
    </row>
    <row r="3804" spans="1:7" x14ac:dyDescent="0.25">
      <c r="A3804" t="s">
        <v>3229</v>
      </c>
      <c r="B3804" t="s">
        <v>70</v>
      </c>
      <c r="C3804" t="s">
        <v>47</v>
      </c>
      <c r="D3804" t="s">
        <v>3202</v>
      </c>
      <c r="E3804" t="s">
        <v>49</v>
      </c>
      <c r="F3804" t="s">
        <v>50</v>
      </c>
      <c r="G3804">
        <v>2.1456895636863399E-3</v>
      </c>
    </row>
    <row r="3805" spans="1:7" x14ac:dyDescent="0.25">
      <c r="A3805" t="s">
        <v>214</v>
      </c>
      <c r="B3805" t="s">
        <v>76</v>
      </c>
      <c r="C3805" t="s">
        <v>47</v>
      </c>
      <c r="D3805" t="s">
        <v>3202</v>
      </c>
      <c r="E3805" t="s">
        <v>49</v>
      </c>
      <c r="F3805" t="s">
        <v>50</v>
      </c>
      <c r="G3805">
        <v>1.16893312558024E-3</v>
      </c>
    </row>
    <row r="3806" spans="1:7" x14ac:dyDescent="0.25">
      <c r="A3806" t="s">
        <v>214</v>
      </c>
      <c r="B3806" t="s">
        <v>73</v>
      </c>
      <c r="C3806" t="s">
        <v>47</v>
      </c>
      <c r="D3806" t="s">
        <v>3201</v>
      </c>
      <c r="E3806" t="s">
        <v>49</v>
      </c>
      <c r="F3806" t="s">
        <v>50</v>
      </c>
      <c r="G3806">
        <v>2.0272031067982499E-3</v>
      </c>
    </row>
    <row r="3807" spans="1:7" x14ac:dyDescent="0.25">
      <c r="A3807" t="s">
        <v>214</v>
      </c>
      <c r="B3807" t="s">
        <v>70</v>
      </c>
      <c r="C3807" t="s">
        <v>47</v>
      </c>
      <c r="D3807" t="s">
        <v>3201</v>
      </c>
      <c r="E3807" t="s">
        <v>49</v>
      </c>
      <c r="F3807" t="s">
        <v>50</v>
      </c>
      <c r="G3807">
        <v>6.7582982512274104E-4</v>
      </c>
    </row>
    <row r="3808" spans="1:7" x14ac:dyDescent="0.25">
      <c r="A3808" t="s">
        <v>3229</v>
      </c>
      <c r="B3808" t="s">
        <v>76</v>
      </c>
      <c r="C3808" t="s">
        <v>47</v>
      </c>
      <c r="D3808" t="s">
        <v>3196</v>
      </c>
      <c r="E3808" t="s">
        <v>49</v>
      </c>
      <c r="F3808" t="s">
        <v>50</v>
      </c>
      <c r="G3808">
        <v>4.1394888058952596E-3</v>
      </c>
    </row>
    <row r="3809" spans="1:7" x14ac:dyDescent="0.25">
      <c r="A3809" t="s">
        <v>3229</v>
      </c>
      <c r="B3809" t="s">
        <v>73</v>
      </c>
      <c r="C3809" t="s">
        <v>47</v>
      </c>
      <c r="D3809" t="s">
        <v>3195</v>
      </c>
      <c r="E3809" t="s">
        <v>49</v>
      </c>
      <c r="F3809" t="s">
        <v>50</v>
      </c>
      <c r="G3809">
        <v>4.8360759740347301E-3</v>
      </c>
    </row>
    <row r="3810" spans="1:7" x14ac:dyDescent="0.25">
      <c r="A3810" t="s">
        <v>214</v>
      </c>
      <c r="B3810" t="s">
        <v>76</v>
      </c>
      <c r="C3810" t="s">
        <v>47</v>
      </c>
      <c r="D3810" t="s">
        <v>3203</v>
      </c>
      <c r="E3810" t="s">
        <v>49</v>
      </c>
      <c r="F3810" t="s">
        <v>50</v>
      </c>
      <c r="G3810">
        <v>1.15824805365668E-3</v>
      </c>
    </row>
    <row r="3811" spans="1:7" x14ac:dyDescent="0.25">
      <c r="A3811" t="s">
        <v>3229</v>
      </c>
      <c r="B3811" t="s">
        <v>70</v>
      </c>
      <c r="C3811" t="s">
        <v>47</v>
      </c>
      <c r="D3811" t="s">
        <v>3203</v>
      </c>
      <c r="E3811" t="s">
        <v>49</v>
      </c>
      <c r="F3811" t="s">
        <v>50</v>
      </c>
      <c r="G3811">
        <v>2.1335557655051901E-3</v>
      </c>
    </row>
    <row r="3812" spans="1:7" x14ac:dyDescent="0.25">
      <c r="A3812" t="s">
        <v>214</v>
      </c>
      <c r="B3812" t="s">
        <v>73</v>
      </c>
      <c r="C3812" t="s">
        <v>47</v>
      </c>
      <c r="D3812" t="s">
        <v>3202</v>
      </c>
      <c r="E3812" t="s">
        <v>49</v>
      </c>
      <c r="F3812" t="s">
        <v>50</v>
      </c>
      <c r="G3812">
        <v>2.0269255046130798E-3</v>
      </c>
    </row>
    <row r="3813" spans="1:7" x14ac:dyDescent="0.25">
      <c r="A3813" t="s">
        <v>214</v>
      </c>
      <c r="B3813" t="s">
        <v>70</v>
      </c>
      <c r="C3813" t="s">
        <v>47</v>
      </c>
      <c r="D3813" t="s">
        <v>3202</v>
      </c>
      <c r="E3813" t="s">
        <v>49</v>
      </c>
      <c r="F3813" t="s">
        <v>50</v>
      </c>
      <c r="G3813">
        <v>6.7290185260123901E-4</v>
      </c>
    </row>
    <row r="3814" spans="1:7" x14ac:dyDescent="0.25">
      <c r="A3814" t="s">
        <v>3229</v>
      </c>
      <c r="B3814" t="s">
        <v>76</v>
      </c>
      <c r="C3814" t="s">
        <v>47</v>
      </c>
      <c r="D3814" t="s">
        <v>3197</v>
      </c>
      <c r="E3814" t="s">
        <v>49</v>
      </c>
      <c r="F3814" t="s">
        <v>50</v>
      </c>
      <c r="G3814">
        <v>4.1302230623033297E-3</v>
      </c>
    </row>
    <row r="3815" spans="1:7" x14ac:dyDescent="0.25">
      <c r="A3815" t="s">
        <v>3229</v>
      </c>
      <c r="B3815" t="s">
        <v>73</v>
      </c>
      <c r="C3815" t="s">
        <v>47</v>
      </c>
      <c r="D3815" t="s">
        <v>3196</v>
      </c>
      <c r="E3815" t="s">
        <v>49</v>
      </c>
      <c r="F3815" t="s">
        <v>50</v>
      </c>
      <c r="G3815">
        <v>4.82729008232337E-3</v>
      </c>
    </row>
    <row r="3816" spans="1:7" x14ac:dyDescent="0.25">
      <c r="A3816" t="s">
        <v>214</v>
      </c>
      <c r="B3816" t="s">
        <v>76</v>
      </c>
      <c r="C3816" t="s">
        <v>47</v>
      </c>
      <c r="D3816" t="s">
        <v>3204</v>
      </c>
      <c r="E3816" t="s">
        <v>49</v>
      </c>
      <c r="F3816" t="s">
        <v>50</v>
      </c>
      <c r="G3816">
        <v>1.1727766593297301E-3</v>
      </c>
    </row>
    <row r="3817" spans="1:7" x14ac:dyDescent="0.25">
      <c r="A3817" t="s">
        <v>106</v>
      </c>
      <c r="B3817" t="s">
        <v>2</v>
      </c>
      <c r="C3817" t="s">
        <v>108</v>
      </c>
      <c r="D3817">
        <v>13</v>
      </c>
      <c r="E3817" t="s">
        <v>60</v>
      </c>
      <c r="F3817" t="s">
        <v>61</v>
      </c>
      <c r="G3817">
        <v>1.1727766593297301E-3</v>
      </c>
    </row>
    <row r="3818" spans="1:7" x14ac:dyDescent="0.25">
      <c r="A3818">
        <v>1.1727766593297301E-3</v>
      </c>
    </row>
    <row r="3819" spans="1:7" x14ac:dyDescent="0.25">
      <c r="A3819" t="s">
        <v>3229</v>
      </c>
      <c r="B3819" t="s">
        <v>70</v>
      </c>
      <c r="C3819" t="s">
        <v>47</v>
      </c>
      <c r="D3819" t="s">
        <v>3204</v>
      </c>
      <c r="E3819" t="s">
        <v>49</v>
      </c>
      <c r="F3819" t="s">
        <v>50</v>
      </c>
      <c r="G3819">
        <v>2.1286090811093602E-3</v>
      </c>
    </row>
    <row r="3820" spans="1:7" x14ac:dyDescent="0.25">
      <c r="A3820" t="s">
        <v>106</v>
      </c>
      <c r="B3820" t="s">
        <v>3003</v>
      </c>
      <c r="C3820" t="s">
        <v>108</v>
      </c>
      <c r="D3820">
        <v>14</v>
      </c>
      <c r="E3820" t="s">
        <v>60</v>
      </c>
      <c r="F3820" t="s">
        <v>61</v>
      </c>
      <c r="G3820">
        <v>2.1286090811093602E-3</v>
      </c>
    </row>
    <row r="3821" spans="1:7" x14ac:dyDescent="0.25">
      <c r="A3821">
        <v>2.1286090811093602E-3</v>
      </c>
    </row>
    <row r="3822" spans="1:7" x14ac:dyDescent="0.25">
      <c r="A3822" t="s">
        <v>214</v>
      </c>
      <c r="B3822" t="s">
        <v>73</v>
      </c>
      <c r="C3822" t="s">
        <v>47</v>
      </c>
      <c r="D3822" t="s">
        <v>3203</v>
      </c>
      <c r="E3822" t="s">
        <v>49</v>
      </c>
      <c r="F3822" t="s">
        <v>50</v>
      </c>
      <c r="G3822">
        <v>2.0207612602798999E-3</v>
      </c>
    </row>
    <row r="3823" spans="1:7" x14ac:dyDescent="0.25">
      <c r="A3823" t="s">
        <v>214</v>
      </c>
      <c r="B3823" t="s">
        <v>70</v>
      </c>
      <c r="C3823" t="s">
        <v>47</v>
      </c>
      <c r="D3823" t="s">
        <v>3203</v>
      </c>
      <c r="E3823" t="s">
        <v>49</v>
      </c>
      <c r="F3823" t="s">
        <v>50</v>
      </c>
      <c r="G3823">
        <v>6.6834953096177796E-4</v>
      </c>
    </row>
    <row r="3824" spans="1:7" x14ac:dyDescent="0.25">
      <c r="A3824" t="s">
        <v>3229</v>
      </c>
      <c r="B3824" t="s">
        <v>76</v>
      </c>
      <c r="C3824" t="s">
        <v>47</v>
      </c>
      <c r="D3824" t="s">
        <v>3198</v>
      </c>
      <c r="E3824" t="s">
        <v>49</v>
      </c>
      <c r="F3824" t="s">
        <v>50</v>
      </c>
      <c r="G3824">
        <v>4.1155398103362197E-3</v>
      </c>
    </row>
    <row r="3825" spans="1:7" x14ac:dyDescent="0.25">
      <c r="A3825" t="s">
        <v>3229</v>
      </c>
      <c r="B3825" t="s">
        <v>73</v>
      </c>
      <c r="C3825" t="s">
        <v>47</v>
      </c>
      <c r="D3825" t="s">
        <v>3197</v>
      </c>
      <c r="E3825" t="s">
        <v>49</v>
      </c>
      <c r="F3825" t="s">
        <v>50</v>
      </c>
      <c r="G3825">
        <v>4.8007720046573197E-3</v>
      </c>
    </row>
    <row r="3826" spans="1:7" x14ac:dyDescent="0.25">
      <c r="A3826" t="s">
        <v>214</v>
      </c>
      <c r="B3826" t="s">
        <v>73</v>
      </c>
      <c r="C3826" t="s">
        <v>47</v>
      </c>
      <c r="D3826" t="s">
        <v>3204</v>
      </c>
      <c r="E3826" t="s">
        <v>49</v>
      </c>
      <c r="F3826" t="s">
        <v>50</v>
      </c>
      <c r="G3826">
        <v>2.0794424613316798E-3</v>
      </c>
    </row>
    <row r="3827" spans="1:7" x14ac:dyDescent="0.25">
      <c r="A3827" t="s">
        <v>106</v>
      </c>
      <c r="B3827" t="s">
        <v>2</v>
      </c>
      <c r="C3827" t="s">
        <v>108</v>
      </c>
      <c r="D3827">
        <v>12</v>
      </c>
      <c r="E3827" t="s">
        <v>60</v>
      </c>
      <c r="F3827" t="s">
        <v>61</v>
      </c>
      <c r="G3827">
        <v>2.0794424613316798E-3</v>
      </c>
    </row>
    <row r="3828" spans="1:7" x14ac:dyDescent="0.25">
      <c r="A3828">
        <v>2.0794424613316798E-3</v>
      </c>
    </row>
    <row r="3829" spans="1:7" x14ac:dyDescent="0.25">
      <c r="A3829" t="s">
        <v>214</v>
      </c>
      <c r="B3829" t="s">
        <v>70</v>
      </c>
      <c r="C3829" t="s">
        <v>47</v>
      </c>
      <c r="D3829" t="s">
        <v>3204</v>
      </c>
      <c r="E3829" t="s">
        <v>49</v>
      </c>
      <c r="F3829" t="s">
        <v>50</v>
      </c>
      <c r="G3829">
        <v>6.9444378217061299E-4</v>
      </c>
    </row>
    <row r="3830" spans="1:7" x14ac:dyDescent="0.25">
      <c r="A3830" t="s">
        <v>106</v>
      </c>
      <c r="B3830" t="s">
        <v>2</v>
      </c>
      <c r="C3830" t="s">
        <v>108</v>
      </c>
      <c r="D3830">
        <v>14</v>
      </c>
      <c r="E3830" t="s">
        <v>60</v>
      </c>
      <c r="F3830" t="s">
        <v>61</v>
      </c>
      <c r="G3830">
        <v>6.9444378217061299E-4</v>
      </c>
    </row>
    <row r="3831" spans="1:7" x14ac:dyDescent="0.25">
      <c r="A3831">
        <v>6.9444378217061299E-4</v>
      </c>
    </row>
    <row r="3832" spans="1:7" x14ac:dyDescent="0.25">
      <c r="A3832" t="s">
        <v>3229</v>
      </c>
      <c r="B3832" t="s">
        <v>76</v>
      </c>
      <c r="C3832" t="s">
        <v>47</v>
      </c>
      <c r="D3832" t="s">
        <v>3199</v>
      </c>
      <c r="E3832" t="s">
        <v>49</v>
      </c>
      <c r="F3832" t="s">
        <v>50</v>
      </c>
      <c r="G3832">
        <v>4.1113995878319896E-3</v>
      </c>
    </row>
    <row r="3833" spans="1:7" x14ac:dyDescent="0.25">
      <c r="A3833" t="s">
        <v>3229</v>
      </c>
      <c r="B3833" t="s">
        <v>73</v>
      </c>
      <c r="C3833" t="s">
        <v>47</v>
      </c>
      <c r="D3833" t="s">
        <v>3198</v>
      </c>
      <c r="E3833" t="s">
        <v>49</v>
      </c>
      <c r="F3833" t="s">
        <v>50</v>
      </c>
      <c r="G3833">
        <v>4.77570466538693E-3</v>
      </c>
    </row>
    <row r="3834" spans="1:7" x14ac:dyDescent="0.25">
      <c r="A3834" t="s">
        <v>3229</v>
      </c>
      <c r="B3834" t="s">
        <v>76</v>
      </c>
      <c r="C3834" t="s">
        <v>47</v>
      </c>
      <c r="D3834" t="s">
        <v>3200</v>
      </c>
      <c r="E3834" t="s">
        <v>49</v>
      </c>
      <c r="F3834" t="s">
        <v>50</v>
      </c>
      <c r="G3834">
        <v>4.1229706050621099E-3</v>
      </c>
    </row>
    <row r="3835" spans="1:7" x14ac:dyDescent="0.25">
      <c r="A3835" t="s">
        <v>3229</v>
      </c>
      <c r="B3835" t="s">
        <v>73</v>
      </c>
      <c r="C3835" t="s">
        <v>47</v>
      </c>
      <c r="D3835" t="s">
        <v>3199</v>
      </c>
      <c r="E3835" t="s">
        <v>49</v>
      </c>
      <c r="F3835" t="s">
        <v>50</v>
      </c>
      <c r="G3835">
        <v>4.7678317103469498E-3</v>
      </c>
    </row>
    <row r="3836" spans="1:7" x14ac:dyDescent="0.25">
      <c r="A3836" t="s">
        <v>3229</v>
      </c>
      <c r="B3836" t="s">
        <v>76</v>
      </c>
      <c r="C3836" t="s">
        <v>47</v>
      </c>
      <c r="D3836" t="s">
        <v>3201</v>
      </c>
      <c r="E3836" t="s">
        <v>49</v>
      </c>
      <c r="F3836" t="s">
        <v>50</v>
      </c>
      <c r="G3836">
        <v>4.1511987902454498E-3</v>
      </c>
    </row>
    <row r="3837" spans="1:7" x14ac:dyDescent="0.25">
      <c r="A3837" t="s">
        <v>3229</v>
      </c>
      <c r="B3837" t="s">
        <v>73</v>
      </c>
      <c r="C3837" t="s">
        <v>47</v>
      </c>
      <c r="D3837" t="s">
        <v>3200</v>
      </c>
      <c r="E3837" t="s">
        <v>49</v>
      </c>
      <c r="F3837" t="s">
        <v>50</v>
      </c>
      <c r="G3837">
        <v>4.7994745895266503E-3</v>
      </c>
    </row>
    <row r="3838" spans="1:7" x14ac:dyDescent="0.25">
      <c r="A3838" t="s">
        <v>3229</v>
      </c>
      <c r="B3838" t="s">
        <v>73</v>
      </c>
      <c r="C3838" t="s">
        <v>47</v>
      </c>
      <c r="D3838" t="s">
        <v>3201</v>
      </c>
      <c r="E3838" t="s">
        <v>49</v>
      </c>
      <c r="F3838" t="s">
        <v>50</v>
      </c>
      <c r="G3838">
        <v>4.8493653638256298E-3</v>
      </c>
    </row>
    <row r="3839" spans="1:7" x14ac:dyDescent="0.25">
      <c r="A3839" t="s">
        <v>3229</v>
      </c>
      <c r="B3839" t="s">
        <v>76</v>
      </c>
      <c r="C3839" t="s">
        <v>47</v>
      </c>
      <c r="D3839" t="s">
        <v>3202</v>
      </c>
      <c r="E3839" t="s">
        <v>49</v>
      </c>
      <c r="F3839" t="s">
        <v>50</v>
      </c>
      <c r="G3839">
        <v>4.15900963909772E-3</v>
      </c>
    </row>
    <row r="3840" spans="1:7" x14ac:dyDescent="0.25">
      <c r="A3840" t="s">
        <v>3229</v>
      </c>
      <c r="B3840" t="s">
        <v>73</v>
      </c>
      <c r="C3840" t="s">
        <v>47</v>
      </c>
      <c r="D3840" t="s">
        <v>3202</v>
      </c>
      <c r="E3840" t="s">
        <v>49</v>
      </c>
      <c r="F3840" t="s">
        <v>50</v>
      </c>
      <c r="G3840">
        <v>4.8738615650708904E-3</v>
      </c>
    </row>
    <row r="3841" spans="1:10" x14ac:dyDescent="0.25">
      <c r="A3841" t="s">
        <v>3229</v>
      </c>
      <c r="B3841" t="s">
        <v>76</v>
      </c>
      <c r="C3841" t="s">
        <v>47</v>
      </c>
      <c r="D3841" t="s">
        <v>3203</v>
      </c>
      <c r="E3841" t="s">
        <v>49</v>
      </c>
      <c r="F3841" t="s">
        <v>50</v>
      </c>
      <c r="G3841">
        <v>4.1484247755121297E-3</v>
      </c>
    </row>
    <row r="3842" spans="1:10" x14ac:dyDescent="0.25">
      <c r="A3842" t="s">
        <v>3229</v>
      </c>
      <c r="B3842" t="s">
        <v>73</v>
      </c>
      <c r="C3842" t="s">
        <v>47</v>
      </c>
      <c r="D3842" t="s">
        <v>3203</v>
      </c>
      <c r="E3842" t="s">
        <v>49</v>
      </c>
      <c r="F3842" t="s">
        <v>50</v>
      </c>
      <c r="G3842">
        <v>4.8636317253112696E-3</v>
      </c>
    </row>
    <row r="3843" spans="1:10" x14ac:dyDescent="0.25">
      <c r="A3843" t="s">
        <v>3229</v>
      </c>
      <c r="B3843" t="s">
        <v>76</v>
      </c>
      <c r="C3843" t="s">
        <v>47</v>
      </c>
      <c r="D3843" t="s">
        <v>3204</v>
      </c>
      <c r="E3843" t="s">
        <v>49</v>
      </c>
      <c r="F3843" t="s">
        <v>50</v>
      </c>
      <c r="G3843">
        <v>4.1486071546872399E-3</v>
      </c>
    </row>
    <row r="3844" spans="1:10" x14ac:dyDescent="0.25">
      <c r="A3844" t="s">
        <v>106</v>
      </c>
      <c r="B3844" t="s">
        <v>3003</v>
      </c>
      <c r="C3844" t="s">
        <v>108</v>
      </c>
      <c r="D3844">
        <v>13</v>
      </c>
      <c r="E3844" t="s">
        <v>60</v>
      </c>
      <c r="F3844" t="s">
        <v>61</v>
      </c>
      <c r="G3844">
        <v>4.1486071546872399E-3</v>
      </c>
    </row>
    <row r="3845" spans="1:10" x14ac:dyDescent="0.25">
      <c r="A3845">
        <v>4.1486071546872399E-3</v>
      </c>
    </row>
    <row r="3846" spans="1:10" x14ac:dyDescent="0.25">
      <c r="A3846" t="s">
        <v>3229</v>
      </c>
      <c r="B3846" t="s">
        <v>73</v>
      </c>
      <c r="C3846" t="s">
        <v>47</v>
      </c>
      <c r="D3846" t="s">
        <v>3204</v>
      </c>
      <c r="E3846" t="s">
        <v>49</v>
      </c>
      <c r="F3846" t="s">
        <v>50</v>
      </c>
      <c r="G3846">
        <v>4.8744397958119697E-3</v>
      </c>
    </row>
    <row r="3847" spans="1:10" x14ac:dyDescent="0.25">
      <c r="A3847" t="s">
        <v>106</v>
      </c>
      <c r="B3847" t="s">
        <v>3003</v>
      </c>
      <c r="C3847" t="s">
        <v>108</v>
      </c>
      <c r="D3847">
        <v>12</v>
      </c>
      <c r="E3847" t="s">
        <v>60</v>
      </c>
      <c r="F3847" t="s">
        <v>61</v>
      </c>
      <c r="G3847">
        <v>4.8744397958119697E-3</v>
      </c>
    </row>
    <row r="3848" spans="1:10" x14ac:dyDescent="0.25">
      <c r="A3848">
        <v>4.8744397958119697E-3</v>
      </c>
    </row>
    <row r="3849" spans="1:10" x14ac:dyDescent="0.25">
      <c r="A3849" t="s">
        <v>20</v>
      </c>
      <c r="B3849">
        <v>3</v>
      </c>
      <c r="C3849" t="s">
        <v>208</v>
      </c>
      <c r="D3849">
        <v>12</v>
      </c>
      <c r="E3849" t="s">
        <v>3225</v>
      </c>
      <c r="F3849">
        <v>1200</v>
      </c>
      <c r="G3849" t="s">
        <v>3226</v>
      </c>
      <c r="H3849">
        <v>2</v>
      </c>
      <c r="I3849" t="s">
        <v>40</v>
      </c>
      <c r="J3849" t="s">
        <v>212</v>
      </c>
    </row>
    <row r="3850" spans="1:10" x14ac:dyDescent="0.25">
      <c r="A3850" t="s">
        <v>20</v>
      </c>
      <c r="B3850">
        <v>3</v>
      </c>
      <c r="C3850" t="s">
        <v>208</v>
      </c>
      <c r="D3850">
        <v>12</v>
      </c>
      <c r="E3850" t="s">
        <v>3225</v>
      </c>
      <c r="F3850">
        <v>1200</v>
      </c>
      <c r="G3850" t="s">
        <v>3226</v>
      </c>
      <c r="H3850">
        <v>2</v>
      </c>
      <c r="I3850" t="s">
        <v>40</v>
      </c>
      <c r="J3850" t="s">
        <v>2</v>
      </c>
    </row>
    <row r="3851" spans="1:10" x14ac:dyDescent="0.25">
      <c r="A3851" t="s">
        <v>20</v>
      </c>
      <c r="B3851">
        <v>3</v>
      </c>
      <c r="C3851" t="s">
        <v>208</v>
      </c>
      <c r="D3851">
        <v>12</v>
      </c>
      <c r="E3851" t="s">
        <v>3225</v>
      </c>
      <c r="F3851">
        <v>1200</v>
      </c>
      <c r="G3851" t="s">
        <v>3226</v>
      </c>
      <c r="H3851">
        <v>2</v>
      </c>
      <c r="I3851" t="s">
        <v>40</v>
      </c>
      <c r="J3851" t="s">
        <v>3</v>
      </c>
    </row>
    <row r="3852" spans="1:10" x14ac:dyDescent="0.25">
      <c r="A3852" t="s">
        <v>20</v>
      </c>
      <c r="B3852">
        <v>3</v>
      </c>
      <c r="C3852" t="s">
        <v>208</v>
      </c>
      <c r="D3852">
        <v>12</v>
      </c>
      <c r="E3852" t="s">
        <v>3225</v>
      </c>
      <c r="F3852">
        <v>1200</v>
      </c>
      <c r="G3852" t="s">
        <v>3226</v>
      </c>
      <c r="H3852">
        <v>2</v>
      </c>
      <c r="I3852" t="s">
        <v>40</v>
      </c>
      <c r="J3852" t="s">
        <v>3003</v>
      </c>
    </row>
    <row r="3853" spans="1:10" x14ac:dyDescent="0.25">
      <c r="A3853" t="s">
        <v>20</v>
      </c>
      <c r="B3853">
        <v>3</v>
      </c>
      <c r="C3853" t="s">
        <v>208</v>
      </c>
      <c r="D3853">
        <v>13</v>
      </c>
      <c r="E3853" t="s">
        <v>3225</v>
      </c>
      <c r="F3853">
        <v>1200</v>
      </c>
      <c r="G3853" t="s">
        <v>3226</v>
      </c>
      <c r="H3853">
        <v>2</v>
      </c>
      <c r="I3853" t="s">
        <v>40</v>
      </c>
      <c r="J3853" t="s">
        <v>212</v>
      </c>
    </row>
    <row r="3854" spans="1:10" x14ac:dyDescent="0.25">
      <c r="A3854" t="s">
        <v>20</v>
      </c>
      <c r="B3854">
        <v>3</v>
      </c>
      <c r="C3854" t="s">
        <v>208</v>
      </c>
      <c r="D3854">
        <v>13</v>
      </c>
      <c r="E3854" t="s">
        <v>3225</v>
      </c>
      <c r="F3854">
        <v>1200</v>
      </c>
      <c r="G3854" t="s">
        <v>3226</v>
      </c>
      <c r="H3854">
        <v>2</v>
      </c>
      <c r="I3854" t="s">
        <v>40</v>
      </c>
      <c r="J3854" t="s">
        <v>2</v>
      </c>
    </row>
    <row r="3855" spans="1:10" x14ac:dyDescent="0.25">
      <c r="A3855" t="s">
        <v>20</v>
      </c>
      <c r="B3855">
        <v>3</v>
      </c>
      <c r="C3855" t="s">
        <v>208</v>
      </c>
      <c r="D3855">
        <v>13</v>
      </c>
      <c r="E3855" t="s">
        <v>3225</v>
      </c>
      <c r="F3855">
        <v>1200</v>
      </c>
      <c r="G3855" t="s">
        <v>3226</v>
      </c>
      <c r="H3855">
        <v>2</v>
      </c>
      <c r="I3855" t="s">
        <v>40</v>
      </c>
      <c r="J3855" t="s">
        <v>3</v>
      </c>
    </row>
    <row r="3856" spans="1:10" x14ac:dyDescent="0.25">
      <c r="A3856" t="s">
        <v>20</v>
      </c>
      <c r="B3856">
        <v>3</v>
      </c>
      <c r="C3856" t="s">
        <v>208</v>
      </c>
      <c r="D3856">
        <v>13</v>
      </c>
      <c r="E3856" t="s">
        <v>3225</v>
      </c>
      <c r="F3856">
        <v>1200</v>
      </c>
      <c r="G3856" t="s">
        <v>3226</v>
      </c>
      <c r="H3856">
        <v>2</v>
      </c>
      <c r="I3856" t="s">
        <v>40</v>
      </c>
      <c r="J3856" t="s">
        <v>3003</v>
      </c>
    </row>
    <row r="3857" spans="1:11" x14ac:dyDescent="0.25">
      <c r="A3857" t="s">
        <v>20</v>
      </c>
      <c r="B3857">
        <v>3</v>
      </c>
      <c r="C3857" t="s">
        <v>208</v>
      </c>
      <c r="D3857">
        <v>14</v>
      </c>
      <c r="E3857" t="s">
        <v>3225</v>
      </c>
      <c r="F3857">
        <v>1200</v>
      </c>
      <c r="G3857" t="s">
        <v>3226</v>
      </c>
      <c r="H3857">
        <v>2</v>
      </c>
      <c r="I3857" t="s">
        <v>40</v>
      </c>
      <c r="J3857" t="s">
        <v>212</v>
      </c>
    </row>
    <row r="3858" spans="1:11" x14ac:dyDescent="0.25">
      <c r="A3858" t="s">
        <v>20</v>
      </c>
      <c r="B3858">
        <v>3</v>
      </c>
      <c r="C3858" t="s">
        <v>208</v>
      </c>
      <c r="D3858">
        <v>14</v>
      </c>
      <c r="E3858" t="s">
        <v>3225</v>
      </c>
      <c r="F3858">
        <v>1200</v>
      </c>
      <c r="G3858" t="s">
        <v>3226</v>
      </c>
      <c r="H3858">
        <v>2</v>
      </c>
      <c r="I3858" t="s">
        <v>40</v>
      </c>
      <c r="J3858" t="s">
        <v>2</v>
      </c>
    </row>
    <row r="3859" spans="1:11" x14ac:dyDescent="0.25">
      <c r="A3859" t="s">
        <v>20</v>
      </c>
      <c r="B3859">
        <v>3</v>
      </c>
      <c r="C3859" t="s">
        <v>208</v>
      </c>
      <c r="D3859">
        <v>14</v>
      </c>
      <c r="E3859" t="s">
        <v>3225</v>
      </c>
      <c r="F3859">
        <v>1200</v>
      </c>
      <c r="G3859" t="s">
        <v>3226</v>
      </c>
      <c r="H3859">
        <v>2</v>
      </c>
      <c r="I3859" t="s">
        <v>40</v>
      </c>
      <c r="J3859" t="s">
        <v>3</v>
      </c>
    </row>
    <row r="3860" spans="1:11" x14ac:dyDescent="0.25">
      <c r="A3860" t="s">
        <v>20</v>
      </c>
      <c r="B3860">
        <v>3</v>
      </c>
      <c r="C3860" t="s">
        <v>208</v>
      </c>
      <c r="D3860">
        <v>14</v>
      </c>
      <c r="E3860" t="s">
        <v>3225</v>
      </c>
      <c r="F3860">
        <v>1200</v>
      </c>
      <c r="G3860" t="s">
        <v>3226</v>
      </c>
      <c r="H3860">
        <v>2</v>
      </c>
      <c r="I3860" t="s">
        <v>40</v>
      </c>
      <c r="J3860" t="s">
        <v>3003</v>
      </c>
    </row>
    <row r="3861" spans="1:11" x14ac:dyDescent="0.25">
      <c r="A3861" t="s">
        <v>19</v>
      </c>
    </row>
    <row r="3862" spans="1:11" x14ac:dyDescent="0.25">
      <c r="A3862" t="s">
        <v>79</v>
      </c>
      <c r="B3862" t="s">
        <v>24</v>
      </c>
      <c r="C3862" t="s">
        <v>25</v>
      </c>
      <c r="D3862">
        <v>6960</v>
      </c>
    </row>
    <row r="3863" spans="1:11" x14ac:dyDescent="0.25">
      <c r="A3863" t="s">
        <v>80</v>
      </c>
    </row>
    <row r="3864" spans="1:11" x14ac:dyDescent="0.25">
      <c r="A3864" t="s">
        <v>218</v>
      </c>
      <c r="B3864" t="s">
        <v>73</v>
      </c>
      <c r="C3864" t="s">
        <v>27</v>
      </c>
      <c r="D3864" t="s">
        <v>28</v>
      </c>
      <c r="E3864" t="s">
        <v>29</v>
      </c>
      <c r="F3864" t="s">
        <v>30</v>
      </c>
      <c r="G3864" t="s">
        <v>31</v>
      </c>
      <c r="H3864" t="s">
        <v>32</v>
      </c>
      <c r="I3864" t="s">
        <v>33</v>
      </c>
      <c r="J3864" t="s">
        <v>34</v>
      </c>
      <c r="K3864">
        <v>2500</v>
      </c>
    </row>
    <row r="3865" spans="1:11" x14ac:dyDescent="0.25">
      <c r="A3865" t="s">
        <v>2972</v>
      </c>
    </row>
    <row r="3866" spans="1:11" x14ac:dyDescent="0.25">
      <c r="A3866" t="s">
        <v>2973</v>
      </c>
    </row>
    <row r="3867" spans="1:11" x14ac:dyDescent="0.25">
      <c r="A3867" t="s">
        <v>37</v>
      </c>
      <c r="B3867" t="s">
        <v>38</v>
      </c>
    </row>
    <row r="3868" spans="1:11" x14ac:dyDescent="0.25">
      <c r="A3868" t="s">
        <v>39</v>
      </c>
      <c r="B3868" t="s">
        <v>40</v>
      </c>
      <c r="C3868" t="s">
        <v>41</v>
      </c>
      <c r="D3868" t="s">
        <v>1</v>
      </c>
      <c r="E3868">
        <v>12</v>
      </c>
      <c r="F3868" t="s">
        <v>42</v>
      </c>
      <c r="G3868" t="s">
        <v>43</v>
      </c>
      <c r="H3868">
        <v>0.2</v>
      </c>
    </row>
    <row r="3869" spans="1:11" x14ac:dyDescent="0.25">
      <c r="A3869" t="s">
        <v>19</v>
      </c>
    </row>
    <row r="3870" spans="1:11" x14ac:dyDescent="0.25">
      <c r="A3870" t="s">
        <v>19</v>
      </c>
    </row>
    <row r="3871" spans="1:11" x14ac:dyDescent="0.25">
      <c r="A3871" t="s">
        <v>19</v>
      </c>
    </row>
    <row r="3872" spans="1:11" x14ac:dyDescent="0.25">
      <c r="A3872" t="s">
        <v>19</v>
      </c>
    </row>
    <row r="3873" spans="1:11" x14ac:dyDescent="0.25">
      <c r="A3873" t="s">
        <v>19</v>
      </c>
    </row>
    <row r="3874" spans="1:11" x14ac:dyDescent="0.25">
      <c r="A3874" t="s">
        <v>19</v>
      </c>
    </row>
    <row r="3875" spans="1:11" x14ac:dyDescent="0.25">
      <c r="A3875" t="s">
        <v>19</v>
      </c>
    </row>
    <row r="3876" spans="1:11" x14ac:dyDescent="0.25">
      <c r="A3876" t="s">
        <v>19</v>
      </c>
    </row>
    <row r="3877" spans="1:11" x14ac:dyDescent="0.25">
      <c r="A3877" t="s">
        <v>19</v>
      </c>
    </row>
    <row r="3878" spans="1:11" x14ac:dyDescent="0.25">
      <c r="A3878" t="s">
        <v>19</v>
      </c>
    </row>
    <row r="3879" spans="1:11" x14ac:dyDescent="0.25">
      <c r="A3879" t="s">
        <v>19</v>
      </c>
    </row>
    <row r="3880" spans="1:11" x14ac:dyDescent="0.25">
      <c r="A3880" t="s">
        <v>79</v>
      </c>
      <c r="B3880" t="s">
        <v>24</v>
      </c>
      <c r="C3880" t="s">
        <v>25</v>
      </c>
      <c r="D3880">
        <v>6960</v>
      </c>
    </row>
    <row r="3881" spans="1:11" x14ac:dyDescent="0.25">
      <c r="A3881" t="s">
        <v>80</v>
      </c>
    </row>
    <row r="3882" spans="1:11" x14ac:dyDescent="0.25">
      <c r="A3882" t="s">
        <v>218</v>
      </c>
      <c r="B3882" t="s">
        <v>76</v>
      </c>
      <c r="C3882" t="s">
        <v>27</v>
      </c>
      <c r="D3882" t="s">
        <v>28</v>
      </c>
      <c r="E3882" t="s">
        <v>29</v>
      </c>
      <c r="F3882" t="s">
        <v>30</v>
      </c>
      <c r="G3882" t="s">
        <v>31</v>
      </c>
      <c r="H3882" t="s">
        <v>32</v>
      </c>
      <c r="I3882" t="s">
        <v>33</v>
      </c>
      <c r="J3882" t="s">
        <v>34</v>
      </c>
      <c r="K3882">
        <v>2500</v>
      </c>
    </row>
    <row r="3883" spans="1:11" x14ac:dyDescent="0.25">
      <c r="A3883" t="s">
        <v>2989</v>
      </c>
    </row>
    <row r="3884" spans="1:11" x14ac:dyDescent="0.25">
      <c r="A3884" t="s">
        <v>2990</v>
      </c>
    </row>
    <row r="3885" spans="1:11" x14ac:dyDescent="0.25">
      <c r="A3885" t="s">
        <v>37</v>
      </c>
      <c r="B3885" t="s">
        <v>38</v>
      </c>
    </row>
    <row r="3886" spans="1:11" x14ac:dyDescent="0.25">
      <c r="A3886" t="s">
        <v>39</v>
      </c>
      <c r="B3886" t="s">
        <v>40</v>
      </c>
      <c r="C3886" t="s">
        <v>41</v>
      </c>
      <c r="D3886" t="s">
        <v>1</v>
      </c>
      <c r="E3886">
        <v>13</v>
      </c>
      <c r="F3886" t="s">
        <v>42</v>
      </c>
      <c r="G3886" t="s">
        <v>43</v>
      </c>
      <c r="H3886">
        <v>0.2</v>
      </c>
    </row>
    <row r="3887" spans="1:11" x14ac:dyDescent="0.25">
      <c r="A3887" t="s">
        <v>3227</v>
      </c>
      <c r="B3887" t="s">
        <v>24</v>
      </c>
      <c r="C3887" t="s">
        <v>25</v>
      </c>
      <c r="D3887">
        <v>7002</v>
      </c>
    </row>
    <row r="3888" spans="1:11" x14ac:dyDescent="0.25">
      <c r="A3888" t="s">
        <v>26</v>
      </c>
    </row>
    <row r="3889" spans="1:11" x14ac:dyDescent="0.25">
      <c r="A3889" t="s">
        <v>220</v>
      </c>
      <c r="B3889" t="s">
        <v>73</v>
      </c>
      <c r="C3889" t="s">
        <v>27</v>
      </c>
      <c r="D3889" t="s">
        <v>28</v>
      </c>
      <c r="E3889" t="s">
        <v>29</v>
      </c>
      <c r="F3889" t="s">
        <v>30</v>
      </c>
      <c r="G3889" t="s">
        <v>31</v>
      </c>
      <c r="H3889" t="s">
        <v>32</v>
      </c>
      <c r="I3889" t="s">
        <v>33</v>
      </c>
      <c r="J3889" t="s">
        <v>34</v>
      </c>
      <c r="K3889">
        <v>2500</v>
      </c>
    </row>
    <row r="3890" spans="1:11" x14ac:dyDescent="0.25">
      <c r="A3890" t="s">
        <v>2982</v>
      </c>
    </row>
    <row r="3891" spans="1:11" x14ac:dyDescent="0.25">
      <c r="A3891" t="s">
        <v>2983</v>
      </c>
    </row>
    <row r="3892" spans="1:11" x14ac:dyDescent="0.25">
      <c r="A3892" t="s">
        <v>37</v>
      </c>
      <c r="B3892" t="s">
        <v>38</v>
      </c>
    </row>
    <row r="3893" spans="1:11" x14ac:dyDescent="0.25">
      <c r="A3893" t="s">
        <v>39</v>
      </c>
      <c r="B3893" t="s">
        <v>40</v>
      </c>
      <c r="C3893" t="s">
        <v>41</v>
      </c>
      <c r="D3893" t="s">
        <v>1</v>
      </c>
      <c r="E3893">
        <v>12</v>
      </c>
      <c r="F3893" t="s">
        <v>42</v>
      </c>
      <c r="G3893" t="s">
        <v>43</v>
      </c>
      <c r="H3893">
        <v>0.2</v>
      </c>
    </row>
    <row r="3894" spans="1:11" x14ac:dyDescent="0.25">
      <c r="A3894" t="s">
        <v>3228</v>
      </c>
      <c r="B3894" t="s">
        <v>24</v>
      </c>
      <c r="C3894" t="s">
        <v>25</v>
      </c>
      <c r="D3894">
        <v>2292</v>
      </c>
    </row>
    <row r="3895" spans="1:11" x14ac:dyDescent="0.25">
      <c r="A3895" t="s">
        <v>2986</v>
      </c>
    </row>
    <row r="3896" spans="1:11" x14ac:dyDescent="0.25">
      <c r="A3896" t="s">
        <v>3229</v>
      </c>
      <c r="B3896" t="s">
        <v>73</v>
      </c>
      <c r="C3896" t="s">
        <v>27</v>
      </c>
      <c r="D3896" t="s">
        <v>28</v>
      </c>
      <c r="E3896" t="s">
        <v>29</v>
      </c>
      <c r="F3896" t="s">
        <v>30</v>
      </c>
      <c r="G3896" t="s">
        <v>31</v>
      </c>
      <c r="H3896" t="s">
        <v>32</v>
      </c>
      <c r="I3896" t="s">
        <v>33</v>
      </c>
      <c r="J3896" t="s">
        <v>34</v>
      </c>
      <c r="K3896">
        <v>2500</v>
      </c>
    </row>
    <row r="3897" spans="1:11" x14ac:dyDescent="0.25">
      <c r="A3897" t="s">
        <v>2987</v>
      </c>
    </row>
    <row r="3898" spans="1:11" x14ac:dyDescent="0.25">
      <c r="A3898" t="s">
        <v>2988</v>
      </c>
    </row>
    <row r="3899" spans="1:11" x14ac:dyDescent="0.25">
      <c r="A3899" t="s">
        <v>37</v>
      </c>
      <c r="B3899" t="s">
        <v>38</v>
      </c>
    </row>
    <row r="3900" spans="1:11" x14ac:dyDescent="0.25">
      <c r="A3900" t="s">
        <v>39</v>
      </c>
      <c r="B3900" t="s">
        <v>40</v>
      </c>
      <c r="C3900" t="s">
        <v>41</v>
      </c>
      <c r="D3900" t="s">
        <v>1</v>
      </c>
      <c r="E3900">
        <v>12</v>
      </c>
      <c r="F3900" t="s">
        <v>42</v>
      </c>
      <c r="G3900" t="s">
        <v>43</v>
      </c>
      <c r="H3900">
        <v>0.2</v>
      </c>
    </row>
    <row r="3901" spans="1:11" x14ac:dyDescent="0.25">
      <c r="A3901" t="s">
        <v>220</v>
      </c>
      <c r="B3901" t="s">
        <v>73</v>
      </c>
      <c r="C3901" t="s">
        <v>44</v>
      </c>
      <c r="D3901" t="s">
        <v>45</v>
      </c>
      <c r="E3901" t="s">
        <v>46</v>
      </c>
      <c r="F3901" t="s">
        <v>3103</v>
      </c>
      <c r="G3901">
        <v>10</v>
      </c>
      <c r="H3901" t="s">
        <v>3104</v>
      </c>
    </row>
    <row r="3902" spans="1:11" x14ac:dyDescent="0.25">
      <c r="A3902" t="s">
        <v>3229</v>
      </c>
      <c r="B3902" t="s">
        <v>73</v>
      </c>
      <c r="C3902" t="s">
        <v>44</v>
      </c>
      <c r="D3902" t="s">
        <v>45</v>
      </c>
      <c r="E3902" t="s">
        <v>46</v>
      </c>
      <c r="F3902" t="s">
        <v>3103</v>
      </c>
      <c r="G3902">
        <v>10</v>
      </c>
      <c r="H3902" t="s">
        <v>3104</v>
      </c>
    </row>
    <row r="3903" spans="1:11" x14ac:dyDescent="0.25">
      <c r="A3903" t="s">
        <v>79</v>
      </c>
      <c r="B3903" t="s">
        <v>24</v>
      </c>
      <c r="C3903" t="s">
        <v>25</v>
      </c>
      <c r="D3903">
        <v>6960</v>
      </c>
    </row>
    <row r="3904" spans="1:11" x14ac:dyDescent="0.25">
      <c r="A3904" t="s">
        <v>80</v>
      </c>
    </row>
    <row r="3905" spans="1:11" x14ac:dyDescent="0.25">
      <c r="A3905" t="s">
        <v>218</v>
      </c>
      <c r="B3905" t="s">
        <v>70</v>
      </c>
      <c r="C3905" t="s">
        <v>27</v>
      </c>
      <c r="D3905" t="s">
        <v>28</v>
      </c>
      <c r="E3905" t="s">
        <v>29</v>
      </c>
      <c r="F3905" t="s">
        <v>30</v>
      </c>
      <c r="G3905" t="s">
        <v>31</v>
      </c>
      <c r="H3905" t="s">
        <v>32</v>
      </c>
      <c r="I3905" t="s">
        <v>33</v>
      </c>
      <c r="J3905" t="s">
        <v>34</v>
      </c>
      <c r="K3905">
        <v>2500</v>
      </c>
    </row>
    <row r="3906" spans="1:11" x14ac:dyDescent="0.25">
      <c r="A3906" t="s">
        <v>2991</v>
      </c>
    </row>
    <row r="3907" spans="1:11" x14ac:dyDescent="0.25">
      <c r="A3907" t="s">
        <v>2992</v>
      </c>
    </row>
    <row r="3908" spans="1:11" x14ac:dyDescent="0.25">
      <c r="A3908" t="s">
        <v>37</v>
      </c>
      <c r="B3908" t="s">
        <v>38</v>
      </c>
    </row>
    <row r="3909" spans="1:11" x14ac:dyDescent="0.25">
      <c r="A3909" t="s">
        <v>39</v>
      </c>
      <c r="B3909" t="s">
        <v>40</v>
      </c>
      <c r="C3909" t="s">
        <v>41</v>
      </c>
      <c r="D3909" t="s">
        <v>1</v>
      </c>
      <c r="E3909">
        <v>14</v>
      </c>
      <c r="F3909" t="s">
        <v>42</v>
      </c>
      <c r="G3909" t="s">
        <v>43</v>
      </c>
      <c r="H3909">
        <v>0.2</v>
      </c>
    </row>
    <row r="3910" spans="1:11" x14ac:dyDescent="0.25">
      <c r="A3910" t="s">
        <v>67</v>
      </c>
      <c r="B3910" t="s">
        <v>24</v>
      </c>
      <c r="C3910" t="s">
        <v>25</v>
      </c>
      <c r="D3910">
        <v>7010</v>
      </c>
    </row>
    <row r="3911" spans="1:11" x14ac:dyDescent="0.25">
      <c r="A3911" t="s">
        <v>68</v>
      </c>
    </row>
    <row r="3912" spans="1:11" x14ac:dyDescent="0.25">
      <c r="A3912" t="s">
        <v>214</v>
      </c>
      <c r="B3912" t="s">
        <v>70</v>
      </c>
      <c r="C3912" t="s">
        <v>27</v>
      </c>
      <c r="D3912" t="s">
        <v>28</v>
      </c>
      <c r="E3912" t="s">
        <v>29</v>
      </c>
      <c r="F3912" t="s">
        <v>30</v>
      </c>
      <c r="G3912" t="s">
        <v>31</v>
      </c>
      <c r="H3912" t="s">
        <v>32</v>
      </c>
      <c r="I3912" t="s">
        <v>33</v>
      </c>
      <c r="J3912" t="s">
        <v>34</v>
      </c>
      <c r="K3912">
        <v>2500</v>
      </c>
    </row>
    <row r="3913" spans="1:11" x14ac:dyDescent="0.25">
      <c r="A3913" t="s">
        <v>2984</v>
      </c>
    </row>
    <row r="3914" spans="1:11" x14ac:dyDescent="0.25">
      <c r="A3914" t="s">
        <v>2985</v>
      </c>
    </row>
    <row r="3915" spans="1:11" x14ac:dyDescent="0.25">
      <c r="A3915" t="s">
        <v>37</v>
      </c>
      <c r="B3915" t="s">
        <v>38</v>
      </c>
    </row>
    <row r="3916" spans="1:11" x14ac:dyDescent="0.25">
      <c r="A3916" t="s">
        <v>39</v>
      </c>
      <c r="B3916" t="s">
        <v>40</v>
      </c>
      <c r="C3916" t="s">
        <v>41</v>
      </c>
      <c r="D3916" t="s">
        <v>1</v>
      </c>
      <c r="E3916">
        <v>14</v>
      </c>
      <c r="F3916" t="s">
        <v>42</v>
      </c>
      <c r="G3916" t="s">
        <v>43</v>
      </c>
      <c r="H3916">
        <v>0.2</v>
      </c>
    </row>
    <row r="3917" spans="1:11" x14ac:dyDescent="0.25">
      <c r="A3917" t="s">
        <v>214</v>
      </c>
      <c r="B3917" t="s">
        <v>70</v>
      </c>
      <c r="C3917" t="s">
        <v>44</v>
      </c>
      <c r="D3917" t="s">
        <v>45</v>
      </c>
      <c r="E3917" t="s">
        <v>46</v>
      </c>
      <c r="F3917" t="s">
        <v>3103</v>
      </c>
      <c r="G3917">
        <v>10</v>
      </c>
      <c r="H3917" t="s">
        <v>3104</v>
      </c>
    </row>
    <row r="3918" spans="1:11" x14ac:dyDescent="0.25">
      <c r="A3918" t="s">
        <v>3228</v>
      </c>
      <c r="B3918" t="s">
        <v>24</v>
      </c>
      <c r="C3918" t="s">
        <v>25</v>
      </c>
      <c r="D3918">
        <v>2292</v>
      </c>
    </row>
    <row r="3919" spans="1:11" x14ac:dyDescent="0.25">
      <c r="A3919" t="s">
        <v>2986</v>
      </c>
    </row>
    <row r="3920" spans="1:11" x14ac:dyDescent="0.25">
      <c r="A3920" t="s">
        <v>3229</v>
      </c>
      <c r="B3920" t="s">
        <v>76</v>
      </c>
      <c r="C3920" t="s">
        <v>27</v>
      </c>
      <c r="D3920" t="s">
        <v>28</v>
      </c>
      <c r="E3920" t="s">
        <v>29</v>
      </c>
      <c r="F3920" t="s">
        <v>30</v>
      </c>
      <c r="G3920" t="s">
        <v>31</v>
      </c>
      <c r="H3920" t="s">
        <v>32</v>
      </c>
      <c r="I3920" t="s">
        <v>33</v>
      </c>
      <c r="J3920" t="s">
        <v>34</v>
      </c>
      <c r="K3920">
        <v>2500</v>
      </c>
    </row>
    <row r="3921" spans="1:11" x14ac:dyDescent="0.25">
      <c r="A3921" t="s">
        <v>2993</v>
      </c>
    </row>
    <row r="3922" spans="1:11" x14ac:dyDescent="0.25">
      <c r="A3922" t="s">
        <v>2994</v>
      </c>
    </row>
    <row r="3923" spans="1:11" x14ac:dyDescent="0.25">
      <c r="A3923" t="s">
        <v>37</v>
      </c>
      <c r="B3923" t="s">
        <v>38</v>
      </c>
    </row>
    <row r="3924" spans="1:11" x14ac:dyDescent="0.25">
      <c r="A3924" t="s">
        <v>39</v>
      </c>
      <c r="B3924" t="s">
        <v>40</v>
      </c>
      <c r="C3924" t="s">
        <v>41</v>
      </c>
      <c r="D3924" t="s">
        <v>1</v>
      </c>
      <c r="E3924">
        <v>13</v>
      </c>
      <c r="F3924" t="s">
        <v>42</v>
      </c>
      <c r="G3924" t="s">
        <v>43</v>
      </c>
      <c r="H3924">
        <v>0.2</v>
      </c>
    </row>
    <row r="3925" spans="1:11" x14ac:dyDescent="0.25">
      <c r="A3925" t="s">
        <v>67</v>
      </c>
      <c r="B3925" t="s">
        <v>24</v>
      </c>
      <c r="C3925" t="s">
        <v>25</v>
      </c>
      <c r="D3925">
        <v>7010</v>
      </c>
    </row>
    <row r="3926" spans="1:11" x14ac:dyDescent="0.25">
      <c r="A3926" t="s">
        <v>68</v>
      </c>
    </row>
    <row r="3927" spans="1:11" x14ac:dyDescent="0.25">
      <c r="A3927" t="s">
        <v>214</v>
      </c>
      <c r="B3927" t="s">
        <v>76</v>
      </c>
      <c r="C3927" t="s">
        <v>27</v>
      </c>
      <c r="D3927" t="s">
        <v>28</v>
      </c>
      <c r="E3927" t="s">
        <v>29</v>
      </c>
      <c r="F3927" t="s">
        <v>30</v>
      </c>
      <c r="G3927" t="s">
        <v>31</v>
      </c>
      <c r="H3927" t="s">
        <v>32</v>
      </c>
      <c r="I3927" t="s">
        <v>33</v>
      </c>
      <c r="J3927" t="s">
        <v>34</v>
      </c>
      <c r="K3927">
        <v>2500</v>
      </c>
    </row>
    <row r="3928" spans="1:11" x14ac:dyDescent="0.25">
      <c r="A3928" t="s">
        <v>2980</v>
      </c>
    </row>
    <row r="3929" spans="1:11" x14ac:dyDescent="0.25">
      <c r="A3929" t="s">
        <v>2981</v>
      </c>
    </row>
    <row r="3930" spans="1:11" x14ac:dyDescent="0.25">
      <c r="A3930" t="s">
        <v>37</v>
      </c>
      <c r="B3930" t="s">
        <v>38</v>
      </c>
    </row>
    <row r="3931" spans="1:11" x14ac:dyDescent="0.25">
      <c r="A3931" t="s">
        <v>39</v>
      </c>
      <c r="B3931" t="s">
        <v>40</v>
      </c>
      <c r="C3931" t="s">
        <v>41</v>
      </c>
      <c r="D3931" t="s">
        <v>1</v>
      </c>
      <c r="E3931">
        <v>13</v>
      </c>
      <c r="F3931" t="s">
        <v>42</v>
      </c>
      <c r="G3931" t="s">
        <v>43</v>
      </c>
      <c r="H3931">
        <v>0.2</v>
      </c>
    </row>
    <row r="3932" spans="1:11" x14ac:dyDescent="0.25">
      <c r="A3932" t="s">
        <v>3229</v>
      </c>
      <c r="B3932" t="s">
        <v>76</v>
      </c>
      <c r="C3932" t="s">
        <v>44</v>
      </c>
      <c r="D3932" t="s">
        <v>45</v>
      </c>
      <c r="E3932" t="s">
        <v>46</v>
      </c>
      <c r="F3932" t="s">
        <v>3103</v>
      </c>
      <c r="G3932">
        <v>10</v>
      </c>
      <c r="H3932" t="s">
        <v>3104</v>
      </c>
    </row>
    <row r="3933" spans="1:11" x14ac:dyDescent="0.25">
      <c r="A3933" t="s">
        <v>3227</v>
      </c>
      <c r="B3933" t="s">
        <v>24</v>
      </c>
      <c r="C3933" t="s">
        <v>25</v>
      </c>
      <c r="D3933">
        <v>7002</v>
      </c>
    </row>
    <row r="3934" spans="1:11" x14ac:dyDescent="0.25">
      <c r="A3934" t="s">
        <v>26</v>
      </c>
    </row>
    <row r="3935" spans="1:11" x14ac:dyDescent="0.25">
      <c r="A3935" t="s">
        <v>220</v>
      </c>
      <c r="B3935" t="s">
        <v>70</v>
      </c>
      <c r="C3935" t="s">
        <v>27</v>
      </c>
      <c r="D3935" t="s">
        <v>28</v>
      </c>
      <c r="E3935" t="s">
        <v>29</v>
      </c>
      <c r="F3935" t="s">
        <v>30</v>
      </c>
      <c r="G3935" t="s">
        <v>31</v>
      </c>
      <c r="H3935" t="s">
        <v>32</v>
      </c>
      <c r="I3935" t="s">
        <v>33</v>
      </c>
      <c r="J3935" t="s">
        <v>34</v>
      </c>
      <c r="K3935">
        <v>2500</v>
      </c>
    </row>
    <row r="3936" spans="1:11" x14ac:dyDescent="0.25">
      <c r="A3936" t="s">
        <v>2978</v>
      </c>
    </row>
    <row r="3937" spans="1:11" x14ac:dyDescent="0.25">
      <c r="A3937" t="s">
        <v>2979</v>
      </c>
    </row>
    <row r="3938" spans="1:11" x14ac:dyDescent="0.25">
      <c r="A3938" t="s">
        <v>37</v>
      </c>
      <c r="B3938" t="s">
        <v>38</v>
      </c>
    </row>
    <row r="3939" spans="1:11" x14ac:dyDescent="0.25">
      <c r="A3939" t="s">
        <v>39</v>
      </c>
      <c r="B3939" t="s">
        <v>40</v>
      </c>
      <c r="C3939" t="s">
        <v>41</v>
      </c>
      <c r="D3939" t="s">
        <v>1</v>
      </c>
      <c r="E3939">
        <v>14</v>
      </c>
      <c r="F3939" t="s">
        <v>42</v>
      </c>
      <c r="G3939" t="s">
        <v>43</v>
      </c>
      <c r="H3939">
        <v>0.2</v>
      </c>
    </row>
    <row r="3940" spans="1:11" x14ac:dyDescent="0.25">
      <c r="A3940" t="s">
        <v>214</v>
      </c>
      <c r="B3940" t="s">
        <v>76</v>
      </c>
      <c r="C3940" t="s">
        <v>44</v>
      </c>
      <c r="D3940" t="s">
        <v>45</v>
      </c>
      <c r="E3940" t="s">
        <v>46</v>
      </c>
      <c r="F3940" t="s">
        <v>3103</v>
      </c>
      <c r="G3940">
        <v>10</v>
      </c>
      <c r="H3940" t="s">
        <v>3104</v>
      </c>
    </row>
    <row r="3941" spans="1:11" x14ac:dyDescent="0.25">
      <c r="A3941" t="s">
        <v>220</v>
      </c>
      <c r="B3941" t="s">
        <v>70</v>
      </c>
      <c r="C3941" t="s">
        <v>44</v>
      </c>
      <c r="D3941" t="s">
        <v>45</v>
      </c>
      <c r="E3941" t="s">
        <v>46</v>
      </c>
      <c r="F3941" t="s">
        <v>3103</v>
      </c>
      <c r="G3941">
        <v>10</v>
      </c>
      <c r="H3941" t="s">
        <v>3104</v>
      </c>
    </row>
    <row r="3942" spans="1:11" x14ac:dyDescent="0.25">
      <c r="A3942" t="s">
        <v>67</v>
      </c>
      <c r="B3942" t="s">
        <v>24</v>
      </c>
      <c r="C3942" t="s">
        <v>25</v>
      </c>
      <c r="D3942">
        <v>7010</v>
      </c>
    </row>
    <row r="3943" spans="1:11" x14ac:dyDescent="0.25">
      <c r="A3943" t="s">
        <v>68</v>
      </c>
    </row>
    <row r="3944" spans="1:11" x14ac:dyDescent="0.25">
      <c r="A3944" t="s">
        <v>214</v>
      </c>
      <c r="B3944" t="s">
        <v>73</v>
      </c>
      <c r="C3944" t="s">
        <v>27</v>
      </c>
      <c r="D3944" t="s">
        <v>28</v>
      </c>
      <c r="E3944" t="s">
        <v>29</v>
      </c>
      <c r="F3944" t="s">
        <v>30</v>
      </c>
      <c r="G3944" t="s">
        <v>31</v>
      </c>
      <c r="H3944" t="s">
        <v>32</v>
      </c>
      <c r="I3944" t="s">
        <v>33</v>
      </c>
      <c r="J3944" t="s">
        <v>34</v>
      </c>
      <c r="K3944">
        <v>2500</v>
      </c>
    </row>
    <row r="3945" spans="1:11" x14ac:dyDescent="0.25">
      <c r="A3945" t="s">
        <v>2976</v>
      </c>
    </row>
    <row r="3946" spans="1:11" x14ac:dyDescent="0.25">
      <c r="A3946" t="s">
        <v>2977</v>
      </c>
    </row>
    <row r="3947" spans="1:11" x14ac:dyDescent="0.25">
      <c r="A3947" t="s">
        <v>37</v>
      </c>
      <c r="B3947" t="s">
        <v>38</v>
      </c>
    </row>
    <row r="3948" spans="1:11" x14ac:dyDescent="0.25">
      <c r="A3948" t="s">
        <v>39</v>
      </c>
      <c r="B3948" t="s">
        <v>40</v>
      </c>
      <c r="C3948" t="s">
        <v>41</v>
      </c>
      <c r="D3948" t="s">
        <v>1</v>
      </c>
      <c r="E3948">
        <v>12</v>
      </c>
      <c r="F3948" t="s">
        <v>42</v>
      </c>
      <c r="G3948" t="s">
        <v>43</v>
      </c>
      <c r="H3948">
        <v>0.2</v>
      </c>
    </row>
    <row r="3949" spans="1:11" x14ac:dyDescent="0.25">
      <c r="A3949" t="s">
        <v>3227</v>
      </c>
      <c r="B3949" t="s">
        <v>24</v>
      </c>
      <c r="C3949" t="s">
        <v>25</v>
      </c>
      <c r="D3949">
        <v>7002</v>
      </c>
    </row>
    <row r="3950" spans="1:11" x14ac:dyDescent="0.25">
      <c r="A3950" t="s">
        <v>26</v>
      </c>
    </row>
    <row r="3951" spans="1:11" x14ac:dyDescent="0.25">
      <c r="A3951" t="s">
        <v>220</v>
      </c>
      <c r="B3951" t="s">
        <v>76</v>
      </c>
      <c r="C3951" t="s">
        <v>27</v>
      </c>
      <c r="D3951" t="s">
        <v>28</v>
      </c>
      <c r="E3951" t="s">
        <v>29</v>
      </c>
      <c r="F3951" t="s">
        <v>30</v>
      </c>
      <c r="G3951" t="s">
        <v>31</v>
      </c>
      <c r="H3951" t="s">
        <v>32</v>
      </c>
      <c r="I3951" t="s">
        <v>33</v>
      </c>
      <c r="J3951" t="s">
        <v>34</v>
      </c>
      <c r="K3951">
        <v>2500</v>
      </c>
    </row>
    <row r="3952" spans="1:11" x14ac:dyDescent="0.25">
      <c r="A3952" t="s">
        <v>2974</v>
      </c>
    </row>
    <row r="3953" spans="1:17" x14ac:dyDescent="0.25">
      <c r="A3953" t="s">
        <v>2975</v>
      </c>
    </row>
    <row r="3954" spans="1:17" x14ac:dyDescent="0.25">
      <c r="A3954" t="s">
        <v>37</v>
      </c>
      <c r="B3954" t="s">
        <v>38</v>
      </c>
    </row>
    <row r="3955" spans="1:17" x14ac:dyDescent="0.25">
      <c r="A3955" t="s">
        <v>39</v>
      </c>
      <c r="B3955" t="s">
        <v>40</v>
      </c>
      <c r="C3955" t="s">
        <v>41</v>
      </c>
      <c r="D3955" t="s">
        <v>1</v>
      </c>
      <c r="E3955">
        <v>13</v>
      </c>
      <c r="F3955" t="s">
        <v>42</v>
      </c>
      <c r="G3955" t="s">
        <v>43</v>
      </c>
      <c r="H3955">
        <v>0.2</v>
      </c>
    </row>
    <row r="3956" spans="1:17" x14ac:dyDescent="0.25">
      <c r="A3956" t="s">
        <v>214</v>
      </c>
      <c r="B3956" t="s">
        <v>73</v>
      </c>
      <c r="C3956" t="s">
        <v>44</v>
      </c>
      <c r="D3956" t="s">
        <v>45</v>
      </c>
      <c r="E3956" t="s">
        <v>46</v>
      </c>
      <c r="F3956" t="s">
        <v>3103</v>
      </c>
      <c r="G3956">
        <v>10</v>
      </c>
      <c r="H3956" t="s">
        <v>3104</v>
      </c>
    </row>
    <row r="3957" spans="1:17" x14ac:dyDescent="0.25">
      <c r="A3957" t="s">
        <v>220</v>
      </c>
      <c r="B3957" t="s">
        <v>76</v>
      </c>
      <c r="C3957" t="s">
        <v>44</v>
      </c>
      <c r="D3957" t="s">
        <v>45</v>
      </c>
      <c r="E3957" t="s">
        <v>46</v>
      </c>
      <c r="F3957" t="s">
        <v>3103</v>
      </c>
      <c r="G3957">
        <v>10</v>
      </c>
      <c r="H3957" t="s">
        <v>3104</v>
      </c>
    </row>
    <row r="3958" spans="1:17" x14ac:dyDescent="0.25">
      <c r="A3958" t="s">
        <v>3228</v>
      </c>
      <c r="B3958" t="s">
        <v>24</v>
      </c>
      <c r="C3958" t="s">
        <v>25</v>
      </c>
      <c r="D3958">
        <v>2292</v>
      </c>
    </row>
    <row r="3959" spans="1:17" x14ac:dyDescent="0.25">
      <c r="A3959" t="s">
        <v>2986</v>
      </c>
    </row>
    <row r="3960" spans="1:17" x14ac:dyDescent="0.25">
      <c r="A3960" t="s">
        <v>3229</v>
      </c>
      <c r="B3960" t="s">
        <v>70</v>
      </c>
      <c r="C3960" t="s">
        <v>27</v>
      </c>
      <c r="D3960" t="s">
        <v>28</v>
      </c>
      <c r="E3960" t="s">
        <v>29</v>
      </c>
      <c r="F3960" t="s">
        <v>30</v>
      </c>
      <c r="G3960" t="s">
        <v>31</v>
      </c>
      <c r="H3960" t="s">
        <v>32</v>
      </c>
      <c r="I3960" t="s">
        <v>33</v>
      </c>
      <c r="J3960" t="s">
        <v>34</v>
      </c>
      <c r="K3960">
        <v>2500</v>
      </c>
    </row>
    <row r="3961" spans="1:17" x14ac:dyDescent="0.25">
      <c r="A3961" t="s">
        <v>2995</v>
      </c>
    </row>
    <row r="3962" spans="1:17" x14ac:dyDescent="0.25">
      <c r="A3962" t="s">
        <v>2996</v>
      </c>
    </row>
    <row r="3963" spans="1:17" x14ac:dyDescent="0.25">
      <c r="A3963" t="s">
        <v>37</v>
      </c>
      <c r="B3963" t="s">
        <v>38</v>
      </c>
    </row>
    <row r="3964" spans="1:17" x14ac:dyDescent="0.25">
      <c r="A3964" t="s">
        <v>39</v>
      </c>
      <c r="B3964" t="s">
        <v>40</v>
      </c>
      <c r="C3964" t="s">
        <v>41</v>
      </c>
      <c r="D3964" t="s">
        <v>1</v>
      </c>
      <c r="E3964">
        <v>14</v>
      </c>
      <c r="F3964" t="s">
        <v>42</v>
      </c>
      <c r="G3964" t="s">
        <v>43</v>
      </c>
      <c r="H3964">
        <v>0.2</v>
      </c>
    </row>
    <row r="3965" spans="1:17" x14ac:dyDescent="0.25">
      <c r="A3965" t="s">
        <v>3229</v>
      </c>
      <c r="B3965" t="s">
        <v>70</v>
      </c>
      <c r="C3965" t="s">
        <v>44</v>
      </c>
      <c r="D3965" t="s">
        <v>45</v>
      </c>
      <c r="E3965" t="s">
        <v>46</v>
      </c>
      <c r="F3965" t="s">
        <v>3103</v>
      </c>
      <c r="G3965">
        <v>10</v>
      </c>
      <c r="H3965" t="s">
        <v>3104</v>
      </c>
    </row>
    <row r="3966" spans="1:17" x14ac:dyDescent="0.25">
      <c r="A3966" t="s">
        <v>218</v>
      </c>
      <c r="B3966" t="s">
        <v>73</v>
      </c>
      <c r="C3966" t="s">
        <v>44</v>
      </c>
      <c r="D3966" t="s">
        <v>33</v>
      </c>
      <c r="E3966" t="s">
        <v>40</v>
      </c>
      <c r="F3966" t="s">
        <v>0</v>
      </c>
      <c r="G3966" t="s">
        <v>212</v>
      </c>
      <c r="H3966" t="s">
        <v>1</v>
      </c>
      <c r="I3966" t="s">
        <v>0</v>
      </c>
      <c r="J3966">
        <v>12</v>
      </c>
      <c r="K3966" t="s">
        <v>90</v>
      </c>
      <c r="L3966" t="s">
        <v>0</v>
      </c>
      <c r="M3966">
        <v>0.2</v>
      </c>
      <c r="N3966" t="s">
        <v>92</v>
      </c>
      <c r="O3966" t="s">
        <v>93</v>
      </c>
      <c r="P3966" t="s">
        <v>0</v>
      </c>
      <c r="Q3966" t="s">
        <v>94</v>
      </c>
    </row>
    <row r="3967" spans="1:17" x14ac:dyDescent="0.25">
      <c r="A3967" t="s">
        <v>218</v>
      </c>
      <c r="B3967" t="s">
        <v>76</v>
      </c>
      <c r="C3967" t="s">
        <v>44</v>
      </c>
      <c r="D3967" t="s">
        <v>33</v>
      </c>
      <c r="E3967" t="s">
        <v>40</v>
      </c>
      <c r="F3967" t="s">
        <v>0</v>
      </c>
      <c r="G3967" t="s">
        <v>212</v>
      </c>
      <c r="H3967" t="s">
        <v>1</v>
      </c>
      <c r="I3967" t="s">
        <v>0</v>
      </c>
      <c r="J3967">
        <v>13</v>
      </c>
      <c r="K3967" t="s">
        <v>90</v>
      </c>
      <c r="L3967" t="s">
        <v>0</v>
      </c>
      <c r="M3967">
        <v>0.2</v>
      </c>
      <c r="N3967" t="s">
        <v>92</v>
      </c>
      <c r="O3967" t="s">
        <v>93</v>
      </c>
      <c r="P3967" t="s">
        <v>0</v>
      </c>
      <c r="Q3967" t="s">
        <v>94</v>
      </c>
    </row>
    <row r="3968" spans="1:17" x14ac:dyDescent="0.25">
      <c r="A3968" t="s">
        <v>218</v>
      </c>
      <c r="B3968" t="s">
        <v>70</v>
      </c>
      <c r="C3968" t="s">
        <v>44</v>
      </c>
      <c r="D3968" t="s">
        <v>33</v>
      </c>
      <c r="E3968" t="s">
        <v>40</v>
      </c>
      <c r="F3968" t="s">
        <v>0</v>
      </c>
      <c r="G3968" t="s">
        <v>212</v>
      </c>
      <c r="H3968" t="s">
        <v>1</v>
      </c>
      <c r="I3968" t="s">
        <v>0</v>
      </c>
      <c r="J3968">
        <v>14</v>
      </c>
      <c r="K3968" t="s">
        <v>90</v>
      </c>
      <c r="L3968" t="s">
        <v>0</v>
      </c>
      <c r="M3968">
        <v>0.2</v>
      </c>
      <c r="N3968" t="s">
        <v>92</v>
      </c>
      <c r="O3968" t="s">
        <v>93</v>
      </c>
      <c r="P3968" t="s">
        <v>0</v>
      </c>
      <c r="Q3968" t="s">
        <v>94</v>
      </c>
    </row>
    <row r="3969" spans="1:7" x14ac:dyDescent="0.25">
      <c r="A3969" t="s">
        <v>220</v>
      </c>
      <c r="B3969" t="s">
        <v>73</v>
      </c>
      <c r="C3969" t="s">
        <v>47</v>
      </c>
      <c r="D3969" t="s">
        <v>3105</v>
      </c>
      <c r="E3969" t="s">
        <v>49</v>
      </c>
      <c r="F3969" t="s">
        <v>50</v>
      </c>
      <c r="G3969">
        <v>8.8888804117838503E-4</v>
      </c>
    </row>
    <row r="3970" spans="1:7" x14ac:dyDescent="0.25">
      <c r="A3970" t="s">
        <v>220</v>
      </c>
      <c r="B3970" t="s">
        <v>70</v>
      </c>
      <c r="C3970" t="s">
        <v>47</v>
      </c>
      <c r="D3970" t="s">
        <v>3105</v>
      </c>
      <c r="E3970" t="s">
        <v>49</v>
      </c>
      <c r="F3970" t="s">
        <v>50</v>
      </c>
      <c r="G3970">
        <v>2.7777751286824499E-4</v>
      </c>
    </row>
    <row r="3971" spans="1:7" x14ac:dyDescent="0.25">
      <c r="A3971" t="s">
        <v>220</v>
      </c>
      <c r="B3971" t="s">
        <v>76</v>
      </c>
      <c r="C3971" t="s">
        <v>47</v>
      </c>
      <c r="D3971" t="s">
        <v>3105</v>
      </c>
      <c r="E3971" t="s">
        <v>49</v>
      </c>
      <c r="F3971" t="s">
        <v>50</v>
      </c>
      <c r="G3971">
        <v>2.7777751286824499E-4</v>
      </c>
    </row>
    <row r="3972" spans="1:7" x14ac:dyDescent="0.25">
      <c r="A3972" t="s">
        <v>214</v>
      </c>
      <c r="B3972" t="s">
        <v>76</v>
      </c>
      <c r="C3972" t="s">
        <v>47</v>
      </c>
      <c r="D3972" t="s">
        <v>3105</v>
      </c>
      <c r="E3972" t="s">
        <v>49</v>
      </c>
      <c r="F3972" t="s">
        <v>50</v>
      </c>
      <c r="G3972">
        <v>7.2222153345743805E-4</v>
      </c>
    </row>
    <row r="3973" spans="1:7" x14ac:dyDescent="0.25">
      <c r="A3973" t="s">
        <v>214</v>
      </c>
      <c r="B3973" t="s">
        <v>73</v>
      </c>
      <c r="C3973" t="s">
        <v>47</v>
      </c>
      <c r="D3973" t="s">
        <v>3105</v>
      </c>
      <c r="E3973" t="s">
        <v>49</v>
      </c>
      <c r="F3973" t="s">
        <v>50</v>
      </c>
      <c r="G3973">
        <v>1.1388878027597999E-3</v>
      </c>
    </row>
    <row r="3974" spans="1:7" x14ac:dyDescent="0.25">
      <c r="A3974" t="s">
        <v>214</v>
      </c>
      <c r="B3974" t="s">
        <v>70</v>
      </c>
      <c r="C3974" t="s">
        <v>47</v>
      </c>
      <c r="D3974" t="s">
        <v>3105</v>
      </c>
      <c r="E3974" t="s">
        <v>49</v>
      </c>
      <c r="F3974" t="s">
        <v>50</v>
      </c>
      <c r="G3974">
        <v>3.88888518015543E-4</v>
      </c>
    </row>
    <row r="3975" spans="1:7" x14ac:dyDescent="0.25">
      <c r="A3975" t="s">
        <v>3229</v>
      </c>
      <c r="B3975" t="s">
        <v>73</v>
      </c>
      <c r="C3975" t="s">
        <v>47</v>
      </c>
      <c r="D3975" t="s">
        <v>3105</v>
      </c>
      <c r="E3975" t="s">
        <v>49</v>
      </c>
      <c r="F3975" t="s">
        <v>50</v>
      </c>
      <c r="G3975">
        <v>2.1388868490854899E-3</v>
      </c>
    </row>
    <row r="3976" spans="1:7" x14ac:dyDescent="0.25">
      <c r="A3976" t="s">
        <v>3229</v>
      </c>
      <c r="B3976" t="s">
        <v>76</v>
      </c>
      <c r="C3976" t="s">
        <v>47</v>
      </c>
      <c r="D3976" t="s">
        <v>3105</v>
      </c>
      <c r="E3976" t="s">
        <v>49</v>
      </c>
      <c r="F3976" t="s">
        <v>50</v>
      </c>
      <c r="G3976">
        <v>2.1388868490854899E-3</v>
      </c>
    </row>
    <row r="3977" spans="1:7" x14ac:dyDescent="0.25">
      <c r="A3977" t="s">
        <v>3229</v>
      </c>
      <c r="B3977" t="s">
        <v>70</v>
      </c>
      <c r="C3977" t="s">
        <v>47</v>
      </c>
      <c r="D3977" t="s">
        <v>3105</v>
      </c>
      <c r="E3977" t="s">
        <v>49</v>
      </c>
      <c r="F3977" t="s">
        <v>50</v>
      </c>
      <c r="G3977">
        <v>3.0555526415506999E-4</v>
      </c>
    </row>
    <row r="3978" spans="1:7" x14ac:dyDescent="0.25">
      <c r="A3978" t="s">
        <v>3004</v>
      </c>
      <c r="B3978" t="s">
        <v>3255</v>
      </c>
    </row>
    <row r="3979" spans="1:7" x14ac:dyDescent="0.25">
      <c r="A3979" t="s">
        <v>3004</v>
      </c>
      <c r="B3979" t="s">
        <v>3256</v>
      </c>
    </row>
    <row r="3980" spans="1:7" x14ac:dyDescent="0.25">
      <c r="A3980" t="s">
        <v>3005</v>
      </c>
      <c r="B3980" t="s">
        <v>3006</v>
      </c>
      <c r="C3980" t="s">
        <v>3007</v>
      </c>
      <c r="D3980" t="s">
        <v>3008</v>
      </c>
      <c r="E3980" t="s">
        <v>3232</v>
      </c>
    </row>
    <row r="3981" spans="1:7" x14ac:dyDescent="0.25">
      <c r="A3981" t="s">
        <v>3005</v>
      </c>
      <c r="B3981" t="s">
        <v>3006</v>
      </c>
      <c r="C3981" t="s">
        <v>3007</v>
      </c>
      <c r="D3981" t="s">
        <v>3008</v>
      </c>
      <c r="E3981" t="s">
        <v>3232</v>
      </c>
    </row>
    <row r="3982" spans="1:7" x14ac:dyDescent="0.25">
      <c r="B3982" t="s">
        <v>3009</v>
      </c>
      <c r="C3982" t="s">
        <v>3010</v>
      </c>
      <c r="D3982" t="s">
        <v>3011</v>
      </c>
      <c r="E3982">
        <v>313</v>
      </c>
      <c r="F3982" t="s">
        <v>3012</v>
      </c>
      <c r="G3982" t="s">
        <v>3013</v>
      </c>
    </row>
    <row r="3983" spans="1:7" x14ac:dyDescent="0.25">
      <c r="B3983" t="s">
        <v>3014</v>
      </c>
    </row>
    <row r="3984" spans="1:7" x14ac:dyDescent="0.25">
      <c r="B3984" t="s">
        <v>3015</v>
      </c>
    </row>
    <row r="3985" spans="2:14" x14ac:dyDescent="0.25">
      <c r="B3985" t="s">
        <v>3009</v>
      </c>
      <c r="C3985" t="s">
        <v>3010</v>
      </c>
      <c r="D3985" t="s">
        <v>3011</v>
      </c>
      <c r="E3985">
        <v>108</v>
      </c>
      <c r="F3985" t="s">
        <v>3012</v>
      </c>
      <c r="G3985" t="s">
        <v>3016</v>
      </c>
    </row>
    <row r="3986" spans="2:14" x14ac:dyDescent="0.25">
      <c r="B3986" t="s">
        <v>3017</v>
      </c>
      <c r="C3986" t="s">
        <v>3018</v>
      </c>
    </row>
    <row r="3987" spans="2:14" x14ac:dyDescent="0.25">
      <c r="B3987" t="s">
        <v>3019</v>
      </c>
    </row>
    <row r="3988" spans="2:14" x14ac:dyDescent="0.25">
      <c r="B3988" t="s">
        <v>3009</v>
      </c>
      <c r="C3988" t="s">
        <v>18</v>
      </c>
      <c r="D3988" t="s">
        <v>3011</v>
      </c>
      <c r="E3988">
        <v>29</v>
      </c>
      <c r="F3988" t="s">
        <v>3012</v>
      </c>
      <c r="G3988" t="s">
        <v>3020</v>
      </c>
    </row>
    <row r="3989" spans="2:14" x14ac:dyDescent="0.25">
      <c r="B3989" t="s">
        <v>3021</v>
      </c>
      <c r="C3989" t="s">
        <v>3022</v>
      </c>
      <c r="D3989" t="s">
        <v>3023</v>
      </c>
      <c r="E3989" t="s">
        <v>3024</v>
      </c>
      <c r="F3989" t="s">
        <v>3025</v>
      </c>
      <c r="G3989" t="s">
        <v>3026</v>
      </c>
      <c r="H3989" t="s">
        <v>3027</v>
      </c>
      <c r="I3989" t="s">
        <v>3028</v>
      </c>
    </row>
    <row r="3990" spans="2:14" x14ac:dyDescent="0.25">
      <c r="B3990" t="s">
        <v>3029</v>
      </c>
    </row>
    <row r="3991" spans="2:14" x14ac:dyDescent="0.25">
      <c r="B3991" t="s">
        <v>3009</v>
      </c>
      <c r="C3991" t="s">
        <v>18</v>
      </c>
      <c r="D3991" t="s">
        <v>3011</v>
      </c>
      <c r="E3991">
        <v>40</v>
      </c>
      <c r="F3991" t="s">
        <v>3012</v>
      </c>
      <c r="G3991" t="s">
        <v>3030</v>
      </c>
    </row>
    <row r="3992" spans="2:14" x14ac:dyDescent="0.25">
      <c r="B3992" t="s">
        <v>833</v>
      </c>
      <c r="C3992" t="s">
        <v>3233</v>
      </c>
      <c r="D3992" t="s">
        <v>3234</v>
      </c>
      <c r="E3992" t="s">
        <v>3026</v>
      </c>
      <c r="F3992" t="s">
        <v>3026</v>
      </c>
      <c r="G3992" t="s">
        <v>3027</v>
      </c>
      <c r="H3992" t="s">
        <v>3235</v>
      </c>
      <c r="I3992" t="s">
        <v>3236</v>
      </c>
      <c r="J3992" t="s">
        <v>3236</v>
      </c>
      <c r="K3992" t="s">
        <v>3031</v>
      </c>
      <c r="L3992" t="s">
        <v>3032</v>
      </c>
      <c r="M3992" t="s">
        <v>3031</v>
      </c>
      <c r="N3992" t="s">
        <v>3033</v>
      </c>
    </row>
    <row r="3993" spans="2:14" x14ac:dyDescent="0.25">
      <c r="B3993" t="s">
        <v>3009</v>
      </c>
      <c r="C3993" t="s">
        <v>3034</v>
      </c>
      <c r="D3993" t="s">
        <v>3011</v>
      </c>
      <c r="E3993">
        <v>93</v>
      </c>
      <c r="F3993" t="s">
        <v>3012</v>
      </c>
      <c r="G3993" t="s">
        <v>3035</v>
      </c>
    </row>
    <row r="3994" spans="2:14" x14ac:dyDescent="0.25">
      <c r="B3994" t="s">
        <v>3036</v>
      </c>
      <c r="C3994" t="s">
        <v>3037</v>
      </c>
      <c r="D3994" t="s">
        <v>3027</v>
      </c>
      <c r="E3994" t="s">
        <v>3237</v>
      </c>
    </row>
    <row r="3995" spans="2:14" x14ac:dyDescent="0.25">
      <c r="B3995" t="s">
        <v>3009</v>
      </c>
      <c r="C3995" t="s">
        <v>3038</v>
      </c>
      <c r="D3995" t="s">
        <v>3011</v>
      </c>
      <c r="E3995">
        <v>227</v>
      </c>
      <c r="F3995" t="s">
        <v>3012</v>
      </c>
      <c r="G3995" t="s">
        <v>3016</v>
      </c>
    </row>
    <row r="3996" spans="2:14" x14ac:dyDescent="0.25">
      <c r="B3996" t="s">
        <v>3039</v>
      </c>
    </row>
    <row r="3997" spans="2:14" x14ac:dyDescent="0.25">
      <c r="B3997" t="s">
        <v>3040</v>
      </c>
    </row>
    <row r="3998" spans="2:14" x14ac:dyDescent="0.25">
      <c r="B3998" t="s">
        <v>3009</v>
      </c>
      <c r="C3998" t="s">
        <v>3038</v>
      </c>
      <c r="D3998" t="s">
        <v>3011</v>
      </c>
      <c r="E3998">
        <v>519</v>
      </c>
      <c r="F3998" t="s">
        <v>3012</v>
      </c>
      <c r="G3998" t="s">
        <v>3041</v>
      </c>
    </row>
    <row r="3999" spans="2:14" x14ac:dyDescent="0.25">
      <c r="B3999" t="s">
        <v>3042</v>
      </c>
    </row>
    <row r="4000" spans="2:14" x14ac:dyDescent="0.25">
      <c r="B4000" t="s">
        <v>3043</v>
      </c>
    </row>
    <row r="4001" spans="2:7" x14ac:dyDescent="0.25">
      <c r="B4001" t="s">
        <v>3009</v>
      </c>
      <c r="C4001" t="s">
        <v>3038</v>
      </c>
      <c r="D4001" t="s">
        <v>3011</v>
      </c>
      <c r="E4001">
        <v>258</v>
      </c>
      <c r="F4001" t="s">
        <v>3012</v>
      </c>
      <c r="G4001" t="s">
        <v>3044</v>
      </c>
    </row>
    <row r="4002" spans="2:7" x14ac:dyDescent="0.25">
      <c r="B4002" t="s">
        <v>833</v>
      </c>
      <c r="C4002" t="s">
        <v>3045</v>
      </c>
    </row>
    <row r="4003" spans="2:7" x14ac:dyDescent="0.25">
      <c r="B4003" t="s">
        <v>3009</v>
      </c>
      <c r="C4003" t="s">
        <v>3038</v>
      </c>
      <c r="D4003" t="s">
        <v>3011</v>
      </c>
      <c r="E4003">
        <v>327</v>
      </c>
      <c r="F4003" t="s">
        <v>3012</v>
      </c>
      <c r="G4003" t="s">
        <v>3046</v>
      </c>
    </row>
    <row r="4004" spans="2:7" x14ac:dyDescent="0.25">
      <c r="B4004" t="s">
        <v>3047</v>
      </c>
      <c r="C4004" t="s">
        <v>3048</v>
      </c>
      <c r="D4004" t="s">
        <v>3049</v>
      </c>
    </row>
    <row r="4005" spans="2:7" x14ac:dyDescent="0.25">
      <c r="B4005" t="s">
        <v>3009</v>
      </c>
      <c r="C4005" t="s">
        <v>3050</v>
      </c>
      <c r="D4005" t="s">
        <v>3011</v>
      </c>
      <c r="E4005">
        <v>1739</v>
      </c>
      <c r="F4005" t="s">
        <v>3012</v>
      </c>
      <c r="G4005" t="s">
        <v>3051</v>
      </c>
    </row>
    <row r="4006" spans="2:7" x14ac:dyDescent="0.25">
      <c r="B4006" t="s">
        <v>3052</v>
      </c>
      <c r="C4006" t="s">
        <v>3053</v>
      </c>
      <c r="D4006" t="s">
        <v>3054</v>
      </c>
    </row>
    <row r="4007" spans="2:7" x14ac:dyDescent="0.25">
      <c r="B4007" t="s">
        <v>3055</v>
      </c>
    </row>
    <row r="4008" spans="2:7" x14ac:dyDescent="0.25">
      <c r="B4008" t="s">
        <v>3009</v>
      </c>
      <c r="C4008" t="s">
        <v>3050</v>
      </c>
      <c r="D4008" t="s">
        <v>3011</v>
      </c>
      <c r="E4008">
        <v>1750</v>
      </c>
      <c r="F4008" t="s">
        <v>3012</v>
      </c>
      <c r="G4008" t="s">
        <v>3056</v>
      </c>
    </row>
    <row r="4009" spans="2:7" x14ac:dyDescent="0.25">
      <c r="B4009" t="s">
        <v>3052</v>
      </c>
      <c r="C4009" t="s">
        <v>3057</v>
      </c>
      <c r="D4009" t="s">
        <v>3054</v>
      </c>
    </row>
    <row r="4010" spans="2:7" x14ac:dyDescent="0.25">
      <c r="B4010" t="s">
        <v>3009</v>
      </c>
      <c r="C4010" t="s">
        <v>3058</v>
      </c>
      <c r="D4010" t="s">
        <v>3011</v>
      </c>
      <c r="E4010">
        <v>46</v>
      </c>
      <c r="F4010" t="s">
        <v>3012</v>
      </c>
      <c r="G4010" t="s">
        <v>3059</v>
      </c>
    </row>
    <row r="4011" spans="2:7" x14ac:dyDescent="0.25">
      <c r="B4011" t="s">
        <v>3060</v>
      </c>
      <c r="C4011" t="s">
        <v>3061</v>
      </c>
    </row>
    <row r="4012" spans="2:7" x14ac:dyDescent="0.25">
      <c r="B4012" t="s">
        <v>3009</v>
      </c>
      <c r="C4012" t="s">
        <v>3050</v>
      </c>
      <c r="D4012" t="s">
        <v>3011</v>
      </c>
      <c r="E4012">
        <v>1739</v>
      </c>
      <c r="F4012" t="s">
        <v>3012</v>
      </c>
      <c r="G4012" t="s">
        <v>3051</v>
      </c>
    </row>
    <row r="4013" spans="2:7" x14ac:dyDescent="0.25">
      <c r="B4013" t="s">
        <v>3052</v>
      </c>
      <c r="C4013" t="s">
        <v>3053</v>
      </c>
      <c r="D4013" t="s">
        <v>3054</v>
      </c>
    </row>
    <row r="4014" spans="2:7" x14ac:dyDescent="0.25">
      <c r="B4014" t="s">
        <v>3055</v>
      </c>
    </row>
    <row r="4015" spans="2:7" x14ac:dyDescent="0.25">
      <c r="B4015" t="s">
        <v>3009</v>
      </c>
      <c r="C4015" t="s">
        <v>3050</v>
      </c>
      <c r="D4015" t="s">
        <v>3011</v>
      </c>
      <c r="E4015">
        <v>1750</v>
      </c>
      <c r="F4015" t="s">
        <v>3012</v>
      </c>
      <c r="G4015" t="s">
        <v>3056</v>
      </c>
    </row>
    <row r="4016" spans="2:7" x14ac:dyDescent="0.25">
      <c r="B4016" t="s">
        <v>3052</v>
      </c>
      <c r="C4016" t="s">
        <v>3057</v>
      </c>
      <c r="D4016" t="s">
        <v>3054</v>
      </c>
    </row>
    <row r="4017" spans="2:9" x14ac:dyDescent="0.25">
      <c r="B4017" t="s">
        <v>3009</v>
      </c>
      <c r="C4017" t="s">
        <v>3062</v>
      </c>
      <c r="D4017" t="s">
        <v>3011</v>
      </c>
      <c r="E4017">
        <v>820</v>
      </c>
      <c r="F4017" t="s">
        <v>3012</v>
      </c>
      <c r="G4017" t="s">
        <v>3059</v>
      </c>
    </row>
    <row r="4018" spans="2:9" x14ac:dyDescent="0.25">
      <c r="B4018" t="s">
        <v>3063</v>
      </c>
      <c r="C4018" t="s">
        <v>3064</v>
      </c>
      <c r="D4018" t="s">
        <v>3065</v>
      </c>
      <c r="E4018" t="s">
        <v>3066</v>
      </c>
      <c r="F4018" t="s">
        <v>3067</v>
      </c>
      <c r="G4018" t="s">
        <v>3068</v>
      </c>
    </row>
    <row r="4019" spans="2:9" x14ac:dyDescent="0.25">
      <c r="B4019" t="s">
        <v>3009</v>
      </c>
      <c r="C4019" t="s">
        <v>3050</v>
      </c>
      <c r="D4019" t="s">
        <v>3011</v>
      </c>
      <c r="E4019">
        <v>1739</v>
      </c>
      <c r="F4019" t="s">
        <v>3012</v>
      </c>
      <c r="G4019" t="s">
        <v>3051</v>
      </c>
    </row>
    <row r="4020" spans="2:9" x14ac:dyDescent="0.25">
      <c r="B4020" t="s">
        <v>3052</v>
      </c>
      <c r="C4020" t="s">
        <v>3053</v>
      </c>
      <c r="D4020" t="s">
        <v>3054</v>
      </c>
    </row>
    <row r="4021" spans="2:9" x14ac:dyDescent="0.25">
      <c r="B4021" t="s">
        <v>3055</v>
      </c>
    </row>
    <row r="4022" spans="2:9" x14ac:dyDescent="0.25">
      <c r="B4022" t="s">
        <v>3009</v>
      </c>
      <c r="C4022" t="s">
        <v>3050</v>
      </c>
      <c r="D4022" t="s">
        <v>3011</v>
      </c>
      <c r="E4022">
        <v>1750</v>
      </c>
      <c r="F4022" t="s">
        <v>3012</v>
      </c>
      <c r="G4022" t="s">
        <v>3056</v>
      </c>
    </row>
    <row r="4023" spans="2:9" x14ac:dyDescent="0.25">
      <c r="B4023" t="s">
        <v>3052</v>
      </c>
      <c r="C4023" t="s">
        <v>3057</v>
      </c>
      <c r="D4023" t="s">
        <v>3054</v>
      </c>
    </row>
    <row r="4024" spans="2:9" x14ac:dyDescent="0.25">
      <c r="B4024" t="s">
        <v>3009</v>
      </c>
      <c r="C4024" t="s">
        <v>3062</v>
      </c>
      <c r="D4024" t="s">
        <v>3011</v>
      </c>
      <c r="E4024">
        <v>725</v>
      </c>
      <c r="F4024" t="s">
        <v>3012</v>
      </c>
      <c r="G4024" t="s">
        <v>3059</v>
      </c>
    </row>
    <row r="4025" spans="2:9" x14ac:dyDescent="0.25">
      <c r="B4025" t="s">
        <v>3069</v>
      </c>
      <c r="C4025" t="s">
        <v>3070</v>
      </c>
      <c r="D4025" t="s">
        <v>3071</v>
      </c>
    </row>
    <row r="4026" spans="2:9" x14ac:dyDescent="0.25">
      <c r="B4026" t="s">
        <v>3009</v>
      </c>
      <c r="C4026" t="s">
        <v>3050</v>
      </c>
      <c r="D4026" t="s">
        <v>3011</v>
      </c>
      <c r="E4026">
        <v>1739</v>
      </c>
      <c r="F4026" t="s">
        <v>3012</v>
      </c>
      <c r="G4026" t="s">
        <v>3051</v>
      </c>
    </row>
    <row r="4027" spans="2:9" x14ac:dyDescent="0.25">
      <c r="B4027" t="s">
        <v>3052</v>
      </c>
      <c r="C4027" t="s">
        <v>3053</v>
      </c>
      <c r="D4027" t="s">
        <v>3054</v>
      </c>
    </row>
    <row r="4028" spans="2:9" x14ac:dyDescent="0.25">
      <c r="B4028" t="s">
        <v>3055</v>
      </c>
    </row>
    <row r="4029" spans="2:9" x14ac:dyDescent="0.25">
      <c r="B4029" t="s">
        <v>3009</v>
      </c>
      <c r="C4029" t="s">
        <v>3050</v>
      </c>
      <c r="D4029" t="s">
        <v>3011</v>
      </c>
      <c r="E4029">
        <v>1750</v>
      </c>
      <c r="F4029" t="s">
        <v>3012</v>
      </c>
      <c r="G4029" t="s">
        <v>3056</v>
      </c>
    </row>
    <row r="4030" spans="2:9" x14ac:dyDescent="0.25">
      <c r="B4030" t="s">
        <v>3052</v>
      </c>
      <c r="C4030" t="s">
        <v>3057</v>
      </c>
      <c r="D4030" t="s">
        <v>3054</v>
      </c>
    </row>
    <row r="4031" spans="2:9" x14ac:dyDescent="0.25">
      <c r="B4031" t="s">
        <v>3009</v>
      </c>
      <c r="C4031" t="s">
        <v>3062</v>
      </c>
      <c r="D4031" t="s">
        <v>3011</v>
      </c>
      <c r="E4031">
        <v>750</v>
      </c>
      <c r="F4031" t="s">
        <v>3012</v>
      </c>
      <c r="G4031" t="s">
        <v>3059</v>
      </c>
    </row>
    <row r="4032" spans="2:9" x14ac:dyDescent="0.25">
      <c r="B4032" t="s">
        <v>3069</v>
      </c>
      <c r="C4032" t="s">
        <v>3072</v>
      </c>
      <c r="D4032" t="s">
        <v>3073</v>
      </c>
      <c r="E4032" t="s">
        <v>3238</v>
      </c>
      <c r="F4032" t="s">
        <v>3074</v>
      </c>
      <c r="G4032" t="s">
        <v>3069</v>
      </c>
      <c r="H4032" t="s">
        <v>3069</v>
      </c>
      <c r="I4032" t="s">
        <v>3075</v>
      </c>
    </row>
    <row r="4033" spans="2:9" x14ac:dyDescent="0.25">
      <c r="B4033" t="s">
        <v>3009</v>
      </c>
      <c r="C4033" t="s">
        <v>3050</v>
      </c>
      <c r="D4033" t="s">
        <v>3011</v>
      </c>
      <c r="E4033">
        <v>1739</v>
      </c>
      <c r="F4033" t="s">
        <v>3012</v>
      </c>
      <c r="G4033" t="s">
        <v>3051</v>
      </c>
    </row>
    <row r="4034" spans="2:9" x14ac:dyDescent="0.25">
      <c r="B4034" t="s">
        <v>3052</v>
      </c>
      <c r="C4034" t="s">
        <v>3053</v>
      </c>
      <c r="D4034" t="s">
        <v>3054</v>
      </c>
    </row>
    <row r="4035" spans="2:9" x14ac:dyDescent="0.25">
      <c r="B4035" t="s">
        <v>3055</v>
      </c>
    </row>
    <row r="4036" spans="2:9" x14ac:dyDescent="0.25">
      <c r="B4036" t="s">
        <v>3009</v>
      </c>
      <c r="C4036" t="s">
        <v>3050</v>
      </c>
      <c r="D4036" t="s">
        <v>3011</v>
      </c>
      <c r="E4036">
        <v>1750</v>
      </c>
      <c r="F4036" t="s">
        <v>3012</v>
      </c>
      <c r="G4036" t="s">
        <v>3056</v>
      </c>
    </row>
    <row r="4037" spans="2:9" x14ac:dyDescent="0.25">
      <c r="B4037" t="s">
        <v>3052</v>
      </c>
      <c r="C4037" t="s">
        <v>3057</v>
      </c>
      <c r="D4037" t="s">
        <v>3054</v>
      </c>
    </row>
    <row r="4038" spans="2:9" x14ac:dyDescent="0.25">
      <c r="B4038" t="s">
        <v>3009</v>
      </c>
      <c r="C4038" t="s">
        <v>3062</v>
      </c>
      <c r="D4038" t="s">
        <v>3011</v>
      </c>
      <c r="E4038">
        <v>738</v>
      </c>
      <c r="F4038" t="s">
        <v>3012</v>
      </c>
      <c r="G4038" t="s">
        <v>3059</v>
      </c>
    </row>
    <row r="4039" spans="2:9" x14ac:dyDescent="0.25">
      <c r="B4039" t="s">
        <v>3052</v>
      </c>
      <c r="C4039" t="s">
        <v>3069</v>
      </c>
      <c r="D4039" t="s">
        <v>3031</v>
      </c>
      <c r="E4039" t="s">
        <v>3076</v>
      </c>
    </row>
    <row r="4040" spans="2:9" x14ac:dyDescent="0.25">
      <c r="B4040" t="s">
        <v>3077</v>
      </c>
    </row>
    <row r="4041" spans="2:9" x14ac:dyDescent="0.25">
      <c r="B4041" t="s">
        <v>3009</v>
      </c>
      <c r="C4041" t="s">
        <v>3062</v>
      </c>
      <c r="D4041" t="s">
        <v>3011</v>
      </c>
      <c r="E4041">
        <v>750</v>
      </c>
      <c r="F4041" t="s">
        <v>3012</v>
      </c>
      <c r="G4041" t="s">
        <v>3078</v>
      </c>
    </row>
    <row r="4042" spans="2:9" x14ac:dyDescent="0.25">
      <c r="B4042" t="s">
        <v>3069</v>
      </c>
      <c r="C4042" t="s">
        <v>3072</v>
      </c>
      <c r="D4042" t="s">
        <v>3073</v>
      </c>
      <c r="E4042" t="s">
        <v>3238</v>
      </c>
      <c r="F4042" t="s">
        <v>3074</v>
      </c>
      <c r="G4042" t="s">
        <v>3069</v>
      </c>
      <c r="H4042" t="s">
        <v>3069</v>
      </c>
      <c r="I4042" t="s">
        <v>3075</v>
      </c>
    </row>
    <row r="4043" spans="2:9" x14ac:dyDescent="0.25">
      <c r="B4043" t="s">
        <v>3079</v>
      </c>
    </row>
    <row r="4044" spans="2:9" x14ac:dyDescent="0.25">
      <c r="B4044" t="s">
        <v>3009</v>
      </c>
      <c r="C4044" t="s">
        <v>3050</v>
      </c>
      <c r="D4044" t="s">
        <v>3011</v>
      </c>
      <c r="E4044">
        <v>1739</v>
      </c>
      <c r="F4044" t="s">
        <v>3012</v>
      </c>
      <c r="G4044" t="s">
        <v>3051</v>
      </c>
    </row>
    <row r="4045" spans="2:9" x14ac:dyDescent="0.25">
      <c r="B4045" t="s">
        <v>3052</v>
      </c>
      <c r="C4045" t="s">
        <v>3053</v>
      </c>
      <c r="D4045" t="s">
        <v>3054</v>
      </c>
    </row>
    <row r="4046" spans="2:9" x14ac:dyDescent="0.25">
      <c r="B4046" t="s">
        <v>3055</v>
      </c>
    </row>
    <row r="4047" spans="2:9" x14ac:dyDescent="0.25">
      <c r="B4047" t="s">
        <v>3009</v>
      </c>
      <c r="C4047" t="s">
        <v>3050</v>
      </c>
      <c r="D4047" t="s">
        <v>3011</v>
      </c>
      <c r="E4047">
        <v>1750</v>
      </c>
      <c r="F4047" t="s">
        <v>3012</v>
      </c>
      <c r="G4047" t="s">
        <v>3056</v>
      </c>
    </row>
    <row r="4048" spans="2:9" x14ac:dyDescent="0.25">
      <c r="B4048" t="s">
        <v>3052</v>
      </c>
      <c r="C4048" t="s">
        <v>3057</v>
      </c>
      <c r="D4048" t="s">
        <v>3054</v>
      </c>
    </row>
    <row r="4049" spans="1:16" x14ac:dyDescent="0.25">
      <c r="B4049" t="s">
        <v>3009</v>
      </c>
      <c r="C4049" t="s">
        <v>3062</v>
      </c>
      <c r="D4049" t="s">
        <v>3011</v>
      </c>
      <c r="E4049">
        <v>769</v>
      </c>
      <c r="F4049" t="s">
        <v>3012</v>
      </c>
      <c r="G4049" t="s">
        <v>3059</v>
      </c>
    </row>
    <row r="4050" spans="1:16" x14ac:dyDescent="0.25">
      <c r="B4050" t="s">
        <v>3069</v>
      </c>
      <c r="C4050" t="s">
        <v>3080</v>
      </c>
      <c r="D4050" t="s">
        <v>3081</v>
      </c>
      <c r="E4050" t="s">
        <v>3082</v>
      </c>
      <c r="F4050" t="s">
        <v>3083</v>
      </c>
      <c r="G4050" t="s">
        <v>3239</v>
      </c>
      <c r="H4050" t="s">
        <v>3071</v>
      </c>
    </row>
    <row r="4051" spans="1:16" x14ac:dyDescent="0.25">
      <c r="B4051" t="s">
        <v>3084</v>
      </c>
    </row>
    <row r="4052" spans="1:16" x14ac:dyDescent="0.25">
      <c r="B4052" t="s">
        <v>3009</v>
      </c>
      <c r="C4052" t="s">
        <v>3062</v>
      </c>
      <c r="D4052" t="s">
        <v>3011</v>
      </c>
      <c r="E4052">
        <v>776</v>
      </c>
      <c r="F4052" t="s">
        <v>3012</v>
      </c>
      <c r="G4052" t="s">
        <v>3085</v>
      </c>
    </row>
    <row r="4053" spans="1:16" x14ac:dyDescent="0.25">
      <c r="B4053" t="s">
        <v>3086</v>
      </c>
      <c r="C4053" t="s">
        <v>3087</v>
      </c>
      <c r="D4053" t="s">
        <v>3088</v>
      </c>
      <c r="E4053" t="s">
        <v>3089</v>
      </c>
      <c r="F4053" t="s">
        <v>3090</v>
      </c>
      <c r="G4053" t="s">
        <v>3091</v>
      </c>
    </row>
    <row r="4054" spans="1:16" x14ac:dyDescent="0.25">
      <c r="B4054" t="s">
        <v>3092</v>
      </c>
    </row>
    <row r="4055" spans="1:16" x14ac:dyDescent="0.25">
      <c r="A4055" t="s">
        <v>3240</v>
      </c>
      <c r="B4055" t="s">
        <v>3093</v>
      </c>
      <c r="C4055" t="s">
        <v>3094</v>
      </c>
      <c r="D4055" t="s">
        <v>3095</v>
      </c>
      <c r="E4055" t="s">
        <v>3241</v>
      </c>
      <c r="F4055" t="s">
        <v>3096</v>
      </c>
      <c r="G4055" t="s">
        <v>3242</v>
      </c>
      <c r="H4055" t="s">
        <v>3097</v>
      </c>
      <c r="I4055" t="s">
        <v>3098</v>
      </c>
      <c r="J4055" t="s">
        <v>3243</v>
      </c>
      <c r="K4055" t="s">
        <v>3099</v>
      </c>
      <c r="L4055" t="s">
        <v>3100</v>
      </c>
      <c r="M4055" t="s">
        <v>3002</v>
      </c>
      <c r="N4055" t="s">
        <v>3101</v>
      </c>
      <c r="O4055">
        <v>14195097600</v>
      </c>
      <c r="P4055" t="s">
        <v>3102</v>
      </c>
    </row>
    <row r="4056" spans="1:16" x14ac:dyDescent="0.25">
      <c r="B4056" t="s">
        <v>3009</v>
      </c>
      <c r="C4056" t="s">
        <v>3010</v>
      </c>
      <c r="D4056" t="s">
        <v>3011</v>
      </c>
      <c r="E4056">
        <v>313</v>
      </c>
      <c r="F4056" t="s">
        <v>3012</v>
      </c>
      <c r="G4056" t="s">
        <v>3013</v>
      </c>
    </row>
    <row r="4057" spans="1:16" x14ac:dyDescent="0.25">
      <c r="B4057" t="s">
        <v>3014</v>
      </c>
    </row>
    <row r="4058" spans="1:16" x14ac:dyDescent="0.25">
      <c r="B4058" t="s">
        <v>3015</v>
      </c>
    </row>
    <row r="4059" spans="1:16" x14ac:dyDescent="0.25">
      <c r="B4059" t="s">
        <v>3009</v>
      </c>
      <c r="C4059" t="s">
        <v>3010</v>
      </c>
      <c r="D4059" t="s">
        <v>3011</v>
      </c>
      <c r="E4059">
        <v>108</v>
      </c>
      <c r="F4059" t="s">
        <v>3012</v>
      </c>
      <c r="G4059" t="s">
        <v>3016</v>
      </c>
    </row>
    <row r="4060" spans="1:16" x14ac:dyDescent="0.25">
      <c r="B4060" t="s">
        <v>3017</v>
      </c>
      <c r="C4060" t="s">
        <v>3018</v>
      </c>
    </row>
    <row r="4061" spans="1:16" x14ac:dyDescent="0.25">
      <c r="B4061" t="s">
        <v>3019</v>
      </c>
    </row>
    <row r="4062" spans="1:16" x14ac:dyDescent="0.25">
      <c r="B4062" t="s">
        <v>3009</v>
      </c>
      <c r="C4062" t="s">
        <v>18</v>
      </c>
      <c r="D4062" t="s">
        <v>3011</v>
      </c>
      <c r="E4062">
        <v>29</v>
      </c>
      <c r="F4062" t="s">
        <v>3012</v>
      </c>
      <c r="G4062" t="s">
        <v>3020</v>
      </c>
    </row>
    <row r="4063" spans="1:16" x14ac:dyDescent="0.25">
      <c r="B4063" t="s">
        <v>3021</v>
      </c>
      <c r="C4063" t="s">
        <v>3022</v>
      </c>
      <c r="D4063" t="s">
        <v>3023</v>
      </c>
      <c r="E4063" t="s">
        <v>3024</v>
      </c>
      <c r="F4063" t="s">
        <v>3025</v>
      </c>
      <c r="G4063" t="s">
        <v>3026</v>
      </c>
      <c r="H4063" t="s">
        <v>3027</v>
      </c>
      <c r="I4063" t="s">
        <v>3028</v>
      </c>
    </row>
    <row r="4064" spans="1:16" x14ac:dyDescent="0.25">
      <c r="B4064" t="s">
        <v>3029</v>
      </c>
    </row>
    <row r="4065" spans="2:14" x14ac:dyDescent="0.25">
      <c r="B4065" t="s">
        <v>3009</v>
      </c>
      <c r="C4065" t="s">
        <v>18</v>
      </c>
      <c r="D4065" t="s">
        <v>3011</v>
      </c>
      <c r="E4065">
        <v>40</v>
      </c>
      <c r="F4065" t="s">
        <v>3012</v>
      </c>
      <c r="G4065" t="s">
        <v>3030</v>
      </c>
    </row>
    <row r="4066" spans="2:14" x14ac:dyDescent="0.25">
      <c r="B4066" t="s">
        <v>833</v>
      </c>
      <c r="C4066" t="s">
        <v>3233</v>
      </c>
      <c r="D4066" t="s">
        <v>3234</v>
      </c>
      <c r="E4066" t="s">
        <v>3026</v>
      </c>
      <c r="F4066" t="s">
        <v>3026</v>
      </c>
      <c r="G4066" t="s">
        <v>3027</v>
      </c>
      <c r="H4066" t="s">
        <v>3235</v>
      </c>
      <c r="I4066" t="s">
        <v>3236</v>
      </c>
      <c r="J4066" t="s">
        <v>3236</v>
      </c>
      <c r="K4066" t="s">
        <v>3031</v>
      </c>
      <c r="L4066" t="s">
        <v>3032</v>
      </c>
      <c r="M4066" t="s">
        <v>3031</v>
      </c>
      <c r="N4066" t="s">
        <v>3033</v>
      </c>
    </row>
    <row r="4067" spans="2:14" x14ac:dyDescent="0.25">
      <c r="B4067" t="s">
        <v>3009</v>
      </c>
      <c r="C4067" t="s">
        <v>3034</v>
      </c>
      <c r="D4067" t="s">
        <v>3011</v>
      </c>
      <c r="E4067">
        <v>93</v>
      </c>
      <c r="F4067" t="s">
        <v>3012</v>
      </c>
      <c r="G4067" t="s">
        <v>3035</v>
      </c>
    </row>
    <row r="4068" spans="2:14" x14ac:dyDescent="0.25">
      <c r="B4068" t="s">
        <v>3036</v>
      </c>
      <c r="C4068" t="s">
        <v>3037</v>
      </c>
      <c r="D4068" t="s">
        <v>3027</v>
      </c>
      <c r="E4068" t="s">
        <v>3237</v>
      </c>
    </row>
    <row r="4069" spans="2:14" x14ac:dyDescent="0.25">
      <c r="B4069" t="s">
        <v>3009</v>
      </c>
      <c r="C4069" t="s">
        <v>3038</v>
      </c>
      <c r="D4069" t="s">
        <v>3011</v>
      </c>
      <c r="E4069">
        <v>227</v>
      </c>
      <c r="F4069" t="s">
        <v>3012</v>
      </c>
      <c r="G4069" t="s">
        <v>3016</v>
      </c>
    </row>
    <row r="4070" spans="2:14" x14ac:dyDescent="0.25">
      <c r="B4070" t="s">
        <v>3039</v>
      </c>
    </row>
    <row r="4071" spans="2:14" x14ac:dyDescent="0.25">
      <c r="B4071" t="s">
        <v>3040</v>
      </c>
    </row>
    <row r="4072" spans="2:14" x14ac:dyDescent="0.25">
      <c r="B4072" t="s">
        <v>3009</v>
      </c>
      <c r="C4072" t="s">
        <v>3038</v>
      </c>
      <c r="D4072" t="s">
        <v>3011</v>
      </c>
      <c r="E4072">
        <v>519</v>
      </c>
      <c r="F4072" t="s">
        <v>3012</v>
      </c>
      <c r="G4072" t="s">
        <v>3041</v>
      </c>
    </row>
    <row r="4073" spans="2:14" x14ac:dyDescent="0.25">
      <c r="B4073" t="s">
        <v>3042</v>
      </c>
    </row>
    <row r="4074" spans="2:14" x14ac:dyDescent="0.25">
      <c r="B4074" t="s">
        <v>3043</v>
      </c>
    </row>
    <row r="4075" spans="2:14" x14ac:dyDescent="0.25">
      <c r="B4075" t="s">
        <v>3009</v>
      </c>
      <c r="C4075" t="s">
        <v>3038</v>
      </c>
      <c r="D4075" t="s">
        <v>3011</v>
      </c>
      <c r="E4075">
        <v>258</v>
      </c>
      <c r="F4075" t="s">
        <v>3012</v>
      </c>
      <c r="G4075" t="s">
        <v>3044</v>
      </c>
    </row>
    <row r="4076" spans="2:14" x14ac:dyDescent="0.25">
      <c r="B4076" t="s">
        <v>833</v>
      </c>
      <c r="C4076" t="s">
        <v>3045</v>
      </c>
    </row>
    <row r="4077" spans="2:14" x14ac:dyDescent="0.25">
      <c r="B4077" t="s">
        <v>3009</v>
      </c>
      <c r="C4077" t="s">
        <v>3038</v>
      </c>
      <c r="D4077" t="s">
        <v>3011</v>
      </c>
      <c r="E4077">
        <v>327</v>
      </c>
      <c r="F4077" t="s">
        <v>3012</v>
      </c>
      <c r="G4077" t="s">
        <v>3046</v>
      </c>
    </row>
    <row r="4078" spans="2:14" x14ac:dyDescent="0.25">
      <c r="B4078" t="s">
        <v>3047</v>
      </c>
      <c r="C4078" t="s">
        <v>3048</v>
      </c>
      <c r="D4078" t="s">
        <v>3049</v>
      </c>
    </row>
    <row r="4079" spans="2:14" x14ac:dyDescent="0.25">
      <c r="B4079" t="s">
        <v>3009</v>
      </c>
      <c r="C4079" t="s">
        <v>3050</v>
      </c>
      <c r="D4079" t="s">
        <v>3011</v>
      </c>
      <c r="E4079">
        <v>1739</v>
      </c>
      <c r="F4079" t="s">
        <v>3012</v>
      </c>
      <c r="G4079" t="s">
        <v>3051</v>
      </c>
    </row>
    <row r="4080" spans="2:14" x14ac:dyDescent="0.25">
      <c r="B4080" t="s">
        <v>3052</v>
      </c>
      <c r="C4080" t="s">
        <v>3053</v>
      </c>
      <c r="D4080" t="s">
        <v>3054</v>
      </c>
    </row>
    <row r="4081" spans="2:7" x14ac:dyDescent="0.25">
      <c r="B4081" t="s">
        <v>3055</v>
      </c>
    </row>
    <row r="4082" spans="2:7" x14ac:dyDescent="0.25">
      <c r="B4082" t="s">
        <v>3009</v>
      </c>
      <c r="C4082" t="s">
        <v>3050</v>
      </c>
      <c r="D4082" t="s">
        <v>3011</v>
      </c>
      <c r="E4082">
        <v>1750</v>
      </c>
      <c r="F4082" t="s">
        <v>3012</v>
      </c>
      <c r="G4082" t="s">
        <v>3056</v>
      </c>
    </row>
    <row r="4083" spans="2:7" x14ac:dyDescent="0.25">
      <c r="B4083" t="s">
        <v>3052</v>
      </c>
      <c r="C4083" t="s">
        <v>3057</v>
      </c>
      <c r="D4083" t="s">
        <v>3054</v>
      </c>
    </row>
    <row r="4084" spans="2:7" x14ac:dyDescent="0.25">
      <c r="B4084" t="s">
        <v>3009</v>
      </c>
      <c r="C4084" t="s">
        <v>3058</v>
      </c>
      <c r="D4084" t="s">
        <v>3011</v>
      </c>
      <c r="E4084">
        <v>46</v>
      </c>
      <c r="F4084" t="s">
        <v>3012</v>
      </c>
      <c r="G4084" t="s">
        <v>3059</v>
      </c>
    </row>
    <row r="4085" spans="2:7" x14ac:dyDescent="0.25">
      <c r="B4085" t="s">
        <v>3060</v>
      </c>
      <c r="C4085" t="s">
        <v>3061</v>
      </c>
    </row>
    <row r="4086" spans="2:7" x14ac:dyDescent="0.25">
      <c r="B4086" t="s">
        <v>3009</v>
      </c>
      <c r="C4086" t="s">
        <v>3050</v>
      </c>
      <c r="D4086" t="s">
        <v>3011</v>
      </c>
      <c r="E4086">
        <v>1739</v>
      </c>
      <c r="F4086" t="s">
        <v>3012</v>
      </c>
      <c r="G4086" t="s">
        <v>3051</v>
      </c>
    </row>
    <row r="4087" spans="2:7" x14ac:dyDescent="0.25">
      <c r="B4087" t="s">
        <v>3052</v>
      </c>
      <c r="C4087" t="s">
        <v>3053</v>
      </c>
      <c r="D4087" t="s">
        <v>3054</v>
      </c>
    </row>
    <row r="4088" spans="2:7" x14ac:dyDescent="0.25">
      <c r="B4088" t="s">
        <v>3055</v>
      </c>
    </row>
    <row r="4089" spans="2:7" x14ac:dyDescent="0.25">
      <c r="B4089" t="s">
        <v>3009</v>
      </c>
      <c r="C4089" t="s">
        <v>3050</v>
      </c>
      <c r="D4089" t="s">
        <v>3011</v>
      </c>
      <c r="E4089">
        <v>1750</v>
      </c>
      <c r="F4089" t="s">
        <v>3012</v>
      </c>
      <c r="G4089" t="s">
        <v>3056</v>
      </c>
    </row>
    <row r="4090" spans="2:7" x14ac:dyDescent="0.25">
      <c r="B4090" t="s">
        <v>3052</v>
      </c>
      <c r="C4090" t="s">
        <v>3057</v>
      </c>
      <c r="D4090" t="s">
        <v>3054</v>
      </c>
    </row>
    <row r="4091" spans="2:7" x14ac:dyDescent="0.25">
      <c r="B4091" t="s">
        <v>3009</v>
      </c>
      <c r="C4091" t="s">
        <v>3062</v>
      </c>
      <c r="D4091" t="s">
        <v>3011</v>
      </c>
      <c r="E4091">
        <v>820</v>
      </c>
      <c r="F4091" t="s">
        <v>3012</v>
      </c>
      <c r="G4091" t="s">
        <v>3059</v>
      </c>
    </row>
    <row r="4092" spans="2:7" x14ac:dyDescent="0.25">
      <c r="B4092" t="s">
        <v>3063</v>
      </c>
      <c r="C4092" t="s">
        <v>3064</v>
      </c>
      <c r="D4092" t="s">
        <v>3065</v>
      </c>
      <c r="E4092" t="s">
        <v>3066</v>
      </c>
      <c r="F4092" t="s">
        <v>3067</v>
      </c>
      <c r="G4092" t="s">
        <v>3068</v>
      </c>
    </row>
    <row r="4093" spans="2:7" x14ac:dyDescent="0.25">
      <c r="B4093" t="s">
        <v>3009</v>
      </c>
      <c r="C4093" t="s">
        <v>3050</v>
      </c>
      <c r="D4093" t="s">
        <v>3011</v>
      </c>
      <c r="E4093">
        <v>1739</v>
      </c>
      <c r="F4093" t="s">
        <v>3012</v>
      </c>
      <c r="G4093" t="s">
        <v>3051</v>
      </c>
    </row>
    <row r="4094" spans="2:7" x14ac:dyDescent="0.25">
      <c r="B4094" t="s">
        <v>3052</v>
      </c>
      <c r="C4094" t="s">
        <v>3053</v>
      </c>
      <c r="D4094" t="s">
        <v>3054</v>
      </c>
    </row>
    <row r="4095" spans="2:7" x14ac:dyDescent="0.25">
      <c r="B4095" t="s">
        <v>3055</v>
      </c>
    </row>
    <row r="4096" spans="2:7" x14ac:dyDescent="0.25">
      <c r="B4096" t="s">
        <v>3009</v>
      </c>
      <c r="C4096" t="s">
        <v>3050</v>
      </c>
      <c r="D4096" t="s">
        <v>3011</v>
      </c>
      <c r="E4096">
        <v>1750</v>
      </c>
      <c r="F4096" t="s">
        <v>3012</v>
      </c>
      <c r="G4096" t="s">
        <v>3056</v>
      </c>
    </row>
    <row r="4097" spans="2:9" x14ac:dyDescent="0.25">
      <c r="B4097" t="s">
        <v>3052</v>
      </c>
      <c r="C4097" t="s">
        <v>3057</v>
      </c>
      <c r="D4097" t="s">
        <v>3054</v>
      </c>
    </row>
    <row r="4098" spans="2:9" x14ac:dyDescent="0.25">
      <c r="B4098" t="s">
        <v>3009</v>
      </c>
      <c r="C4098" t="s">
        <v>3062</v>
      </c>
      <c r="D4098" t="s">
        <v>3011</v>
      </c>
      <c r="E4098">
        <v>725</v>
      </c>
      <c r="F4098" t="s">
        <v>3012</v>
      </c>
      <c r="G4098" t="s">
        <v>3059</v>
      </c>
    </row>
    <row r="4099" spans="2:9" x14ac:dyDescent="0.25">
      <c r="B4099" t="s">
        <v>3069</v>
      </c>
      <c r="C4099" t="s">
        <v>3070</v>
      </c>
      <c r="D4099" t="s">
        <v>3071</v>
      </c>
    </row>
    <row r="4100" spans="2:9" x14ac:dyDescent="0.25">
      <c r="B4100" t="s">
        <v>3009</v>
      </c>
      <c r="C4100" t="s">
        <v>3050</v>
      </c>
      <c r="D4100" t="s">
        <v>3011</v>
      </c>
      <c r="E4100">
        <v>1739</v>
      </c>
      <c r="F4100" t="s">
        <v>3012</v>
      </c>
      <c r="G4100" t="s">
        <v>3051</v>
      </c>
    </row>
    <row r="4101" spans="2:9" x14ac:dyDescent="0.25">
      <c r="B4101" t="s">
        <v>3052</v>
      </c>
      <c r="C4101" t="s">
        <v>3053</v>
      </c>
      <c r="D4101" t="s">
        <v>3054</v>
      </c>
    </row>
    <row r="4102" spans="2:9" x14ac:dyDescent="0.25">
      <c r="B4102" t="s">
        <v>3055</v>
      </c>
    </row>
    <row r="4103" spans="2:9" x14ac:dyDescent="0.25">
      <c r="B4103" t="s">
        <v>3009</v>
      </c>
      <c r="C4103" t="s">
        <v>3050</v>
      </c>
      <c r="D4103" t="s">
        <v>3011</v>
      </c>
      <c r="E4103">
        <v>1750</v>
      </c>
      <c r="F4103" t="s">
        <v>3012</v>
      </c>
      <c r="G4103" t="s">
        <v>3056</v>
      </c>
    </row>
    <row r="4104" spans="2:9" x14ac:dyDescent="0.25">
      <c r="B4104" t="s">
        <v>3052</v>
      </c>
      <c r="C4104" t="s">
        <v>3057</v>
      </c>
      <c r="D4104" t="s">
        <v>3054</v>
      </c>
    </row>
    <row r="4105" spans="2:9" x14ac:dyDescent="0.25">
      <c r="B4105" t="s">
        <v>3009</v>
      </c>
      <c r="C4105" t="s">
        <v>3062</v>
      </c>
      <c r="D4105" t="s">
        <v>3011</v>
      </c>
      <c r="E4105">
        <v>750</v>
      </c>
      <c r="F4105" t="s">
        <v>3012</v>
      </c>
      <c r="G4105" t="s">
        <v>3059</v>
      </c>
    </row>
    <row r="4106" spans="2:9" x14ac:dyDescent="0.25">
      <c r="B4106" t="s">
        <v>3069</v>
      </c>
      <c r="C4106" t="s">
        <v>3072</v>
      </c>
      <c r="D4106" t="s">
        <v>3073</v>
      </c>
      <c r="E4106" t="s">
        <v>3238</v>
      </c>
      <c r="F4106" t="s">
        <v>3074</v>
      </c>
      <c r="G4106" t="s">
        <v>3069</v>
      </c>
      <c r="H4106" t="s">
        <v>3069</v>
      </c>
      <c r="I4106" t="s">
        <v>3075</v>
      </c>
    </row>
    <row r="4107" spans="2:9" x14ac:dyDescent="0.25">
      <c r="B4107" t="s">
        <v>3009</v>
      </c>
      <c r="C4107" t="s">
        <v>3050</v>
      </c>
      <c r="D4107" t="s">
        <v>3011</v>
      </c>
      <c r="E4107">
        <v>1739</v>
      </c>
      <c r="F4107" t="s">
        <v>3012</v>
      </c>
      <c r="G4107" t="s">
        <v>3051</v>
      </c>
    </row>
    <row r="4108" spans="2:9" x14ac:dyDescent="0.25">
      <c r="B4108" t="s">
        <v>3052</v>
      </c>
      <c r="C4108" t="s">
        <v>3053</v>
      </c>
      <c r="D4108" t="s">
        <v>3054</v>
      </c>
    </row>
    <row r="4109" spans="2:9" x14ac:dyDescent="0.25">
      <c r="B4109" t="s">
        <v>3055</v>
      </c>
    </row>
    <row r="4110" spans="2:9" x14ac:dyDescent="0.25">
      <c r="B4110" t="s">
        <v>3009</v>
      </c>
      <c r="C4110" t="s">
        <v>3050</v>
      </c>
      <c r="D4110" t="s">
        <v>3011</v>
      </c>
      <c r="E4110">
        <v>1750</v>
      </c>
      <c r="F4110" t="s">
        <v>3012</v>
      </c>
      <c r="G4110" t="s">
        <v>3056</v>
      </c>
    </row>
    <row r="4111" spans="2:9" x14ac:dyDescent="0.25">
      <c r="B4111" t="s">
        <v>3052</v>
      </c>
      <c r="C4111" t="s">
        <v>3057</v>
      </c>
      <c r="D4111" t="s">
        <v>3054</v>
      </c>
    </row>
    <row r="4112" spans="2:9" x14ac:dyDescent="0.25">
      <c r="B4112" t="s">
        <v>3009</v>
      </c>
      <c r="C4112" t="s">
        <v>3062</v>
      </c>
      <c r="D4112" t="s">
        <v>3011</v>
      </c>
      <c r="E4112">
        <v>738</v>
      </c>
      <c r="F4112" t="s">
        <v>3012</v>
      </c>
      <c r="G4112" t="s">
        <v>3059</v>
      </c>
    </row>
    <row r="4113" spans="2:9" x14ac:dyDescent="0.25">
      <c r="B4113" t="s">
        <v>3052</v>
      </c>
      <c r="C4113" t="s">
        <v>3069</v>
      </c>
      <c r="D4113" t="s">
        <v>3031</v>
      </c>
      <c r="E4113" t="s">
        <v>3076</v>
      </c>
    </row>
    <row r="4114" spans="2:9" x14ac:dyDescent="0.25">
      <c r="B4114" t="s">
        <v>3077</v>
      </c>
    </row>
    <row r="4115" spans="2:9" x14ac:dyDescent="0.25">
      <c r="B4115" t="s">
        <v>3009</v>
      </c>
      <c r="C4115" t="s">
        <v>3062</v>
      </c>
      <c r="D4115" t="s">
        <v>3011</v>
      </c>
      <c r="E4115">
        <v>750</v>
      </c>
      <c r="F4115" t="s">
        <v>3012</v>
      </c>
      <c r="G4115" t="s">
        <v>3078</v>
      </c>
    </row>
    <row r="4116" spans="2:9" x14ac:dyDescent="0.25">
      <c r="B4116" t="s">
        <v>3069</v>
      </c>
      <c r="C4116" t="s">
        <v>3072</v>
      </c>
      <c r="D4116" t="s">
        <v>3073</v>
      </c>
      <c r="E4116" t="s">
        <v>3238</v>
      </c>
      <c r="F4116" t="s">
        <v>3074</v>
      </c>
      <c r="G4116" t="s">
        <v>3069</v>
      </c>
      <c r="H4116" t="s">
        <v>3069</v>
      </c>
      <c r="I4116" t="s">
        <v>3075</v>
      </c>
    </row>
    <row r="4117" spans="2:9" x14ac:dyDescent="0.25">
      <c r="B4117" t="s">
        <v>3079</v>
      </c>
    </row>
    <row r="4118" spans="2:9" x14ac:dyDescent="0.25">
      <c r="B4118" t="s">
        <v>3009</v>
      </c>
      <c r="C4118" t="s">
        <v>3050</v>
      </c>
      <c r="D4118" t="s">
        <v>3011</v>
      </c>
      <c r="E4118">
        <v>1739</v>
      </c>
      <c r="F4118" t="s">
        <v>3012</v>
      </c>
      <c r="G4118" t="s">
        <v>3051</v>
      </c>
    </row>
    <row r="4119" spans="2:9" x14ac:dyDescent="0.25">
      <c r="B4119" t="s">
        <v>3052</v>
      </c>
      <c r="C4119" t="s">
        <v>3053</v>
      </c>
      <c r="D4119" t="s">
        <v>3054</v>
      </c>
    </row>
    <row r="4120" spans="2:9" x14ac:dyDescent="0.25">
      <c r="B4120" t="s">
        <v>3055</v>
      </c>
    </row>
    <row r="4121" spans="2:9" x14ac:dyDescent="0.25">
      <c r="B4121" t="s">
        <v>3009</v>
      </c>
      <c r="C4121" t="s">
        <v>3050</v>
      </c>
      <c r="D4121" t="s">
        <v>3011</v>
      </c>
      <c r="E4121">
        <v>1750</v>
      </c>
      <c r="F4121" t="s">
        <v>3012</v>
      </c>
      <c r="G4121" t="s">
        <v>3056</v>
      </c>
    </row>
    <row r="4122" spans="2:9" x14ac:dyDescent="0.25">
      <c r="B4122" t="s">
        <v>3052</v>
      </c>
      <c r="C4122" t="s">
        <v>3057</v>
      </c>
      <c r="D4122" t="s">
        <v>3054</v>
      </c>
    </row>
    <row r="4123" spans="2:9" x14ac:dyDescent="0.25">
      <c r="B4123" t="s">
        <v>3009</v>
      </c>
      <c r="C4123" t="s">
        <v>3062</v>
      </c>
      <c r="D4123" t="s">
        <v>3011</v>
      </c>
      <c r="E4123">
        <v>769</v>
      </c>
      <c r="F4123" t="s">
        <v>3012</v>
      </c>
      <c r="G4123" t="s">
        <v>3059</v>
      </c>
    </row>
    <row r="4124" spans="2:9" x14ac:dyDescent="0.25">
      <c r="B4124" t="s">
        <v>3069</v>
      </c>
      <c r="C4124" t="s">
        <v>3080</v>
      </c>
      <c r="D4124" t="s">
        <v>3081</v>
      </c>
      <c r="E4124" t="s">
        <v>3082</v>
      </c>
      <c r="F4124" t="s">
        <v>3083</v>
      </c>
      <c r="G4124" t="s">
        <v>3239</v>
      </c>
      <c r="H4124" t="s">
        <v>3071</v>
      </c>
    </row>
    <row r="4125" spans="2:9" x14ac:dyDescent="0.25">
      <c r="B4125" t="s">
        <v>3084</v>
      </c>
    </row>
    <row r="4126" spans="2:9" x14ac:dyDescent="0.25">
      <c r="B4126" t="s">
        <v>3009</v>
      </c>
      <c r="C4126" t="s">
        <v>3062</v>
      </c>
      <c r="D4126" t="s">
        <v>3011</v>
      </c>
      <c r="E4126">
        <v>776</v>
      </c>
      <c r="F4126" t="s">
        <v>3012</v>
      </c>
      <c r="G4126" t="s">
        <v>3085</v>
      </c>
    </row>
    <row r="4127" spans="2:9" x14ac:dyDescent="0.25">
      <c r="B4127" t="s">
        <v>3086</v>
      </c>
      <c r="C4127" t="s">
        <v>3087</v>
      </c>
      <c r="D4127" t="s">
        <v>3088</v>
      </c>
      <c r="E4127" t="s">
        <v>3089</v>
      </c>
      <c r="F4127" t="s">
        <v>3090</v>
      </c>
      <c r="G4127" t="s">
        <v>3091</v>
      </c>
    </row>
    <row r="4128" spans="2:9" x14ac:dyDescent="0.25">
      <c r="B4128" t="s">
        <v>3092</v>
      </c>
    </row>
    <row r="4129" spans="1:16" x14ac:dyDescent="0.25">
      <c r="A4129" t="s">
        <v>3240</v>
      </c>
      <c r="B4129" t="s">
        <v>3093</v>
      </c>
      <c r="C4129" t="s">
        <v>3094</v>
      </c>
      <c r="D4129" t="s">
        <v>3095</v>
      </c>
      <c r="E4129" t="s">
        <v>3241</v>
      </c>
      <c r="F4129" t="s">
        <v>3096</v>
      </c>
      <c r="G4129" t="s">
        <v>3242</v>
      </c>
      <c r="H4129" t="s">
        <v>3097</v>
      </c>
      <c r="I4129" t="s">
        <v>3098</v>
      </c>
      <c r="J4129" t="s">
        <v>3243</v>
      </c>
      <c r="K4129" t="s">
        <v>3099</v>
      </c>
      <c r="L4129" t="s">
        <v>3100</v>
      </c>
      <c r="M4129" t="s">
        <v>3002</v>
      </c>
      <c r="N4129" t="s">
        <v>3101</v>
      </c>
      <c r="O4129">
        <v>14195097600</v>
      </c>
      <c r="P4129" t="s">
        <v>3102</v>
      </c>
    </row>
    <row r="4130" spans="1:16" x14ac:dyDescent="0.25">
      <c r="A4130" t="s">
        <v>220</v>
      </c>
      <c r="B4130" t="s">
        <v>73</v>
      </c>
      <c r="C4130" t="s">
        <v>47</v>
      </c>
      <c r="D4130" t="s">
        <v>3106</v>
      </c>
      <c r="E4130" t="s">
        <v>49</v>
      </c>
      <c r="F4130" t="s">
        <v>50</v>
      </c>
      <c r="G4130">
        <v>8.8888804117838503E-4</v>
      </c>
    </row>
    <row r="4131" spans="1:16" x14ac:dyDescent="0.25">
      <c r="A4131" t="s">
        <v>220</v>
      </c>
      <c r="B4131" t="s">
        <v>70</v>
      </c>
      <c r="C4131" t="s">
        <v>47</v>
      </c>
      <c r="D4131" t="s">
        <v>3106</v>
      </c>
      <c r="E4131" t="s">
        <v>49</v>
      </c>
      <c r="F4131" t="s">
        <v>50</v>
      </c>
      <c r="G4131">
        <v>2.36110885938008E-4</v>
      </c>
    </row>
    <row r="4132" spans="1:16" x14ac:dyDescent="0.25">
      <c r="A4132" t="s">
        <v>220</v>
      </c>
      <c r="B4132" t="s">
        <v>76</v>
      </c>
      <c r="C4132" t="s">
        <v>47</v>
      </c>
      <c r="D4132" t="s">
        <v>3106</v>
      </c>
      <c r="E4132" t="s">
        <v>49</v>
      </c>
      <c r="F4132" t="s">
        <v>50</v>
      </c>
      <c r="G4132">
        <v>2.7777751286824499E-4</v>
      </c>
    </row>
    <row r="4133" spans="1:16" x14ac:dyDescent="0.25">
      <c r="A4133" t="s">
        <v>214</v>
      </c>
      <c r="B4133" t="s">
        <v>76</v>
      </c>
      <c r="C4133" t="s">
        <v>47</v>
      </c>
      <c r="D4133" t="s">
        <v>3106</v>
      </c>
      <c r="E4133" t="s">
        <v>49</v>
      </c>
      <c r="F4133" t="s">
        <v>50</v>
      </c>
      <c r="G4133">
        <v>4.4444402058919197E-4</v>
      </c>
    </row>
    <row r="4134" spans="1:16" x14ac:dyDescent="0.25">
      <c r="A4134" t="s">
        <v>214</v>
      </c>
      <c r="B4134" t="s">
        <v>73</v>
      </c>
      <c r="C4134" t="s">
        <v>47</v>
      </c>
      <c r="D4134" t="s">
        <v>3106</v>
      </c>
      <c r="E4134" t="s">
        <v>49</v>
      </c>
      <c r="F4134" t="s">
        <v>50</v>
      </c>
      <c r="G4134">
        <v>9.9999904632568299E-4</v>
      </c>
    </row>
    <row r="4135" spans="1:16" x14ac:dyDescent="0.25">
      <c r="A4135" t="s">
        <v>214</v>
      </c>
      <c r="B4135" t="s">
        <v>70</v>
      </c>
      <c r="C4135" t="s">
        <v>47</v>
      </c>
      <c r="D4135" t="s">
        <v>3106</v>
      </c>
      <c r="E4135" t="s">
        <v>49</v>
      </c>
      <c r="F4135" t="s">
        <v>50</v>
      </c>
      <c r="G4135">
        <v>2.2222201029459599E-4</v>
      </c>
    </row>
    <row r="4136" spans="1:16" x14ac:dyDescent="0.25">
      <c r="A4136" t="s">
        <v>3229</v>
      </c>
      <c r="B4136" t="s">
        <v>70</v>
      </c>
      <c r="C4136" t="s">
        <v>47</v>
      </c>
      <c r="D4136" t="s">
        <v>3106</v>
      </c>
      <c r="E4136" t="s">
        <v>49</v>
      </c>
      <c r="F4136" t="s">
        <v>50</v>
      </c>
      <c r="G4136">
        <v>2.9166638851165698E-4</v>
      </c>
    </row>
    <row r="4137" spans="1:16" x14ac:dyDescent="0.25">
      <c r="A4137" t="s">
        <v>3229</v>
      </c>
      <c r="B4137" t="s">
        <v>73</v>
      </c>
      <c r="C4137" t="s">
        <v>47</v>
      </c>
      <c r="D4137" t="s">
        <v>3106</v>
      </c>
      <c r="E4137" t="s">
        <v>49</v>
      </c>
      <c r="F4137" t="s">
        <v>50</v>
      </c>
      <c r="G4137">
        <v>2.4722198645273801E-3</v>
      </c>
    </row>
    <row r="4138" spans="1:16" x14ac:dyDescent="0.25">
      <c r="A4138" t="s">
        <v>3229</v>
      </c>
      <c r="B4138" t="s">
        <v>76</v>
      </c>
      <c r="C4138" t="s">
        <v>47</v>
      </c>
      <c r="D4138" t="s">
        <v>3106</v>
      </c>
      <c r="E4138" t="s">
        <v>49</v>
      </c>
      <c r="F4138" t="s">
        <v>50</v>
      </c>
      <c r="G4138">
        <v>2.8611083825429199E-3</v>
      </c>
    </row>
    <row r="4139" spans="1:16" x14ac:dyDescent="0.25">
      <c r="A4139" t="s">
        <v>3004</v>
      </c>
      <c r="B4139" t="s">
        <v>3257</v>
      </c>
    </row>
    <row r="4140" spans="1:16" x14ac:dyDescent="0.25">
      <c r="A4140" t="s">
        <v>220</v>
      </c>
      <c r="B4140" t="s">
        <v>73</v>
      </c>
      <c r="C4140" t="s">
        <v>47</v>
      </c>
      <c r="D4140" t="s">
        <v>3107</v>
      </c>
      <c r="E4140" t="s">
        <v>49</v>
      </c>
      <c r="F4140" t="s">
        <v>50</v>
      </c>
      <c r="G4140">
        <v>6.8518453174167199E-4</v>
      </c>
    </row>
    <row r="4141" spans="1:16" x14ac:dyDescent="0.25">
      <c r="A4141" t="s">
        <v>220</v>
      </c>
      <c r="B4141" t="s">
        <v>70</v>
      </c>
      <c r="C4141" t="s">
        <v>47</v>
      </c>
      <c r="D4141" t="s">
        <v>3107</v>
      </c>
      <c r="E4141" t="s">
        <v>49</v>
      </c>
      <c r="F4141" t="s">
        <v>50</v>
      </c>
      <c r="G4141">
        <v>1.7592575814988801E-4</v>
      </c>
    </row>
    <row r="4142" spans="1:16" x14ac:dyDescent="0.25">
      <c r="A4142" t="s">
        <v>220</v>
      </c>
      <c r="B4142" t="s">
        <v>76</v>
      </c>
      <c r="C4142" t="s">
        <v>47</v>
      </c>
      <c r="D4142" t="s">
        <v>3107</v>
      </c>
      <c r="E4142" t="s">
        <v>49</v>
      </c>
      <c r="F4142" t="s">
        <v>50</v>
      </c>
      <c r="G4142">
        <v>1.8518500857883001E-4</v>
      </c>
    </row>
    <row r="4143" spans="1:16" x14ac:dyDescent="0.25">
      <c r="A4143" t="s">
        <v>214</v>
      </c>
      <c r="B4143" t="s">
        <v>76</v>
      </c>
      <c r="C4143" t="s">
        <v>47</v>
      </c>
      <c r="D4143" t="s">
        <v>3107</v>
      </c>
      <c r="E4143" t="s">
        <v>49</v>
      </c>
      <c r="F4143" t="s">
        <v>50</v>
      </c>
      <c r="G4143">
        <v>4.3518477016025098E-4</v>
      </c>
    </row>
    <row r="4144" spans="1:16" x14ac:dyDescent="0.25">
      <c r="A4144" t="s">
        <v>214</v>
      </c>
      <c r="B4144" t="s">
        <v>73</v>
      </c>
      <c r="C4144" t="s">
        <v>47</v>
      </c>
      <c r="D4144" t="s">
        <v>3107</v>
      </c>
      <c r="E4144" t="s">
        <v>49</v>
      </c>
      <c r="F4144" t="s">
        <v>50</v>
      </c>
      <c r="G4144">
        <v>8.2407328817579403E-4</v>
      </c>
    </row>
    <row r="4145" spans="1:7" x14ac:dyDescent="0.25">
      <c r="A4145" t="s">
        <v>214</v>
      </c>
      <c r="B4145" t="s">
        <v>70</v>
      </c>
      <c r="C4145" t="s">
        <v>47</v>
      </c>
      <c r="D4145" t="s">
        <v>3107</v>
      </c>
      <c r="E4145" t="s">
        <v>49</v>
      </c>
      <c r="F4145" t="s">
        <v>50</v>
      </c>
      <c r="G4145">
        <v>3.51851516299777E-4</v>
      </c>
    </row>
    <row r="4146" spans="1:7" x14ac:dyDescent="0.25">
      <c r="A4146" t="s">
        <v>3229</v>
      </c>
      <c r="B4146" t="s">
        <v>70</v>
      </c>
      <c r="C4146" t="s">
        <v>47</v>
      </c>
      <c r="D4146" t="s">
        <v>3107</v>
      </c>
      <c r="E4146" t="s">
        <v>49</v>
      </c>
      <c r="F4146" t="s">
        <v>50</v>
      </c>
      <c r="G4146">
        <v>2.6851826243930302E-4</v>
      </c>
    </row>
    <row r="4147" spans="1:7" x14ac:dyDescent="0.25">
      <c r="A4147" t="s">
        <v>3229</v>
      </c>
      <c r="B4147" t="s">
        <v>73</v>
      </c>
      <c r="C4147" t="s">
        <v>47</v>
      </c>
      <c r="D4147" t="s">
        <v>3107</v>
      </c>
      <c r="E4147" t="s">
        <v>49</v>
      </c>
      <c r="F4147" t="s">
        <v>50</v>
      </c>
      <c r="G4147">
        <v>2.0740720960828901E-3</v>
      </c>
    </row>
    <row r="4148" spans="1:7" x14ac:dyDescent="0.25">
      <c r="A4148" t="s">
        <v>3229</v>
      </c>
      <c r="B4148" t="s">
        <v>76</v>
      </c>
      <c r="C4148" t="s">
        <v>47</v>
      </c>
      <c r="D4148" t="s">
        <v>3107</v>
      </c>
      <c r="E4148" t="s">
        <v>49</v>
      </c>
      <c r="F4148" t="s">
        <v>50</v>
      </c>
      <c r="G4148">
        <v>2.4629606140984398E-3</v>
      </c>
    </row>
    <row r="4149" spans="1:7" x14ac:dyDescent="0.25">
      <c r="A4149" t="s">
        <v>220</v>
      </c>
      <c r="B4149" t="s">
        <v>73</v>
      </c>
      <c r="C4149" t="s">
        <v>47</v>
      </c>
      <c r="D4149" t="s">
        <v>3108</v>
      </c>
      <c r="E4149" t="s">
        <v>49</v>
      </c>
      <c r="F4149" t="s">
        <v>50</v>
      </c>
      <c r="G4149">
        <v>7.0833265781402503E-4</v>
      </c>
    </row>
    <row r="4150" spans="1:7" x14ac:dyDescent="0.25">
      <c r="A4150" t="s">
        <v>220</v>
      </c>
      <c r="B4150" t="s">
        <v>70</v>
      </c>
      <c r="C4150" t="s">
        <v>47</v>
      </c>
      <c r="D4150" t="s">
        <v>3108</v>
      </c>
      <c r="E4150" t="s">
        <v>49</v>
      </c>
      <c r="F4150" t="s">
        <v>50</v>
      </c>
      <c r="G4150">
        <v>1.9444425900777101E-4</v>
      </c>
    </row>
    <row r="4151" spans="1:7" x14ac:dyDescent="0.25">
      <c r="A4151" t="s">
        <v>220</v>
      </c>
      <c r="B4151" t="s">
        <v>76</v>
      </c>
      <c r="C4151" t="s">
        <v>47</v>
      </c>
      <c r="D4151" t="s">
        <v>3108</v>
      </c>
      <c r="E4151" t="s">
        <v>49</v>
      </c>
      <c r="F4151" t="s">
        <v>50</v>
      </c>
      <c r="G4151">
        <v>1.8749982118606499E-4</v>
      </c>
    </row>
    <row r="4152" spans="1:7" x14ac:dyDescent="0.25">
      <c r="A4152" t="s">
        <v>214</v>
      </c>
      <c r="B4152" t="s">
        <v>76</v>
      </c>
      <c r="C4152" t="s">
        <v>47</v>
      </c>
      <c r="D4152" t="s">
        <v>3108</v>
      </c>
      <c r="E4152" t="s">
        <v>49</v>
      </c>
      <c r="F4152" t="s">
        <v>50</v>
      </c>
      <c r="G4152">
        <v>4.5833289623260499E-4</v>
      </c>
    </row>
    <row r="4153" spans="1:7" x14ac:dyDescent="0.25">
      <c r="A4153" t="s">
        <v>214</v>
      </c>
      <c r="B4153" t="s">
        <v>73</v>
      </c>
      <c r="C4153" t="s">
        <v>47</v>
      </c>
      <c r="D4153" t="s">
        <v>3108</v>
      </c>
      <c r="E4153" t="s">
        <v>49</v>
      </c>
      <c r="F4153" t="s">
        <v>50</v>
      </c>
      <c r="G4153">
        <v>7.9861034949620503E-4</v>
      </c>
    </row>
    <row r="4154" spans="1:7" x14ac:dyDescent="0.25">
      <c r="A4154" t="s">
        <v>214</v>
      </c>
      <c r="B4154" t="s">
        <v>70</v>
      </c>
      <c r="C4154" t="s">
        <v>47</v>
      </c>
      <c r="D4154" t="s">
        <v>3108</v>
      </c>
      <c r="E4154" t="s">
        <v>49</v>
      </c>
      <c r="F4154" t="s">
        <v>50</v>
      </c>
      <c r="G4154">
        <v>3.4027745326359999E-4</v>
      </c>
    </row>
    <row r="4155" spans="1:7" x14ac:dyDescent="0.25">
      <c r="A4155" t="s">
        <v>3229</v>
      </c>
      <c r="B4155" t="s">
        <v>70</v>
      </c>
      <c r="C4155" t="s">
        <v>47</v>
      </c>
      <c r="D4155" t="s">
        <v>3108</v>
      </c>
      <c r="E4155" t="s">
        <v>49</v>
      </c>
      <c r="F4155" t="s">
        <v>50</v>
      </c>
      <c r="G4155">
        <v>3.3333301544189402E-4</v>
      </c>
    </row>
    <row r="4156" spans="1:7" x14ac:dyDescent="0.25">
      <c r="A4156" t="s">
        <v>3229</v>
      </c>
      <c r="B4156" t="s">
        <v>73</v>
      </c>
      <c r="C4156" t="s">
        <v>47</v>
      </c>
      <c r="D4156" t="s">
        <v>3108</v>
      </c>
      <c r="E4156" t="s">
        <v>49</v>
      </c>
      <c r="F4156" t="s">
        <v>50</v>
      </c>
      <c r="G4156">
        <v>2.2638867298762E-3</v>
      </c>
    </row>
    <row r="4157" spans="1:7" x14ac:dyDescent="0.25">
      <c r="A4157" t="s">
        <v>3229</v>
      </c>
      <c r="B4157" t="s">
        <v>76</v>
      </c>
      <c r="C4157" t="s">
        <v>47</v>
      </c>
      <c r="D4157" t="s">
        <v>3108</v>
      </c>
      <c r="E4157" t="s">
        <v>49</v>
      </c>
      <c r="F4157" t="s">
        <v>50</v>
      </c>
      <c r="G4157">
        <v>2.75694181521733E-3</v>
      </c>
    </row>
    <row r="4158" spans="1:7" x14ac:dyDescent="0.25">
      <c r="A4158" t="s">
        <v>220</v>
      </c>
      <c r="B4158" t="s">
        <v>73</v>
      </c>
      <c r="C4158" t="s">
        <v>47</v>
      </c>
      <c r="D4158" t="s">
        <v>3109</v>
      </c>
      <c r="E4158" t="s">
        <v>49</v>
      </c>
      <c r="F4158" t="s">
        <v>50</v>
      </c>
      <c r="G4158">
        <v>8.6666584014892501E-4</v>
      </c>
    </row>
    <row r="4159" spans="1:7" x14ac:dyDescent="0.25">
      <c r="A4159" t="s">
        <v>220</v>
      </c>
      <c r="B4159" t="s">
        <v>70</v>
      </c>
      <c r="C4159" t="s">
        <v>47</v>
      </c>
      <c r="D4159" t="s">
        <v>3109</v>
      </c>
      <c r="E4159" t="s">
        <v>49</v>
      </c>
      <c r="F4159" t="s">
        <v>50</v>
      </c>
      <c r="G4159">
        <v>2.4444421132405598E-4</v>
      </c>
    </row>
    <row r="4160" spans="1:7" x14ac:dyDescent="0.25">
      <c r="A4160" t="s">
        <v>220</v>
      </c>
      <c r="B4160" t="s">
        <v>76</v>
      </c>
      <c r="C4160" t="s">
        <v>47</v>
      </c>
      <c r="D4160" t="s">
        <v>3109</v>
      </c>
      <c r="E4160" t="s">
        <v>49</v>
      </c>
      <c r="F4160" t="s">
        <v>50</v>
      </c>
      <c r="G4160">
        <v>1.9444425900777101E-4</v>
      </c>
    </row>
    <row r="4161" spans="1:7" x14ac:dyDescent="0.25">
      <c r="A4161" t="s">
        <v>214</v>
      </c>
      <c r="B4161" t="s">
        <v>76</v>
      </c>
      <c r="C4161" t="s">
        <v>47</v>
      </c>
      <c r="D4161" t="s">
        <v>3109</v>
      </c>
      <c r="E4161" t="s">
        <v>49</v>
      </c>
      <c r="F4161" t="s">
        <v>50</v>
      </c>
      <c r="G4161">
        <v>5.9999942779541003E-4</v>
      </c>
    </row>
    <row r="4162" spans="1:7" x14ac:dyDescent="0.25">
      <c r="A4162" t="s">
        <v>214</v>
      </c>
      <c r="B4162" t="s">
        <v>73</v>
      </c>
      <c r="C4162" t="s">
        <v>47</v>
      </c>
      <c r="D4162" t="s">
        <v>3109</v>
      </c>
      <c r="E4162" t="s">
        <v>49</v>
      </c>
      <c r="F4162" t="s">
        <v>50</v>
      </c>
      <c r="G4162">
        <v>8.3888808886210104E-4</v>
      </c>
    </row>
    <row r="4163" spans="1:7" x14ac:dyDescent="0.25">
      <c r="A4163" t="s">
        <v>214</v>
      </c>
      <c r="B4163" t="s">
        <v>70</v>
      </c>
      <c r="C4163" t="s">
        <v>47</v>
      </c>
      <c r="D4163" t="s">
        <v>3109</v>
      </c>
      <c r="E4163" t="s">
        <v>49</v>
      </c>
      <c r="F4163" t="s">
        <v>50</v>
      </c>
      <c r="G4163">
        <v>4.4999957084655701E-4</v>
      </c>
    </row>
    <row r="4164" spans="1:7" x14ac:dyDescent="0.25">
      <c r="A4164" t="s">
        <v>3229</v>
      </c>
      <c r="B4164" t="s">
        <v>70</v>
      </c>
      <c r="C4164" t="s">
        <v>47</v>
      </c>
      <c r="D4164" t="s">
        <v>3109</v>
      </c>
      <c r="E4164" t="s">
        <v>49</v>
      </c>
      <c r="F4164" t="s">
        <v>50</v>
      </c>
      <c r="G4164">
        <v>3.1666636466979898E-4</v>
      </c>
    </row>
    <row r="4165" spans="1:7" x14ac:dyDescent="0.25">
      <c r="A4165" t="s">
        <v>3229</v>
      </c>
      <c r="B4165" t="s">
        <v>73</v>
      </c>
      <c r="C4165" t="s">
        <v>47</v>
      </c>
      <c r="D4165" t="s">
        <v>3109</v>
      </c>
      <c r="E4165" t="s">
        <v>49</v>
      </c>
      <c r="F4165" t="s">
        <v>50</v>
      </c>
      <c r="G4165">
        <v>2.4611087640126501E-3</v>
      </c>
    </row>
    <row r="4166" spans="1:7" x14ac:dyDescent="0.25">
      <c r="A4166" t="s">
        <v>3229</v>
      </c>
      <c r="B4166" t="s">
        <v>76</v>
      </c>
      <c r="C4166" t="s">
        <v>47</v>
      </c>
      <c r="D4166" t="s">
        <v>3109</v>
      </c>
      <c r="E4166" t="s">
        <v>49</v>
      </c>
      <c r="F4166" t="s">
        <v>50</v>
      </c>
      <c r="G4166">
        <v>3.0777748425801499E-3</v>
      </c>
    </row>
    <row r="4167" spans="1:7" x14ac:dyDescent="0.25">
      <c r="A4167" t="s">
        <v>220</v>
      </c>
      <c r="B4167" t="s">
        <v>73</v>
      </c>
      <c r="C4167" t="s">
        <v>47</v>
      </c>
      <c r="D4167" t="s">
        <v>3110</v>
      </c>
      <c r="E4167" t="s">
        <v>49</v>
      </c>
      <c r="F4167" t="s">
        <v>50</v>
      </c>
      <c r="G4167">
        <v>1.13425817754533E-3</v>
      </c>
    </row>
    <row r="4168" spans="1:7" x14ac:dyDescent="0.25">
      <c r="A4168" t="s">
        <v>220</v>
      </c>
      <c r="B4168" t="s">
        <v>70</v>
      </c>
      <c r="C4168" t="s">
        <v>47</v>
      </c>
      <c r="D4168" t="s">
        <v>3110</v>
      </c>
      <c r="E4168" t="s">
        <v>49</v>
      </c>
      <c r="F4168" t="s">
        <v>50</v>
      </c>
      <c r="G4168">
        <v>2.73147887653774E-4</v>
      </c>
    </row>
    <row r="4169" spans="1:7" x14ac:dyDescent="0.25">
      <c r="A4169" t="s">
        <v>220</v>
      </c>
      <c r="B4169" t="s">
        <v>76</v>
      </c>
      <c r="C4169" t="s">
        <v>47</v>
      </c>
      <c r="D4169" t="s">
        <v>3110</v>
      </c>
      <c r="E4169" t="s">
        <v>49</v>
      </c>
      <c r="F4169" t="s">
        <v>50</v>
      </c>
      <c r="G4169">
        <v>2.0370350943671301E-4</v>
      </c>
    </row>
    <row r="4170" spans="1:7" x14ac:dyDescent="0.25">
      <c r="A4170" t="s">
        <v>214</v>
      </c>
      <c r="B4170" t="s">
        <v>76</v>
      </c>
      <c r="C4170" t="s">
        <v>47</v>
      </c>
      <c r="D4170" t="s">
        <v>3110</v>
      </c>
      <c r="E4170" t="s">
        <v>49</v>
      </c>
      <c r="F4170" t="s">
        <v>50</v>
      </c>
      <c r="G4170">
        <v>7.4999928474426202E-4</v>
      </c>
    </row>
    <row r="4171" spans="1:7" x14ac:dyDescent="0.25">
      <c r="A4171" t="s">
        <v>214</v>
      </c>
      <c r="B4171" t="s">
        <v>73</v>
      </c>
      <c r="C4171" t="s">
        <v>47</v>
      </c>
      <c r="D4171" t="s">
        <v>3110</v>
      </c>
      <c r="E4171" t="s">
        <v>49</v>
      </c>
      <c r="F4171" t="s">
        <v>50</v>
      </c>
      <c r="G4171">
        <v>1.04166567325592E-3</v>
      </c>
    </row>
    <row r="4172" spans="1:7" x14ac:dyDescent="0.25">
      <c r="A4172" t="s">
        <v>214</v>
      </c>
      <c r="B4172" t="s">
        <v>70</v>
      </c>
      <c r="C4172" t="s">
        <v>47</v>
      </c>
      <c r="D4172" t="s">
        <v>3110</v>
      </c>
      <c r="E4172" t="s">
        <v>49</v>
      </c>
      <c r="F4172" t="s">
        <v>50</v>
      </c>
      <c r="G4172">
        <v>4.9536989794837099E-4</v>
      </c>
    </row>
    <row r="4173" spans="1:7" x14ac:dyDescent="0.25">
      <c r="A4173" t="s">
        <v>220</v>
      </c>
      <c r="B4173" t="s">
        <v>73</v>
      </c>
      <c r="C4173" t="s">
        <v>47</v>
      </c>
      <c r="D4173" t="s">
        <v>3111</v>
      </c>
      <c r="E4173" t="s">
        <v>49</v>
      </c>
      <c r="F4173" t="s">
        <v>50</v>
      </c>
      <c r="G4173">
        <v>1.2817448093777599E-3</v>
      </c>
    </row>
    <row r="4174" spans="1:7" x14ac:dyDescent="0.25">
      <c r="A4174" t="s">
        <v>3229</v>
      </c>
      <c r="B4174" t="s">
        <v>70</v>
      </c>
      <c r="C4174" t="s">
        <v>47</v>
      </c>
      <c r="D4174" t="s">
        <v>3110</v>
      </c>
      <c r="E4174" t="s">
        <v>49</v>
      </c>
      <c r="F4174" t="s">
        <v>50</v>
      </c>
      <c r="G4174">
        <v>1.15277667840321E-3</v>
      </c>
    </row>
    <row r="4175" spans="1:7" x14ac:dyDescent="0.25">
      <c r="A4175" t="s">
        <v>220</v>
      </c>
      <c r="B4175" t="s">
        <v>70</v>
      </c>
      <c r="C4175" t="s">
        <v>47</v>
      </c>
      <c r="D4175" t="s">
        <v>3111</v>
      </c>
      <c r="E4175" t="s">
        <v>49</v>
      </c>
      <c r="F4175" t="s">
        <v>50</v>
      </c>
      <c r="G4175">
        <v>2.5793626194908499E-4</v>
      </c>
    </row>
    <row r="4176" spans="1:7" x14ac:dyDescent="0.25">
      <c r="A4176" t="s">
        <v>3229</v>
      </c>
      <c r="B4176" t="s">
        <v>73</v>
      </c>
      <c r="C4176" t="s">
        <v>47</v>
      </c>
      <c r="D4176" t="s">
        <v>3110</v>
      </c>
      <c r="E4176" t="s">
        <v>49</v>
      </c>
      <c r="F4176" t="s">
        <v>50</v>
      </c>
      <c r="G4176">
        <v>3.6898112959331902E-3</v>
      </c>
    </row>
    <row r="4177" spans="1:7" x14ac:dyDescent="0.25">
      <c r="A4177" t="s">
        <v>3229</v>
      </c>
      <c r="B4177" t="s">
        <v>76</v>
      </c>
      <c r="C4177" t="s">
        <v>47</v>
      </c>
      <c r="D4177" t="s">
        <v>3110</v>
      </c>
      <c r="E4177" t="s">
        <v>49</v>
      </c>
      <c r="F4177" t="s">
        <v>50</v>
      </c>
      <c r="G4177">
        <v>3.6527742942174201E-3</v>
      </c>
    </row>
    <row r="4178" spans="1:7" x14ac:dyDescent="0.25">
      <c r="A4178" t="s">
        <v>220</v>
      </c>
      <c r="B4178" t="s">
        <v>76</v>
      </c>
      <c r="C4178" t="s">
        <v>47</v>
      </c>
      <c r="D4178" t="s">
        <v>3111</v>
      </c>
      <c r="E4178" t="s">
        <v>49</v>
      </c>
      <c r="F4178" t="s">
        <v>50</v>
      </c>
      <c r="G4178">
        <v>2.4999976158141999E-4</v>
      </c>
    </row>
    <row r="4179" spans="1:7" x14ac:dyDescent="0.25">
      <c r="A4179" t="s">
        <v>214</v>
      </c>
      <c r="B4179" t="s">
        <v>76</v>
      </c>
      <c r="C4179" t="s">
        <v>47</v>
      </c>
      <c r="D4179" t="s">
        <v>3111</v>
      </c>
      <c r="E4179" t="s">
        <v>49</v>
      </c>
      <c r="F4179" t="s">
        <v>50</v>
      </c>
      <c r="G4179">
        <v>8.8095154081072101E-4</v>
      </c>
    </row>
    <row r="4180" spans="1:7" x14ac:dyDescent="0.25">
      <c r="A4180" t="s">
        <v>214</v>
      </c>
      <c r="B4180" t="s">
        <v>73</v>
      </c>
      <c r="C4180" t="s">
        <v>47</v>
      </c>
      <c r="D4180" t="s">
        <v>3111</v>
      </c>
      <c r="E4180" t="s">
        <v>49</v>
      </c>
      <c r="F4180" t="s">
        <v>50</v>
      </c>
      <c r="G4180">
        <v>1.24206230753944E-3</v>
      </c>
    </row>
    <row r="4181" spans="1:7" x14ac:dyDescent="0.25">
      <c r="A4181" t="s">
        <v>214</v>
      </c>
      <c r="B4181" t="s">
        <v>70</v>
      </c>
      <c r="C4181" t="s">
        <v>47</v>
      </c>
      <c r="D4181" t="s">
        <v>3111</v>
      </c>
      <c r="E4181" t="s">
        <v>49</v>
      </c>
      <c r="F4181" t="s">
        <v>50</v>
      </c>
      <c r="G4181">
        <v>5.0793602353050595E-4</v>
      </c>
    </row>
    <row r="4182" spans="1:7" x14ac:dyDescent="0.25">
      <c r="A4182" t="s">
        <v>220</v>
      </c>
      <c r="B4182" t="s">
        <v>73</v>
      </c>
      <c r="C4182" t="s">
        <v>47</v>
      </c>
      <c r="D4182" t="s">
        <v>3112</v>
      </c>
      <c r="E4182" t="s">
        <v>49</v>
      </c>
      <c r="F4182" t="s">
        <v>50</v>
      </c>
      <c r="G4182">
        <v>1.3611098130544E-3</v>
      </c>
    </row>
    <row r="4183" spans="1:7" x14ac:dyDescent="0.25">
      <c r="A4183" t="s">
        <v>220</v>
      </c>
      <c r="B4183" t="s">
        <v>70</v>
      </c>
      <c r="C4183" t="s">
        <v>47</v>
      </c>
      <c r="D4183" t="s">
        <v>3112</v>
      </c>
      <c r="E4183" t="s">
        <v>49</v>
      </c>
      <c r="F4183" t="s">
        <v>50</v>
      </c>
      <c r="G4183">
        <v>2.5347198049227397E-4</v>
      </c>
    </row>
    <row r="4184" spans="1:7" x14ac:dyDescent="0.25">
      <c r="A4184" t="s">
        <v>220</v>
      </c>
      <c r="B4184" t="s">
        <v>76</v>
      </c>
      <c r="C4184" t="s">
        <v>47</v>
      </c>
      <c r="D4184" t="s">
        <v>3112</v>
      </c>
      <c r="E4184" t="s">
        <v>49</v>
      </c>
      <c r="F4184" t="s">
        <v>50</v>
      </c>
      <c r="G4184">
        <v>2.36110885938008E-4</v>
      </c>
    </row>
    <row r="4185" spans="1:7" x14ac:dyDescent="0.25">
      <c r="A4185" t="s">
        <v>3229</v>
      </c>
      <c r="B4185" t="s">
        <v>70</v>
      </c>
      <c r="C4185" t="s">
        <v>47</v>
      </c>
      <c r="D4185" t="s">
        <v>3111</v>
      </c>
      <c r="E4185" t="s">
        <v>49</v>
      </c>
      <c r="F4185" t="s">
        <v>50</v>
      </c>
      <c r="G4185">
        <v>1.61507782481965E-3</v>
      </c>
    </row>
    <row r="4186" spans="1:7" x14ac:dyDescent="0.25">
      <c r="A4186" t="s">
        <v>3229</v>
      </c>
      <c r="B4186" t="s">
        <v>73</v>
      </c>
      <c r="C4186" t="s">
        <v>47</v>
      </c>
      <c r="D4186" t="s">
        <v>3111</v>
      </c>
      <c r="E4186" t="s">
        <v>49</v>
      </c>
      <c r="F4186" t="s">
        <v>50</v>
      </c>
      <c r="G4186">
        <v>4.5119004590170701E-3</v>
      </c>
    </row>
    <row r="4187" spans="1:7" x14ac:dyDescent="0.25">
      <c r="A4187" t="s">
        <v>3229</v>
      </c>
      <c r="B4187" t="s">
        <v>76</v>
      </c>
      <c r="C4187" t="s">
        <v>47</v>
      </c>
      <c r="D4187" t="s">
        <v>3111</v>
      </c>
      <c r="E4187" t="s">
        <v>49</v>
      </c>
      <c r="F4187" t="s">
        <v>50</v>
      </c>
      <c r="G4187">
        <v>4.0198374362218903E-3</v>
      </c>
    </row>
    <row r="4188" spans="1:7" x14ac:dyDescent="0.25">
      <c r="A4188" t="s">
        <v>214</v>
      </c>
      <c r="B4188" t="s">
        <v>76</v>
      </c>
      <c r="C4188" t="s">
        <v>47</v>
      </c>
      <c r="D4188" t="s">
        <v>3112</v>
      </c>
      <c r="E4188" t="s">
        <v>49</v>
      </c>
      <c r="F4188" t="s">
        <v>50</v>
      </c>
      <c r="G4188">
        <v>9.7569351394971202E-4</v>
      </c>
    </row>
    <row r="4189" spans="1:7" x14ac:dyDescent="0.25">
      <c r="A4189" t="s">
        <v>214</v>
      </c>
      <c r="B4189" t="s">
        <v>73</v>
      </c>
      <c r="C4189" t="s">
        <v>47</v>
      </c>
      <c r="D4189" t="s">
        <v>3112</v>
      </c>
      <c r="E4189" t="s">
        <v>49</v>
      </c>
      <c r="F4189" t="s">
        <v>50</v>
      </c>
      <c r="G4189">
        <v>1.3611098130544E-3</v>
      </c>
    </row>
    <row r="4190" spans="1:7" x14ac:dyDescent="0.25">
      <c r="A4190" t="s">
        <v>214</v>
      </c>
      <c r="B4190" t="s">
        <v>70</v>
      </c>
      <c r="C4190" t="s">
        <v>47</v>
      </c>
      <c r="D4190" t="s">
        <v>3112</v>
      </c>
      <c r="E4190" t="s">
        <v>49</v>
      </c>
      <c r="F4190" t="s">
        <v>50</v>
      </c>
      <c r="G4190">
        <v>4.8611064751942902E-4</v>
      </c>
    </row>
    <row r="4191" spans="1:7" x14ac:dyDescent="0.25">
      <c r="A4191" t="s">
        <v>220</v>
      </c>
      <c r="B4191" t="s">
        <v>73</v>
      </c>
      <c r="C4191" t="s">
        <v>47</v>
      </c>
      <c r="D4191" t="s">
        <v>3113</v>
      </c>
      <c r="E4191" t="s">
        <v>49</v>
      </c>
      <c r="F4191" t="s">
        <v>50</v>
      </c>
      <c r="G4191">
        <v>1.3456777290061599E-3</v>
      </c>
    </row>
    <row r="4192" spans="1:7" x14ac:dyDescent="0.25">
      <c r="A4192" t="s">
        <v>220</v>
      </c>
      <c r="B4192" t="s">
        <v>70</v>
      </c>
      <c r="C4192" t="s">
        <v>47</v>
      </c>
      <c r="D4192" t="s">
        <v>3113</v>
      </c>
      <c r="E4192" t="s">
        <v>49</v>
      </c>
      <c r="F4192" t="s">
        <v>50</v>
      </c>
      <c r="G4192">
        <v>2.7160467924895097E-4</v>
      </c>
    </row>
    <row r="4193" spans="1:7" x14ac:dyDescent="0.25">
      <c r="A4193" t="s">
        <v>220</v>
      </c>
      <c r="B4193" t="s">
        <v>76</v>
      </c>
      <c r="C4193" t="s">
        <v>47</v>
      </c>
      <c r="D4193" t="s">
        <v>3113</v>
      </c>
      <c r="E4193" t="s">
        <v>49</v>
      </c>
      <c r="F4193" t="s">
        <v>50</v>
      </c>
      <c r="G4193">
        <v>2.4999976158141999E-4</v>
      </c>
    </row>
    <row r="4194" spans="1:7" x14ac:dyDescent="0.25">
      <c r="A4194" t="s">
        <v>3229</v>
      </c>
      <c r="B4194" t="s">
        <v>70</v>
      </c>
      <c r="C4194" t="s">
        <v>47</v>
      </c>
      <c r="D4194" t="s">
        <v>3112</v>
      </c>
      <c r="E4194" t="s">
        <v>49</v>
      </c>
      <c r="F4194" t="s">
        <v>50</v>
      </c>
      <c r="G4194">
        <v>1.90277596314748E-3</v>
      </c>
    </row>
    <row r="4195" spans="1:7" x14ac:dyDescent="0.25">
      <c r="A4195" t="s">
        <v>3229</v>
      </c>
      <c r="B4195" t="s">
        <v>73</v>
      </c>
      <c r="C4195" t="s">
        <v>47</v>
      </c>
      <c r="D4195" t="s">
        <v>3112</v>
      </c>
      <c r="E4195" t="s">
        <v>49</v>
      </c>
      <c r="F4195" t="s">
        <v>50</v>
      </c>
      <c r="G4195">
        <v>5.0763840476671799E-3</v>
      </c>
    </row>
    <row r="4196" spans="1:7" x14ac:dyDescent="0.25">
      <c r="A4196" t="s">
        <v>214</v>
      </c>
      <c r="B4196" t="s">
        <v>76</v>
      </c>
      <c r="C4196" t="s">
        <v>47</v>
      </c>
      <c r="D4196" t="s">
        <v>3113</v>
      </c>
      <c r="E4196" t="s">
        <v>49</v>
      </c>
      <c r="F4196" t="s">
        <v>50</v>
      </c>
      <c r="G4196">
        <v>9.1975220927485702E-4</v>
      </c>
    </row>
    <row r="4197" spans="1:7" x14ac:dyDescent="0.25">
      <c r="A4197" t="s">
        <v>3229</v>
      </c>
      <c r="B4197" t="s">
        <v>76</v>
      </c>
      <c r="C4197" t="s">
        <v>47</v>
      </c>
      <c r="D4197" t="s">
        <v>3112</v>
      </c>
      <c r="E4197" t="s">
        <v>49</v>
      </c>
      <c r="F4197" t="s">
        <v>50</v>
      </c>
      <c r="G4197">
        <v>4.2152737577756203E-3</v>
      </c>
    </row>
    <row r="4198" spans="1:7" x14ac:dyDescent="0.25">
      <c r="A4198" t="s">
        <v>214</v>
      </c>
      <c r="B4198" t="s">
        <v>73</v>
      </c>
      <c r="C4198" t="s">
        <v>47</v>
      </c>
      <c r="D4198" t="s">
        <v>3113</v>
      </c>
      <c r="E4198" t="s">
        <v>49</v>
      </c>
      <c r="F4198" t="s">
        <v>50</v>
      </c>
      <c r="G4198">
        <v>1.37345548029299E-3</v>
      </c>
    </row>
    <row r="4199" spans="1:7" x14ac:dyDescent="0.25">
      <c r="A4199" t="s">
        <v>214</v>
      </c>
      <c r="B4199" t="s">
        <v>70</v>
      </c>
      <c r="C4199" t="s">
        <v>47</v>
      </c>
      <c r="D4199" t="s">
        <v>3113</v>
      </c>
      <c r="E4199" t="s">
        <v>49</v>
      </c>
      <c r="F4199" t="s">
        <v>50</v>
      </c>
      <c r="G4199">
        <v>4.6913535506637E-4</v>
      </c>
    </row>
    <row r="4200" spans="1:7" x14ac:dyDescent="0.25">
      <c r="A4200" t="s">
        <v>220</v>
      </c>
      <c r="B4200" t="s">
        <v>73</v>
      </c>
      <c r="C4200" t="s">
        <v>47</v>
      </c>
      <c r="D4200" t="s">
        <v>3114</v>
      </c>
      <c r="E4200" t="s">
        <v>49</v>
      </c>
      <c r="F4200" t="s">
        <v>50</v>
      </c>
      <c r="G4200">
        <v>1.65833175182342E-3</v>
      </c>
    </row>
    <row r="4201" spans="1:7" x14ac:dyDescent="0.25">
      <c r="A4201" t="s">
        <v>220</v>
      </c>
      <c r="B4201" t="s">
        <v>70</v>
      </c>
      <c r="C4201" t="s">
        <v>47</v>
      </c>
      <c r="D4201" t="s">
        <v>3114</v>
      </c>
      <c r="E4201" t="s">
        <v>49</v>
      </c>
      <c r="F4201" t="s">
        <v>50</v>
      </c>
      <c r="G4201">
        <v>4.7222177187601698E-4</v>
      </c>
    </row>
    <row r="4202" spans="1:7" x14ac:dyDescent="0.25">
      <c r="A4202" t="s">
        <v>220</v>
      </c>
      <c r="B4202" t="s">
        <v>76</v>
      </c>
      <c r="C4202" t="s">
        <v>47</v>
      </c>
      <c r="D4202" t="s">
        <v>3114</v>
      </c>
      <c r="E4202" t="s">
        <v>49</v>
      </c>
      <c r="F4202" t="s">
        <v>50</v>
      </c>
      <c r="G4202">
        <v>6.1388830343882196E-4</v>
      </c>
    </row>
    <row r="4203" spans="1:7" x14ac:dyDescent="0.25">
      <c r="A4203" t="s">
        <v>3005</v>
      </c>
      <c r="B4203" t="s">
        <v>3006</v>
      </c>
      <c r="C4203" t="s">
        <v>3007</v>
      </c>
      <c r="D4203" t="s">
        <v>3008</v>
      </c>
      <c r="E4203" t="s">
        <v>3232</v>
      </c>
    </row>
    <row r="4204" spans="1:7" x14ac:dyDescent="0.25">
      <c r="B4204" t="s">
        <v>3009</v>
      </c>
      <c r="C4204" t="s">
        <v>3010</v>
      </c>
      <c r="D4204" t="s">
        <v>3011</v>
      </c>
      <c r="E4204">
        <v>313</v>
      </c>
      <c r="F4204" t="s">
        <v>3012</v>
      </c>
      <c r="G4204" t="s">
        <v>3013</v>
      </c>
    </row>
    <row r="4205" spans="1:7" x14ac:dyDescent="0.25">
      <c r="B4205" t="s">
        <v>3014</v>
      </c>
    </row>
    <row r="4206" spans="1:7" x14ac:dyDescent="0.25">
      <c r="B4206" t="s">
        <v>3015</v>
      </c>
    </row>
    <row r="4207" spans="1:7" x14ac:dyDescent="0.25">
      <c r="B4207" t="s">
        <v>3009</v>
      </c>
      <c r="C4207" t="s">
        <v>3010</v>
      </c>
      <c r="D4207" t="s">
        <v>3011</v>
      </c>
      <c r="E4207">
        <v>108</v>
      </c>
      <c r="F4207" t="s">
        <v>3012</v>
      </c>
      <c r="G4207" t="s">
        <v>3016</v>
      </c>
    </row>
    <row r="4208" spans="1:7" x14ac:dyDescent="0.25">
      <c r="B4208" t="s">
        <v>3017</v>
      </c>
      <c r="C4208" t="s">
        <v>3018</v>
      </c>
    </row>
    <row r="4209" spans="2:14" x14ac:dyDescent="0.25">
      <c r="B4209" t="s">
        <v>3019</v>
      </c>
    </row>
    <row r="4210" spans="2:14" x14ac:dyDescent="0.25">
      <c r="B4210" t="s">
        <v>3009</v>
      </c>
      <c r="C4210" t="s">
        <v>18</v>
      </c>
      <c r="D4210" t="s">
        <v>3011</v>
      </c>
      <c r="E4210">
        <v>29</v>
      </c>
      <c r="F4210" t="s">
        <v>3012</v>
      </c>
      <c r="G4210" t="s">
        <v>3020</v>
      </c>
    </row>
    <row r="4211" spans="2:14" x14ac:dyDescent="0.25">
      <c r="B4211" t="s">
        <v>3021</v>
      </c>
      <c r="C4211" t="s">
        <v>3022</v>
      </c>
      <c r="D4211" t="s">
        <v>3023</v>
      </c>
      <c r="E4211" t="s">
        <v>3024</v>
      </c>
      <c r="F4211" t="s">
        <v>3025</v>
      </c>
      <c r="G4211" t="s">
        <v>3026</v>
      </c>
      <c r="H4211" t="s">
        <v>3027</v>
      </c>
      <c r="I4211" t="s">
        <v>3028</v>
      </c>
    </row>
    <row r="4212" spans="2:14" x14ac:dyDescent="0.25">
      <c r="B4212" t="s">
        <v>3029</v>
      </c>
    </row>
    <row r="4213" spans="2:14" x14ac:dyDescent="0.25">
      <c r="B4213" t="s">
        <v>3009</v>
      </c>
      <c r="C4213" t="s">
        <v>18</v>
      </c>
      <c r="D4213" t="s">
        <v>3011</v>
      </c>
      <c r="E4213">
        <v>40</v>
      </c>
      <c r="F4213" t="s">
        <v>3012</v>
      </c>
      <c r="G4213" t="s">
        <v>3030</v>
      </c>
    </row>
    <row r="4214" spans="2:14" x14ac:dyDescent="0.25">
      <c r="B4214" t="s">
        <v>833</v>
      </c>
      <c r="C4214" t="s">
        <v>3233</v>
      </c>
      <c r="D4214" t="s">
        <v>3234</v>
      </c>
      <c r="E4214" t="s">
        <v>3026</v>
      </c>
      <c r="F4214" t="s">
        <v>3026</v>
      </c>
      <c r="G4214" t="s">
        <v>3027</v>
      </c>
      <c r="H4214" t="s">
        <v>3235</v>
      </c>
      <c r="I4214" t="s">
        <v>3236</v>
      </c>
      <c r="J4214" t="s">
        <v>3236</v>
      </c>
      <c r="K4214" t="s">
        <v>3031</v>
      </c>
      <c r="L4214" t="s">
        <v>3032</v>
      </c>
      <c r="M4214" t="s">
        <v>3031</v>
      </c>
      <c r="N4214" t="s">
        <v>3033</v>
      </c>
    </row>
    <row r="4215" spans="2:14" x14ac:dyDescent="0.25">
      <c r="B4215" t="s">
        <v>3009</v>
      </c>
      <c r="C4215" t="s">
        <v>3034</v>
      </c>
      <c r="D4215" t="s">
        <v>3011</v>
      </c>
      <c r="E4215">
        <v>93</v>
      </c>
      <c r="F4215" t="s">
        <v>3012</v>
      </c>
      <c r="G4215" t="s">
        <v>3035</v>
      </c>
    </row>
    <row r="4216" spans="2:14" x14ac:dyDescent="0.25">
      <c r="B4216" t="s">
        <v>3036</v>
      </c>
      <c r="C4216" t="s">
        <v>3037</v>
      </c>
      <c r="D4216" t="s">
        <v>3027</v>
      </c>
      <c r="E4216" t="s">
        <v>3237</v>
      </c>
    </row>
    <row r="4217" spans="2:14" x14ac:dyDescent="0.25">
      <c r="B4217" t="s">
        <v>3009</v>
      </c>
      <c r="C4217" t="s">
        <v>3038</v>
      </c>
      <c r="D4217" t="s">
        <v>3011</v>
      </c>
      <c r="E4217">
        <v>227</v>
      </c>
      <c r="F4217" t="s">
        <v>3012</v>
      </c>
      <c r="G4217" t="s">
        <v>3016</v>
      </c>
    </row>
    <row r="4218" spans="2:14" x14ac:dyDescent="0.25">
      <c r="B4218" t="s">
        <v>3039</v>
      </c>
    </row>
    <row r="4219" spans="2:14" x14ac:dyDescent="0.25">
      <c r="B4219" t="s">
        <v>3040</v>
      </c>
    </row>
    <row r="4220" spans="2:14" x14ac:dyDescent="0.25">
      <c r="B4220" t="s">
        <v>3009</v>
      </c>
      <c r="C4220" t="s">
        <v>3038</v>
      </c>
      <c r="D4220" t="s">
        <v>3011</v>
      </c>
      <c r="E4220">
        <v>519</v>
      </c>
      <c r="F4220" t="s">
        <v>3012</v>
      </c>
      <c r="G4220" t="s">
        <v>3041</v>
      </c>
    </row>
    <row r="4221" spans="2:14" x14ac:dyDescent="0.25">
      <c r="B4221" t="s">
        <v>3042</v>
      </c>
    </row>
    <row r="4222" spans="2:14" x14ac:dyDescent="0.25">
      <c r="B4222" t="s">
        <v>3043</v>
      </c>
    </row>
    <row r="4223" spans="2:14" x14ac:dyDescent="0.25">
      <c r="B4223" t="s">
        <v>3009</v>
      </c>
      <c r="C4223" t="s">
        <v>3038</v>
      </c>
      <c r="D4223" t="s">
        <v>3011</v>
      </c>
      <c r="E4223">
        <v>258</v>
      </c>
      <c r="F4223" t="s">
        <v>3012</v>
      </c>
      <c r="G4223" t="s">
        <v>3044</v>
      </c>
    </row>
    <row r="4224" spans="2:14" x14ac:dyDescent="0.25">
      <c r="B4224" t="s">
        <v>833</v>
      </c>
      <c r="C4224" t="s">
        <v>3045</v>
      </c>
    </row>
    <row r="4225" spans="2:7" x14ac:dyDescent="0.25">
      <c r="B4225" t="s">
        <v>3009</v>
      </c>
      <c r="C4225" t="s">
        <v>3038</v>
      </c>
      <c r="D4225" t="s">
        <v>3011</v>
      </c>
      <c r="E4225">
        <v>327</v>
      </c>
      <c r="F4225" t="s">
        <v>3012</v>
      </c>
      <c r="G4225" t="s">
        <v>3046</v>
      </c>
    </row>
    <row r="4226" spans="2:7" x14ac:dyDescent="0.25">
      <c r="B4226" t="s">
        <v>3047</v>
      </c>
      <c r="C4226" t="s">
        <v>3048</v>
      </c>
      <c r="D4226" t="s">
        <v>3049</v>
      </c>
    </row>
    <row r="4227" spans="2:7" x14ac:dyDescent="0.25">
      <c r="B4227" t="s">
        <v>3009</v>
      </c>
      <c r="C4227" t="s">
        <v>3050</v>
      </c>
      <c r="D4227" t="s">
        <v>3011</v>
      </c>
      <c r="E4227">
        <v>1739</v>
      </c>
      <c r="F4227" t="s">
        <v>3012</v>
      </c>
      <c r="G4227" t="s">
        <v>3051</v>
      </c>
    </row>
    <row r="4228" spans="2:7" x14ac:dyDescent="0.25">
      <c r="B4228" t="s">
        <v>3052</v>
      </c>
      <c r="C4228" t="s">
        <v>3053</v>
      </c>
      <c r="D4228" t="s">
        <v>3054</v>
      </c>
    </row>
    <row r="4229" spans="2:7" x14ac:dyDescent="0.25">
      <c r="B4229" t="s">
        <v>3055</v>
      </c>
    </row>
    <row r="4230" spans="2:7" x14ac:dyDescent="0.25">
      <c r="B4230" t="s">
        <v>3009</v>
      </c>
      <c r="C4230" t="s">
        <v>3050</v>
      </c>
      <c r="D4230" t="s">
        <v>3011</v>
      </c>
      <c r="E4230">
        <v>1750</v>
      </c>
      <c r="F4230" t="s">
        <v>3012</v>
      </c>
      <c r="G4230" t="s">
        <v>3056</v>
      </c>
    </row>
    <row r="4231" spans="2:7" x14ac:dyDescent="0.25">
      <c r="B4231" t="s">
        <v>3052</v>
      </c>
      <c r="C4231" t="s">
        <v>3057</v>
      </c>
      <c r="D4231" t="s">
        <v>3054</v>
      </c>
    </row>
    <row r="4232" spans="2:7" x14ac:dyDescent="0.25">
      <c r="B4232" t="s">
        <v>3009</v>
      </c>
      <c r="C4232" t="s">
        <v>3058</v>
      </c>
      <c r="D4232" t="s">
        <v>3011</v>
      </c>
      <c r="E4232">
        <v>46</v>
      </c>
      <c r="F4232" t="s">
        <v>3012</v>
      </c>
      <c r="G4232" t="s">
        <v>3059</v>
      </c>
    </row>
    <row r="4233" spans="2:7" x14ac:dyDescent="0.25">
      <c r="B4233" t="s">
        <v>3060</v>
      </c>
      <c r="C4233" t="s">
        <v>3061</v>
      </c>
    </row>
    <row r="4234" spans="2:7" x14ac:dyDescent="0.25">
      <c r="B4234" t="s">
        <v>3009</v>
      </c>
      <c r="C4234" t="s">
        <v>3050</v>
      </c>
      <c r="D4234" t="s">
        <v>3011</v>
      </c>
      <c r="E4234">
        <v>1739</v>
      </c>
      <c r="F4234" t="s">
        <v>3012</v>
      </c>
      <c r="G4234" t="s">
        <v>3051</v>
      </c>
    </row>
    <row r="4235" spans="2:7" x14ac:dyDescent="0.25">
      <c r="B4235" t="s">
        <v>3052</v>
      </c>
      <c r="C4235" t="s">
        <v>3053</v>
      </c>
      <c r="D4235" t="s">
        <v>3054</v>
      </c>
    </row>
    <row r="4236" spans="2:7" x14ac:dyDescent="0.25">
      <c r="B4236" t="s">
        <v>3055</v>
      </c>
    </row>
    <row r="4237" spans="2:7" x14ac:dyDescent="0.25">
      <c r="B4237" t="s">
        <v>3009</v>
      </c>
      <c r="C4237" t="s">
        <v>3050</v>
      </c>
      <c r="D4237" t="s">
        <v>3011</v>
      </c>
      <c r="E4237">
        <v>1750</v>
      </c>
      <c r="F4237" t="s">
        <v>3012</v>
      </c>
      <c r="G4237" t="s">
        <v>3056</v>
      </c>
    </row>
    <row r="4238" spans="2:7" x14ac:dyDescent="0.25">
      <c r="B4238" t="s">
        <v>3052</v>
      </c>
      <c r="C4238" t="s">
        <v>3057</v>
      </c>
      <c r="D4238" t="s">
        <v>3054</v>
      </c>
    </row>
    <row r="4239" spans="2:7" x14ac:dyDescent="0.25">
      <c r="B4239" t="s">
        <v>3009</v>
      </c>
      <c r="C4239" t="s">
        <v>3062</v>
      </c>
      <c r="D4239" t="s">
        <v>3011</v>
      </c>
      <c r="E4239">
        <v>820</v>
      </c>
      <c r="F4239" t="s">
        <v>3012</v>
      </c>
      <c r="G4239" t="s">
        <v>3059</v>
      </c>
    </row>
    <row r="4240" spans="2:7" x14ac:dyDescent="0.25">
      <c r="B4240" t="s">
        <v>3063</v>
      </c>
      <c r="C4240" t="s">
        <v>3064</v>
      </c>
      <c r="D4240" t="s">
        <v>3065</v>
      </c>
      <c r="E4240" t="s">
        <v>3066</v>
      </c>
      <c r="F4240" t="s">
        <v>3067</v>
      </c>
      <c r="G4240" t="s">
        <v>3068</v>
      </c>
    </row>
    <row r="4241" spans="2:9" x14ac:dyDescent="0.25">
      <c r="B4241" t="s">
        <v>3009</v>
      </c>
      <c r="C4241" t="s">
        <v>3050</v>
      </c>
      <c r="D4241" t="s">
        <v>3011</v>
      </c>
      <c r="E4241">
        <v>1739</v>
      </c>
      <c r="F4241" t="s">
        <v>3012</v>
      </c>
      <c r="G4241" t="s">
        <v>3051</v>
      </c>
    </row>
    <row r="4242" spans="2:9" x14ac:dyDescent="0.25">
      <c r="B4242" t="s">
        <v>3052</v>
      </c>
      <c r="C4242" t="s">
        <v>3053</v>
      </c>
      <c r="D4242" t="s">
        <v>3054</v>
      </c>
    </row>
    <row r="4243" spans="2:9" x14ac:dyDescent="0.25">
      <c r="B4243" t="s">
        <v>3055</v>
      </c>
    </row>
    <row r="4244" spans="2:9" x14ac:dyDescent="0.25">
      <c r="B4244" t="s">
        <v>3009</v>
      </c>
      <c r="C4244" t="s">
        <v>3050</v>
      </c>
      <c r="D4244" t="s">
        <v>3011</v>
      </c>
      <c r="E4244">
        <v>1750</v>
      </c>
      <c r="F4244" t="s">
        <v>3012</v>
      </c>
      <c r="G4244" t="s">
        <v>3056</v>
      </c>
    </row>
    <row r="4245" spans="2:9" x14ac:dyDescent="0.25">
      <c r="B4245" t="s">
        <v>3052</v>
      </c>
      <c r="C4245" t="s">
        <v>3057</v>
      </c>
      <c r="D4245" t="s">
        <v>3054</v>
      </c>
    </row>
    <row r="4246" spans="2:9" x14ac:dyDescent="0.25">
      <c r="B4246" t="s">
        <v>3009</v>
      </c>
      <c r="C4246" t="s">
        <v>3062</v>
      </c>
      <c r="D4246" t="s">
        <v>3011</v>
      </c>
      <c r="E4246">
        <v>725</v>
      </c>
      <c r="F4246" t="s">
        <v>3012</v>
      </c>
      <c r="G4246" t="s">
        <v>3059</v>
      </c>
    </row>
    <row r="4247" spans="2:9" x14ac:dyDescent="0.25">
      <c r="B4247" t="s">
        <v>3069</v>
      </c>
      <c r="C4247" t="s">
        <v>3070</v>
      </c>
      <c r="D4247" t="s">
        <v>3071</v>
      </c>
    </row>
    <row r="4248" spans="2:9" x14ac:dyDescent="0.25">
      <c r="B4248" t="s">
        <v>3009</v>
      </c>
      <c r="C4248" t="s">
        <v>3050</v>
      </c>
      <c r="D4248" t="s">
        <v>3011</v>
      </c>
      <c r="E4248">
        <v>1739</v>
      </c>
      <c r="F4248" t="s">
        <v>3012</v>
      </c>
      <c r="G4248" t="s">
        <v>3051</v>
      </c>
    </row>
    <row r="4249" spans="2:9" x14ac:dyDescent="0.25">
      <c r="B4249" t="s">
        <v>3052</v>
      </c>
      <c r="C4249" t="s">
        <v>3053</v>
      </c>
      <c r="D4249" t="s">
        <v>3054</v>
      </c>
    </row>
    <row r="4250" spans="2:9" x14ac:dyDescent="0.25">
      <c r="B4250" t="s">
        <v>3055</v>
      </c>
    </row>
    <row r="4251" spans="2:9" x14ac:dyDescent="0.25">
      <c r="B4251" t="s">
        <v>3009</v>
      </c>
      <c r="C4251" t="s">
        <v>3050</v>
      </c>
      <c r="D4251" t="s">
        <v>3011</v>
      </c>
      <c r="E4251">
        <v>1750</v>
      </c>
      <c r="F4251" t="s">
        <v>3012</v>
      </c>
      <c r="G4251" t="s">
        <v>3056</v>
      </c>
    </row>
    <row r="4252" spans="2:9" x14ac:dyDescent="0.25">
      <c r="B4252" t="s">
        <v>3052</v>
      </c>
      <c r="C4252" t="s">
        <v>3057</v>
      </c>
      <c r="D4252" t="s">
        <v>3054</v>
      </c>
    </row>
    <row r="4253" spans="2:9" x14ac:dyDescent="0.25">
      <c r="B4253" t="s">
        <v>3009</v>
      </c>
      <c r="C4253" t="s">
        <v>3062</v>
      </c>
      <c r="D4253" t="s">
        <v>3011</v>
      </c>
      <c r="E4253">
        <v>750</v>
      </c>
      <c r="F4253" t="s">
        <v>3012</v>
      </c>
      <c r="G4253" t="s">
        <v>3059</v>
      </c>
    </row>
    <row r="4254" spans="2:9" x14ac:dyDescent="0.25">
      <c r="B4254" t="s">
        <v>3069</v>
      </c>
      <c r="C4254" t="s">
        <v>3072</v>
      </c>
      <c r="D4254" t="s">
        <v>3073</v>
      </c>
      <c r="E4254" t="s">
        <v>3238</v>
      </c>
      <c r="F4254" t="s">
        <v>3074</v>
      </c>
      <c r="G4254" t="s">
        <v>3069</v>
      </c>
      <c r="H4254" t="s">
        <v>3069</v>
      </c>
      <c r="I4254" t="s">
        <v>3075</v>
      </c>
    </row>
    <row r="4255" spans="2:9" x14ac:dyDescent="0.25">
      <c r="B4255" t="s">
        <v>3009</v>
      </c>
      <c r="C4255" t="s">
        <v>3050</v>
      </c>
      <c r="D4255" t="s">
        <v>3011</v>
      </c>
      <c r="E4255">
        <v>1739</v>
      </c>
      <c r="F4255" t="s">
        <v>3012</v>
      </c>
      <c r="G4255" t="s">
        <v>3051</v>
      </c>
    </row>
    <row r="4256" spans="2:9" x14ac:dyDescent="0.25">
      <c r="B4256" t="s">
        <v>3052</v>
      </c>
      <c r="C4256" t="s">
        <v>3053</v>
      </c>
      <c r="D4256" t="s">
        <v>3054</v>
      </c>
    </row>
    <row r="4257" spans="2:9" x14ac:dyDescent="0.25">
      <c r="B4257" t="s">
        <v>3055</v>
      </c>
    </row>
    <row r="4258" spans="2:9" x14ac:dyDescent="0.25">
      <c r="B4258" t="s">
        <v>3009</v>
      </c>
      <c r="C4258" t="s">
        <v>3050</v>
      </c>
      <c r="D4258" t="s">
        <v>3011</v>
      </c>
      <c r="E4258">
        <v>1750</v>
      </c>
      <c r="F4258" t="s">
        <v>3012</v>
      </c>
      <c r="G4258" t="s">
        <v>3056</v>
      </c>
    </row>
    <row r="4259" spans="2:9" x14ac:dyDescent="0.25">
      <c r="B4259" t="s">
        <v>3052</v>
      </c>
      <c r="C4259" t="s">
        <v>3057</v>
      </c>
      <c r="D4259" t="s">
        <v>3054</v>
      </c>
    </row>
    <row r="4260" spans="2:9" x14ac:dyDescent="0.25">
      <c r="B4260" t="s">
        <v>3009</v>
      </c>
      <c r="C4260" t="s">
        <v>3062</v>
      </c>
      <c r="D4260" t="s">
        <v>3011</v>
      </c>
      <c r="E4260">
        <v>738</v>
      </c>
      <c r="F4260" t="s">
        <v>3012</v>
      </c>
      <c r="G4260" t="s">
        <v>3059</v>
      </c>
    </row>
    <row r="4261" spans="2:9" x14ac:dyDescent="0.25">
      <c r="B4261" t="s">
        <v>3052</v>
      </c>
      <c r="C4261" t="s">
        <v>3069</v>
      </c>
      <c r="D4261" t="s">
        <v>3031</v>
      </c>
      <c r="E4261" t="s">
        <v>3076</v>
      </c>
    </row>
    <row r="4262" spans="2:9" x14ac:dyDescent="0.25">
      <c r="B4262" t="s">
        <v>3077</v>
      </c>
    </row>
    <row r="4263" spans="2:9" x14ac:dyDescent="0.25">
      <c r="B4263" t="s">
        <v>3009</v>
      </c>
      <c r="C4263" t="s">
        <v>3062</v>
      </c>
      <c r="D4263" t="s">
        <v>3011</v>
      </c>
      <c r="E4263">
        <v>750</v>
      </c>
      <c r="F4263" t="s">
        <v>3012</v>
      </c>
      <c r="G4263" t="s">
        <v>3078</v>
      </c>
    </row>
    <row r="4264" spans="2:9" x14ac:dyDescent="0.25">
      <c r="B4264" t="s">
        <v>3069</v>
      </c>
      <c r="C4264" t="s">
        <v>3072</v>
      </c>
      <c r="D4264" t="s">
        <v>3073</v>
      </c>
      <c r="E4264" t="s">
        <v>3238</v>
      </c>
      <c r="F4264" t="s">
        <v>3074</v>
      </c>
      <c r="G4264" t="s">
        <v>3069</v>
      </c>
      <c r="H4264" t="s">
        <v>3069</v>
      </c>
      <c r="I4264" t="s">
        <v>3075</v>
      </c>
    </row>
    <row r="4265" spans="2:9" x14ac:dyDescent="0.25">
      <c r="B4265" t="s">
        <v>3079</v>
      </c>
    </row>
    <row r="4266" spans="2:9" x14ac:dyDescent="0.25">
      <c r="B4266" t="s">
        <v>3009</v>
      </c>
      <c r="C4266" t="s">
        <v>3050</v>
      </c>
      <c r="D4266" t="s">
        <v>3011</v>
      </c>
      <c r="E4266">
        <v>1739</v>
      </c>
      <c r="F4266" t="s">
        <v>3012</v>
      </c>
      <c r="G4266" t="s">
        <v>3051</v>
      </c>
    </row>
    <row r="4267" spans="2:9" x14ac:dyDescent="0.25">
      <c r="B4267" t="s">
        <v>3052</v>
      </c>
      <c r="C4267" t="s">
        <v>3053</v>
      </c>
      <c r="D4267" t="s">
        <v>3054</v>
      </c>
    </row>
    <row r="4268" spans="2:9" x14ac:dyDescent="0.25">
      <c r="B4268" t="s">
        <v>3055</v>
      </c>
    </row>
    <row r="4269" spans="2:9" x14ac:dyDescent="0.25">
      <c r="B4269" t="s">
        <v>3009</v>
      </c>
      <c r="C4269" t="s">
        <v>3050</v>
      </c>
      <c r="D4269" t="s">
        <v>3011</v>
      </c>
      <c r="E4269">
        <v>1750</v>
      </c>
      <c r="F4269" t="s">
        <v>3012</v>
      </c>
      <c r="G4269" t="s">
        <v>3056</v>
      </c>
    </row>
    <row r="4270" spans="2:9" x14ac:dyDescent="0.25">
      <c r="B4270" t="s">
        <v>3052</v>
      </c>
      <c r="C4270" t="s">
        <v>3057</v>
      </c>
      <c r="D4270" t="s">
        <v>3054</v>
      </c>
    </row>
    <row r="4271" spans="2:9" x14ac:dyDescent="0.25">
      <c r="B4271" t="s">
        <v>3009</v>
      </c>
      <c r="C4271" t="s">
        <v>3062</v>
      </c>
      <c r="D4271" t="s">
        <v>3011</v>
      </c>
      <c r="E4271">
        <v>769</v>
      </c>
      <c r="F4271" t="s">
        <v>3012</v>
      </c>
      <c r="G4271" t="s">
        <v>3059</v>
      </c>
    </row>
    <row r="4272" spans="2:9" x14ac:dyDescent="0.25">
      <c r="B4272" t="s">
        <v>3069</v>
      </c>
      <c r="C4272" t="s">
        <v>3080</v>
      </c>
      <c r="D4272" t="s">
        <v>3081</v>
      </c>
      <c r="E4272" t="s">
        <v>3082</v>
      </c>
      <c r="F4272" t="s">
        <v>3083</v>
      </c>
      <c r="G4272" t="s">
        <v>3239</v>
      </c>
      <c r="H4272" t="s">
        <v>3071</v>
      </c>
    </row>
    <row r="4273" spans="1:16" x14ac:dyDescent="0.25">
      <c r="B4273" t="s">
        <v>3084</v>
      </c>
    </row>
    <row r="4274" spans="1:16" x14ac:dyDescent="0.25">
      <c r="B4274" t="s">
        <v>3009</v>
      </c>
      <c r="C4274" t="s">
        <v>3062</v>
      </c>
      <c r="D4274" t="s">
        <v>3011</v>
      </c>
      <c r="E4274">
        <v>776</v>
      </c>
      <c r="F4274" t="s">
        <v>3012</v>
      </c>
      <c r="G4274" t="s">
        <v>3085</v>
      </c>
    </row>
    <row r="4275" spans="1:16" x14ac:dyDescent="0.25">
      <c r="B4275" t="s">
        <v>3086</v>
      </c>
      <c r="C4275" t="s">
        <v>3087</v>
      </c>
      <c r="D4275" t="s">
        <v>3088</v>
      </c>
      <c r="E4275" t="s">
        <v>3089</v>
      </c>
      <c r="F4275" t="s">
        <v>3090</v>
      </c>
      <c r="G4275" t="s">
        <v>3091</v>
      </c>
    </row>
    <row r="4276" spans="1:16" x14ac:dyDescent="0.25">
      <c r="B4276" t="s">
        <v>3092</v>
      </c>
    </row>
    <row r="4277" spans="1:16" x14ac:dyDescent="0.25">
      <c r="A4277" t="s">
        <v>3240</v>
      </c>
      <c r="B4277" t="s">
        <v>3093</v>
      </c>
      <c r="C4277" t="s">
        <v>3094</v>
      </c>
      <c r="D4277" t="s">
        <v>3095</v>
      </c>
      <c r="E4277" t="s">
        <v>3241</v>
      </c>
      <c r="F4277" t="s">
        <v>3096</v>
      </c>
      <c r="G4277" t="s">
        <v>3242</v>
      </c>
      <c r="H4277" t="s">
        <v>3097</v>
      </c>
      <c r="I4277" t="s">
        <v>3098</v>
      </c>
      <c r="J4277" t="s">
        <v>3243</v>
      </c>
      <c r="K4277" t="s">
        <v>3099</v>
      </c>
      <c r="L4277" t="s">
        <v>3100</v>
      </c>
      <c r="M4277" t="s">
        <v>3002</v>
      </c>
      <c r="N4277" t="s">
        <v>3101</v>
      </c>
      <c r="O4277">
        <v>14195097600</v>
      </c>
      <c r="P4277" t="s">
        <v>3102</v>
      </c>
    </row>
    <row r="4278" spans="1:16" x14ac:dyDescent="0.25">
      <c r="A4278" t="s">
        <v>214</v>
      </c>
      <c r="B4278" t="s">
        <v>76</v>
      </c>
      <c r="C4278" t="s">
        <v>47</v>
      </c>
      <c r="D4278" t="s">
        <v>3114</v>
      </c>
      <c r="E4278" t="s">
        <v>49</v>
      </c>
      <c r="F4278" t="s">
        <v>50</v>
      </c>
      <c r="G4278">
        <v>1.0999989509582499E-3</v>
      </c>
    </row>
    <row r="4279" spans="1:16" x14ac:dyDescent="0.25">
      <c r="A4279" t="s">
        <v>3229</v>
      </c>
      <c r="B4279" t="s">
        <v>70</v>
      </c>
      <c r="C4279" t="s">
        <v>47</v>
      </c>
      <c r="D4279" t="s">
        <v>3113</v>
      </c>
      <c r="E4279" t="s">
        <v>49</v>
      </c>
      <c r="F4279" t="s">
        <v>50</v>
      </c>
      <c r="G4279">
        <v>1.87654142026548E-3</v>
      </c>
    </row>
    <row r="4280" spans="1:16" x14ac:dyDescent="0.25">
      <c r="A4280" t="s">
        <v>214</v>
      </c>
      <c r="B4280" t="s">
        <v>73</v>
      </c>
      <c r="C4280" t="s">
        <v>47</v>
      </c>
      <c r="D4280" t="s">
        <v>3114</v>
      </c>
      <c r="E4280" t="s">
        <v>49</v>
      </c>
      <c r="F4280" t="s">
        <v>50</v>
      </c>
      <c r="G4280">
        <v>2.04722026983896E-3</v>
      </c>
    </row>
    <row r="4281" spans="1:16" x14ac:dyDescent="0.25">
      <c r="A4281" t="s">
        <v>3229</v>
      </c>
      <c r="B4281" t="s">
        <v>73</v>
      </c>
      <c r="C4281" t="s">
        <v>47</v>
      </c>
      <c r="D4281" t="s">
        <v>3113</v>
      </c>
      <c r="E4281" t="s">
        <v>49</v>
      </c>
      <c r="F4281" t="s">
        <v>50</v>
      </c>
      <c r="G4281">
        <v>4.9814767307705303E-3</v>
      </c>
    </row>
    <row r="4282" spans="1:16" x14ac:dyDescent="0.25">
      <c r="A4282" t="s">
        <v>214</v>
      </c>
      <c r="B4282" t="s">
        <v>70</v>
      </c>
      <c r="C4282" t="s">
        <v>47</v>
      </c>
      <c r="D4282" t="s">
        <v>3114</v>
      </c>
      <c r="E4282" t="s">
        <v>49</v>
      </c>
      <c r="F4282" t="s">
        <v>50</v>
      </c>
      <c r="G4282">
        <v>7.3611040910084998E-4</v>
      </c>
    </row>
    <row r="4283" spans="1:16" x14ac:dyDescent="0.25">
      <c r="A4283" t="s">
        <v>3229</v>
      </c>
      <c r="B4283" t="s">
        <v>76</v>
      </c>
      <c r="C4283" t="s">
        <v>47</v>
      </c>
      <c r="D4283" t="s">
        <v>3113</v>
      </c>
      <c r="E4283" t="s">
        <v>49</v>
      </c>
      <c r="F4283" t="s">
        <v>50</v>
      </c>
      <c r="G4283">
        <v>4.1666626930236799E-3</v>
      </c>
    </row>
    <row r="4284" spans="1:16" x14ac:dyDescent="0.25">
      <c r="A4284" t="s">
        <v>220</v>
      </c>
      <c r="B4284" t="s">
        <v>73</v>
      </c>
      <c r="C4284" t="s">
        <v>47</v>
      </c>
      <c r="D4284" t="s">
        <v>3115</v>
      </c>
      <c r="E4284" t="s">
        <v>49</v>
      </c>
      <c r="F4284" t="s">
        <v>50</v>
      </c>
      <c r="G4284">
        <v>1.5454530715942299E-3</v>
      </c>
    </row>
    <row r="4285" spans="1:16" x14ac:dyDescent="0.25">
      <c r="A4285" t="s">
        <v>220</v>
      </c>
      <c r="B4285" t="s">
        <v>70</v>
      </c>
      <c r="C4285" t="s">
        <v>47</v>
      </c>
      <c r="D4285" t="s">
        <v>3115</v>
      </c>
      <c r="E4285" t="s">
        <v>49</v>
      </c>
      <c r="F4285" t="s">
        <v>50</v>
      </c>
      <c r="G4285">
        <v>4.2929251988728801E-4</v>
      </c>
    </row>
    <row r="4286" spans="1:16" x14ac:dyDescent="0.25">
      <c r="A4286" t="s">
        <v>220</v>
      </c>
      <c r="B4286" t="s">
        <v>76</v>
      </c>
      <c r="C4286" t="s">
        <v>47</v>
      </c>
      <c r="D4286" t="s">
        <v>3115</v>
      </c>
      <c r="E4286" t="s">
        <v>49</v>
      </c>
      <c r="F4286" t="s">
        <v>50</v>
      </c>
      <c r="G4286">
        <v>5.8333277702331504E-4</v>
      </c>
    </row>
    <row r="4287" spans="1:16" x14ac:dyDescent="0.25">
      <c r="A4287" t="s">
        <v>214</v>
      </c>
      <c r="B4287" t="s">
        <v>76</v>
      </c>
      <c r="C4287" t="s">
        <v>47</v>
      </c>
      <c r="D4287" t="s">
        <v>3115</v>
      </c>
      <c r="E4287" t="s">
        <v>49</v>
      </c>
      <c r="F4287" t="s">
        <v>50</v>
      </c>
      <c r="G4287">
        <v>1.02272629737854E-3</v>
      </c>
    </row>
    <row r="4288" spans="1:16" x14ac:dyDescent="0.25">
      <c r="A4288" t="s">
        <v>214</v>
      </c>
      <c r="B4288" t="s">
        <v>73</v>
      </c>
      <c r="C4288" t="s">
        <v>47</v>
      </c>
      <c r="D4288" t="s">
        <v>3115</v>
      </c>
      <c r="E4288" t="s">
        <v>49</v>
      </c>
      <c r="F4288" t="s">
        <v>50</v>
      </c>
      <c r="G4288">
        <v>1.9974728425343801E-3</v>
      </c>
    </row>
    <row r="4289" spans="1:7" x14ac:dyDescent="0.25">
      <c r="A4289" t="s">
        <v>214</v>
      </c>
      <c r="B4289" t="s">
        <v>70</v>
      </c>
      <c r="C4289" t="s">
        <v>47</v>
      </c>
      <c r="D4289" t="s">
        <v>3115</v>
      </c>
      <c r="E4289" t="s">
        <v>49</v>
      </c>
      <c r="F4289" t="s">
        <v>50</v>
      </c>
      <c r="G4289">
        <v>7.0201953252156505E-4</v>
      </c>
    </row>
    <row r="4290" spans="1:7" x14ac:dyDescent="0.25">
      <c r="A4290" t="s">
        <v>3229</v>
      </c>
      <c r="B4290" t="s">
        <v>70</v>
      </c>
      <c r="C4290" t="s">
        <v>47</v>
      </c>
      <c r="D4290" t="s">
        <v>3114</v>
      </c>
      <c r="E4290" t="s">
        <v>49</v>
      </c>
      <c r="F4290" t="s">
        <v>50</v>
      </c>
      <c r="G4290">
        <v>1.91110928853352E-3</v>
      </c>
    </row>
    <row r="4291" spans="1:7" x14ac:dyDescent="0.25">
      <c r="A4291" t="s">
        <v>3229</v>
      </c>
      <c r="B4291" t="s">
        <v>73</v>
      </c>
      <c r="C4291" t="s">
        <v>47</v>
      </c>
      <c r="D4291" t="s">
        <v>3114</v>
      </c>
      <c r="E4291" t="s">
        <v>49</v>
      </c>
      <c r="F4291" t="s">
        <v>50</v>
      </c>
      <c r="G4291">
        <v>5.0111063321431398E-3</v>
      </c>
    </row>
    <row r="4292" spans="1:7" x14ac:dyDescent="0.25">
      <c r="A4292" t="s">
        <v>3229</v>
      </c>
      <c r="B4292" t="s">
        <v>76</v>
      </c>
      <c r="C4292" t="s">
        <v>47</v>
      </c>
      <c r="D4292" t="s">
        <v>3114</v>
      </c>
      <c r="E4292" t="s">
        <v>49</v>
      </c>
      <c r="F4292" t="s">
        <v>50</v>
      </c>
      <c r="G4292">
        <v>4.3277736504872596E-3</v>
      </c>
    </row>
    <row r="4293" spans="1:7" x14ac:dyDescent="0.25">
      <c r="A4293" t="s">
        <v>220</v>
      </c>
      <c r="B4293" t="s">
        <v>73</v>
      </c>
      <c r="C4293" t="s">
        <v>47</v>
      </c>
      <c r="D4293" t="s">
        <v>3116</v>
      </c>
      <c r="E4293" t="s">
        <v>49</v>
      </c>
      <c r="F4293" t="s">
        <v>50</v>
      </c>
      <c r="G4293">
        <v>1.51620225773917E-3</v>
      </c>
    </row>
    <row r="4294" spans="1:7" x14ac:dyDescent="0.25">
      <c r="A4294" t="s">
        <v>220</v>
      </c>
      <c r="B4294" t="s">
        <v>70</v>
      </c>
      <c r="C4294" t="s">
        <v>47</v>
      </c>
      <c r="D4294" t="s">
        <v>3116</v>
      </c>
      <c r="E4294" t="s">
        <v>49</v>
      </c>
      <c r="F4294" t="s">
        <v>50</v>
      </c>
      <c r="G4294">
        <v>4.2129589451683801E-4</v>
      </c>
    </row>
    <row r="4295" spans="1:7" x14ac:dyDescent="0.25">
      <c r="A4295" t="s">
        <v>220</v>
      </c>
      <c r="B4295" t="s">
        <v>76</v>
      </c>
      <c r="C4295" t="s">
        <v>47</v>
      </c>
      <c r="D4295" t="s">
        <v>3116</v>
      </c>
      <c r="E4295" t="s">
        <v>49</v>
      </c>
      <c r="F4295" t="s">
        <v>50</v>
      </c>
      <c r="G4295">
        <v>5.5092540052202002E-4</v>
      </c>
    </row>
    <row r="4296" spans="1:7" x14ac:dyDescent="0.25">
      <c r="A4296" t="s">
        <v>214</v>
      </c>
      <c r="B4296" t="s">
        <v>76</v>
      </c>
      <c r="C4296" t="s">
        <v>47</v>
      </c>
      <c r="D4296" t="s">
        <v>3116</v>
      </c>
      <c r="E4296" t="s">
        <v>49</v>
      </c>
      <c r="F4296" t="s">
        <v>50</v>
      </c>
      <c r="G4296">
        <v>9.9305460850397697E-4</v>
      </c>
    </row>
    <row r="4297" spans="1:7" x14ac:dyDescent="0.25">
      <c r="A4297" t="s">
        <v>214</v>
      </c>
      <c r="B4297" t="s">
        <v>73</v>
      </c>
      <c r="C4297" t="s">
        <v>47</v>
      </c>
      <c r="D4297" t="s">
        <v>3116</v>
      </c>
      <c r="E4297" t="s">
        <v>49</v>
      </c>
      <c r="F4297" t="s">
        <v>50</v>
      </c>
      <c r="G4297">
        <v>1.8935167127185301E-3</v>
      </c>
    </row>
    <row r="4298" spans="1:7" x14ac:dyDescent="0.25">
      <c r="A4298" t="s">
        <v>214</v>
      </c>
      <c r="B4298" t="s">
        <v>70</v>
      </c>
      <c r="C4298" t="s">
        <v>47</v>
      </c>
      <c r="D4298" t="s">
        <v>3116</v>
      </c>
      <c r="E4298" t="s">
        <v>49</v>
      </c>
      <c r="F4298" t="s">
        <v>50</v>
      </c>
      <c r="G4298">
        <v>6.7824009391996597E-4</v>
      </c>
    </row>
    <row r="4299" spans="1:7" x14ac:dyDescent="0.25">
      <c r="A4299" t="s">
        <v>3229</v>
      </c>
      <c r="B4299" t="s">
        <v>70</v>
      </c>
      <c r="C4299" t="s">
        <v>47</v>
      </c>
      <c r="D4299" t="s">
        <v>3115</v>
      </c>
      <c r="E4299" t="s">
        <v>49</v>
      </c>
      <c r="F4299" t="s">
        <v>50</v>
      </c>
      <c r="G4299">
        <v>1.7929275830586701E-3</v>
      </c>
    </row>
    <row r="4300" spans="1:7" x14ac:dyDescent="0.25">
      <c r="A4300" t="s">
        <v>3229</v>
      </c>
      <c r="B4300" t="s">
        <v>73</v>
      </c>
      <c r="C4300" t="s">
        <v>47</v>
      </c>
      <c r="D4300" t="s">
        <v>3115</v>
      </c>
      <c r="E4300" t="s">
        <v>49</v>
      </c>
      <c r="F4300" t="s">
        <v>50</v>
      </c>
      <c r="G4300">
        <v>4.68938946723937E-3</v>
      </c>
    </row>
    <row r="4301" spans="1:7" x14ac:dyDescent="0.25">
      <c r="A4301" t="s">
        <v>3229</v>
      </c>
      <c r="B4301" t="s">
        <v>76</v>
      </c>
      <c r="C4301" t="s">
        <v>47</v>
      </c>
      <c r="D4301" t="s">
        <v>3115</v>
      </c>
      <c r="E4301" t="s">
        <v>49</v>
      </c>
      <c r="F4301" t="s">
        <v>50</v>
      </c>
      <c r="G4301">
        <v>4.2954504489898602E-3</v>
      </c>
    </row>
    <row r="4302" spans="1:7" x14ac:dyDescent="0.25">
      <c r="A4302" t="s">
        <v>220</v>
      </c>
      <c r="B4302" t="s">
        <v>73</v>
      </c>
      <c r="C4302" t="s">
        <v>47</v>
      </c>
      <c r="D4302" t="s">
        <v>3117</v>
      </c>
      <c r="E4302" t="s">
        <v>49</v>
      </c>
      <c r="F4302" t="s">
        <v>50</v>
      </c>
      <c r="G4302">
        <v>1.4123918154300701E-3</v>
      </c>
    </row>
    <row r="4303" spans="1:7" x14ac:dyDescent="0.25">
      <c r="A4303" t="s">
        <v>220</v>
      </c>
      <c r="B4303" t="s">
        <v>70</v>
      </c>
      <c r="C4303" t="s">
        <v>47</v>
      </c>
      <c r="D4303" t="s">
        <v>3117</v>
      </c>
      <c r="E4303" t="s">
        <v>49</v>
      </c>
      <c r="F4303" t="s">
        <v>50</v>
      </c>
      <c r="G4303">
        <v>3.88888518015543E-4</v>
      </c>
    </row>
    <row r="4304" spans="1:7" x14ac:dyDescent="0.25">
      <c r="A4304" t="s">
        <v>220</v>
      </c>
      <c r="B4304" t="s">
        <v>76</v>
      </c>
      <c r="C4304" t="s">
        <v>47</v>
      </c>
      <c r="D4304" t="s">
        <v>3117</v>
      </c>
      <c r="E4304" t="s">
        <v>49</v>
      </c>
      <c r="F4304" t="s">
        <v>50</v>
      </c>
      <c r="G4304">
        <v>5.0854652355878695E-4</v>
      </c>
    </row>
    <row r="4305" spans="1:7" x14ac:dyDescent="0.25">
      <c r="A4305" t="s">
        <v>214</v>
      </c>
      <c r="B4305" t="s">
        <v>76</v>
      </c>
      <c r="C4305" t="s">
        <v>47</v>
      </c>
      <c r="D4305" t="s">
        <v>3117</v>
      </c>
      <c r="E4305" t="s">
        <v>49</v>
      </c>
      <c r="F4305" t="s">
        <v>50</v>
      </c>
      <c r="G4305">
        <v>9.2948629305912903E-4</v>
      </c>
    </row>
    <row r="4306" spans="1:7" x14ac:dyDescent="0.25">
      <c r="A4306" t="s">
        <v>214</v>
      </c>
      <c r="B4306" t="s">
        <v>73</v>
      </c>
      <c r="C4306" t="s">
        <v>47</v>
      </c>
      <c r="D4306" t="s">
        <v>3117</v>
      </c>
      <c r="E4306" t="s">
        <v>49</v>
      </c>
      <c r="F4306" t="s">
        <v>50</v>
      </c>
      <c r="G4306">
        <v>1.7735025821587901E-3</v>
      </c>
    </row>
    <row r="4307" spans="1:7" x14ac:dyDescent="0.25">
      <c r="A4307" t="s">
        <v>214</v>
      </c>
      <c r="B4307" t="s">
        <v>70</v>
      </c>
      <c r="C4307" t="s">
        <v>47</v>
      </c>
      <c r="D4307" t="s">
        <v>3117</v>
      </c>
      <c r="E4307" t="s">
        <v>49</v>
      </c>
      <c r="F4307" t="s">
        <v>50</v>
      </c>
      <c r="G4307">
        <v>6.4102502969595103E-4</v>
      </c>
    </row>
    <row r="4308" spans="1:7" x14ac:dyDescent="0.25">
      <c r="A4308" t="s">
        <v>3229</v>
      </c>
      <c r="B4308" t="s">
        <v>70</v>
      </c>
      <c r="C4308" t="s">
        <v>47</v>
      </c>
      <c r="D4308" t="s">
        <v>3116</v>
      </c>
      <c r="E4308" t="s">
        <v>49</v>
      </c>
      <c r="F4308" t="s">
        <v>50</v>
      </c>
      <c r="G4308">
        <v>1.7083317041397001E-3</v>
      </c>
    </row>
    <row r="4309" spans="1:7" x14ac:dyDescent="0.25">
      <c r="A4309" t="s">
        <v>3229</v>
      </c>
      <c r="B4309" t="s">
        <v>73</v>
      </c>
      <c r="C4309" t="s">
        <v>47</v>
      </c>
      <c r="D4309" t="s">
        <v>3116</v>
      </c>
      <c r="E4309" t="s">
        <v>49</v>
      </c>
      <c r="F4309" t="s">
        <v>50</v>
      </c>
      <c r="G4309">
        <v>4.5509215858247501E-3</v>
      </c>
    </row>
    <row r="4310" spans="1:7" x14ac:dyDescent="0.25">
      <c r="A4310" t="s">
        <v>3229</v>
      </c>
      <c r="B4310" t="s">
        <v>76</v>
      </c>
      <c r="C4310" t="s">
        <v>47</v>
      </c>
      <c r="D4310" t="s">
        <v>3116</v>
      </c>
      <c r="E4310" t="s">
        <v>49</v>
      </c>
      <c r="F4310" t="s">
        <v>50</v>
      </c>
      <c r="G4310">
        <v>4.2106441325611499E-3</v>
      </c>
    </row>
    <row r="4311" spans="1:7" x14ac:dyDescent="0.25">
      <c r="A4311" t="s">
        <v>220</v>
      </c>
      <c r="B4311" t="s">
        <v>73</v>
      </c>
      <c r="C4311" t="s">
        <v>47</v>
      </c>
      <c r="D4311" t="s">
        <v>3118</v>
      </c>
      <c r="E4311" t="s">
        <v>49</v>
      </c>
      <c r="F4311" t="s">
        <v>50</v>
      </c>
      <c r="G4311">
        <v>1.39285581452505E-3</v>
      </c>
    </row>
    <row r="4312" spans="1:7" x14ac:dyDescent="0.25">
      <c r="A4312" t="s">
        <v>220</v>
      </c>
      <c r="B4312" t="s">
        <v>70</v>
      </c>
      <c r="C4312" t="s">
        <v>47</v>
      </c>
      <c r="D4312" t="s">
        <v>3118</v>
      </c>
      <c r="E4312" t="s">
        <v>49</v>
      </c>
      <c r="F4312" t="s">
        <v>50</v>
      </c>
      <c r="G4312">
        <v>3.7896789255596302E-4</v>
      </c>
    </row>
    <row r="4313" spans="1:7" x14ac:dyDescent="0.25">
      <c r="A4313" t="s">
        <v>220</v>
      </c>
      <c r="B4313" t="s">
        <v>76</v>
      </c>
      <c r="C4313" t="s">
        <v>47</v>
      </c>
      <c r="D4313" t="s">
        <v>3118</v>
      </c>
      <c r="E4313" t="s">
        <v>49</v>
      </c>
      <c r="F4313" t="s">
        <v>50</v>
      </c>
      <c r="G4313">
        <v>4.9206302279517704E-4</v>
      </c>
    </row>
    <row r="4314" spans="1:7" x14ac:dyDescent="0.25">
      <c r="A4314" t="s">
        <v>214</v>
      </c>
      <c r="B4314" t="s">
        <v>76</v>
      </c>
      <c r="C4314" t="s">
        <v>47</v>
      </c>
      <c r="D4314" t="s">
        <v>3118</v>
      </c>
      <c r="E4314" t="s">
        <v>49</v>
      </c>
      <c r="F4314" t="s">
        <v>50</v>
      </c>
      <c r="G4314">
        <v>9.4047529356820205E-4</v>
      </c>
    </row>
    <row r="4315" spans="1:7" x14ac:dyDescent="0.25">
      <c r="A4315" t="s">
        <v>214</v>
      </c>
      <c r="B4315" t="s">
        <v>73</v>
      </c>
      <c r="C4315" t="s">
        <v>47</v>
      </c>
      <c r="D4315" t="s">
        <v>3118</v>
      </c>
      <c r="E4315" t="s">
        <v>49</v>
      </c>
      <c r="F4315" t="s">
        <v>50</v>
      </c>
      <c r="G4315">
        <v>1.73610945542653E-3</v>
      </c>
    </row>
    <row r="4316" spans="1:7" x14ac:dyDescent="0.25">
      <c r="A4316" t="s">
        <v>214</v>
      </c>
      <c r="B4316" t="s">
        <v>70</v>
      </c>
      <c r="C4316" t="s">
        <v>47</v>
      </c>
      <c r="D4316" t="s">
        <v>3118</v>
      </c>
      <c r="E4316" t="s">
        <v>49</v>
      </c>
      <c r="F4316" t="s">
        <v>50</v>
      </c>
      <c r="G4316">
        <v>6.3690415450504796E-4</v>
      </c>
    </row>
    <row r="4317" spans="1:7" x14ac:dyDescent="0.25">
      <c r="A4317" t="s">
        <v>3229</v>
      </c>
      <c r="B4317" t="s">
        <v>70</v>
      </c>
      <c r="C4317" t="s">
        <v>47</v>
      </c>
      <c r="D4317" t="s">
        <v>3117</v>
      </c>
      <c r="E4317" t="s">
        <v>49</v>
      </c>
      <c r="F4317" t="s">
        <v>50</v>
      </c>
      <c r="G4317">
        <v>1.5769215730520301E-3</v>
      </c>
    </row>
    <row r="4318" spans="1:7" x14ac:dyDescent="0.25">
      <c r="A4318" t="s">
        <v>3229</v>
      </c>
      <c r="B4318" t="s">
        <v>73</v>
      </c>
      <c r="C4318" t="s">
        <v>47</v>
      </c>
      <c r="D4318" t="s">
        <v>3117</v>
      </c>
      <c r="E4318" t="s">
        <v>49</v>
      </c>
      <c r="F4318" t="s">
        <v>50</v>
      </c>
      <c r="G4318">
        <v>4.2841839484679296E-3</v>
      </c>
    </row>
    <row r="4319" spans="1:7" x14ac:dyDescent="0.25">
      <c r="A4319" t="s">
        <v>3229</v>
      </c>
      <c r="B4319" t="s">
        <v>76</v>
      </c>
      <c r="C4319" t="s">
        <v>47</v>
      </c>
      <c r="D4319" t="s">
        <v>3117</v>
      </c>
      <c r="E4319" t="s">
        <v>49</v>
      </c>
      <c r="F4319" t="s">
        <v>50</v>
      </c>
      <c r="G4319">
        <v>3.9508509330260398E-3</v>
      </c>
    </row>
    <row r="4320" spans="1:7" x14ac:dyDescent="0.25">
      <c r="A4320" t="s">
        <v>220</v>
      </c>
      <c r="B4320" t="s">
        <v>73</v>
      </c>
      <c r="C4320" t="s">
        <v>47</v>
      </c>
      <c r="D4320" t="s">
        <v>3119</v>
      </c>
      <c r="E4320" t="s">
        <v>49</v>
      </c>
      <c r="F4320" t="s">
        <v>50</v>
      </c>
      <c r="G4320">
        <v>1.3425913121965099E-3</v>
      </c>
    </row>
    <row r="4321" spans="1:7" x14ac:dyDescent="0.25">
      <c r="A4321" t="s">
        <v>220</v>
      </c>
      <c r="B4321" t="s">
        <v>70</v>
      </c>
      <c r="C4321" t="s">
        <v>47</v>
      </c>
      <c r="D4321" t="s">
        <v>3119</v>
      </c>
      <c r="E4321" t="s">
        <v>49</v>
      </c>
      <c r="F4321" t="s">
        <v>50</v>
      </c>
      <c r="G4321">
        <v>3.7777741750081299E-4</v>
      </c>
    </row>
    <row r="4322" spans="1:7" x14ac:dyDescent="0.25">
      <c r="A4322" t="s">
        <v>220</v>
      </c>
      <c r="B4322" t="s">
        <v>76</v>
      </c>
      <c r="C4322" t="s">
        <v>47</v>
      </c>
      <c r="D4322" t="s">
        <v>3119</v>
      </c>
      <c r="E4322" t="s">
        <v>49</v>
      </c>
      <c r="F4322" t="s">
        <v>50</v>
      </c>
      <c r="G4322">
        <v>5.0185137324863002E-4</v>
      </c>
    </row>
    <row r="4323" spans="1:7" x14ac:dyDescent="0.25">
      <c r="A4323" t="s">
        <v>214</v>
      </c>
      <c r="B4323" t="s">
        <v>76</v>
      </c>
      <c r="C4323" t="s">
        <v>47</v>
      </c>
      <c r="D4323" t="s">
        <v>3119</v>
      </c>
      <c r="E4323" t="s">
        <v>49</v>
      </c>
      <c r="F4323" t="s">
        <v>50</v>
      </c>
      <c r="G4323">
        <v>9.0555469195048002E-4</v>
      </c>
    </row>
    <row r="4324" spans="1:7" x14ac:dyDescent="0.25">
      <c r="A4324" t="s">
        <v>214</v>
      </c>
      <c r="B4324" t="s">
        <v>73</v>
      </c>
      <c r="C4324" t="s">
        <v>47</v>
      </c>
      <c r="D4324" t="s">
        <v>3119</v>
      </c>
      <c r="E4324" t="s">
        <v>49</v>
      </c>
      <c r="F4324" t="s">
        <v>50</v>
      </c>
      <c r="G4324">
        <v>1.6925909784105001E-3</v>
      </c>
    </row>
    <row r="4325" spans="1:7" x14ac:dyDescent="0.25">
      <c r="A4325" t="s">
        <v>214</v>
      </c>
      <c r="B4325" t="s">
        <v>70</v>
      </c>
      <c r="C4325" t="s">
        <v>47</v>
      </c>
      <c r="D4325" t="s">
        <v>3119</v>
      </c>
      <c r="E4325" t="s">
        <v>49</v>
      </c>
      <c r="F4325" t="s">
        <v>50</v>
      </c>
      <c r="G4325">
        <v>6.2407347891065804E-4</v>
      </c>
    </row>
    <row r="4326" spans="1:7" x14ac:dyDescent="0.25">
      <c r="A4326" t="s">
        <v>3229</v>
      </c>
      <c r="B4326" t="s">
        <v>70</v>
      </c>
      <c r="C4326" t="s">
        <v>47</v>
      </c>
      <c r="D4326" t="s">
        <v>3118</v>
      </c>
      <c r="E4326" t="s">
        <v>49</v>
      </c>
      <c r="F4326" t="s">
        <v>50</v>
      </c>
      <c r="G4326">
        <v>1.50793506985618E-3</v>
      </c>
    </row>
    <row r="4327" spans="1:7" x14ac:dyDescent="0.25">
      <c r="A4327" t="s">
        <v>3229</v>
      </c>
      <c r="B4327" t="s">
        <v>73</v>
      </c>
      <c r="C4327" t="s">
        <v>47</v>
      </c>
      <c r="D4327" t="s">
        <v>3118</v>
      </c>
      <c r="E4327" t="s">
        <v>49</v>
      </c>
      <c r="F4327" t="s">
        <v>50</v>
      </c>
      <c r="G4327">
        <v>4.1785674435751699E-3</v>
      </c>
    </row>
    <row r="4328" spans="1:7" x14ac:dyDescent="0.25">
      <c r="A4328" t="s">
        <v>3229</v>
      </c>
      <c r="B4328" t="s">
        <v>76</v>
      </c>
      <c r="C4328" t="s">
        <v>47</v>
      </c>
      <c r="D4328" t="s">
        <v>3118</v>
      </c>
      <c r="E4328" t="s">
        <v>49</v>
      </c>
      <c r="F4328" t="s">
        <v>50</v>
      </c>
      <c r="G4328">
        <v>3.8730121794201002E-3</v>
      </c>
    </row>
    <row r="4329" spans="1:7" x14ac:dyDescent="0.25">
      <c r="A4329" t="s">
        <v>220</v>
      </c>
      <c r="B4329" t="s">
        <v>73</v>
      </c>
      <c r="C4329" t="s">
        <v>47</v>
      </c>
      <c r="D4329" t="s">
        <v>3120</v>
      </c>
      <c r="E4329" t="s">
        <v>49</v>
      </c>
      <c r="F4329" t="s">
        <v>50</v>
      </c>
      <c r="G4329">
        <v>1.40624865889549E-3</v>
      </c>
    </row>
    <row r="4330" spans="1:7" x14ac:dyDescent="0.25">
      <c r="A4330" t="s">
        <v>220</v>
      </c>
      <c r="B4330" t="s">
        <v>70</v>
      </c>
      <c r="C4330" t="s">
        <v>47</v>
      </c>
      <c r="D4330" t="s">
        <v>3120</v>
      </c>
      <c r="E4330" t="s">
        <v>49</v>
      </c>
      <c r="F4330" t="s">
        <v>50</v>
      </c>
      <c r="G4330">
        <v>3.6111076672871902E-4</v>
      </c>
    </row>
    <row r="4331" spans="1:7" x14ac:dyDescent="0.25">
      <c r="A4331" t="s">
        <v>220</v>
      </c>
      <c r="B4331" t="s">
        <v>76</v>
      </c>
      <c r="C4331" t="s">
        <v>47</v>
      </c>
      <c r="D4331" t="s">
        <v>3120</v>
      </c>
      <c r="E4331" t="s">
        <v>49</v>
      </c>
      <c r="F4331" t="s">
        <v>50</v>
      </c>
      <c r="G4331">
        <v>4.9479119479656198E-4</v>
      </c>
    </row>
    <row r="4332" spans="1:7" x14ac:dyDescent="0.25">
      <c r="A4332" t="s">
        <v>214</v>
      </c>
      <c r="B4332" t="s">
        <v>76</v>
      </c>
      <c r="C4332" t="s">
        <v>47</v>
      </c>
      <c r="D4332" t="s">
        <v>3120</v>
      </c>
      <c r="E4332" t="s">
        <v>49</v>
      </c>
      <c r="F4332" t="s">
        <v>50</v>
      </c>
      <c r="G4332">
        <v>9.5486020048459299E-4</v>
      </c>
    </row>
    <row r="4333" spans="1:7" x14ac:dyDescent="0.25">
      <c r="A4333" t="s">
        <v>214</v>
      </c>
      <c r="B4333" t="s">
        <v>73</v>
      </c>
      <c r="C4333" t="s">
        <v>47</v>
      </c>
      <c r="D4333" t="s">
        <v>3120</v>
      </c>
      <c r="E4333" t="s">
        <v>49</v>
      </c>
      <c r="F4333" t="s">
        <v>50</v>
      </c>
      <c r="G4333">
        <v>1.7274289081493999E-3</v>
      </c>
    </row>
    <row r="4334" spans="1:7" x14ac:dyDescent="0.25">
      <c r="A4334" t="s">
        <v>214</v>
      </c>
      <c r="B4334" t="s">
        <v>70</v>
      </c>
      <c r="C4334" t="s">
        <v>47</v>
      </c>
      <c r="D4334" t="s">
        <v>3120</v>
      </c>
      <c r="E4334" t="s">
        <v>49</v>
      </c>
      <c r="F4334" t="s">
        <v>50</v>
      </c>
      <c r="G4334">
        <v>6.1805496613184601E-4</v>
      </c>
    </row>
    <row r="4335" spans="1:7" x14ac:dyDescent="0.25">
      <c r="A4335" t="s">
        <v>3229</v>
      </c>
      <c r="B4335" t="s">
        <v>70</v>
      </c>
      <c r="C4335" t="s">
        <v>47</v>
      </c>
      <c r="D4335" t="s">
        <v>3119</v>
      </c>
      <c r="E4335" t="s">
        <v>49</v>
      </c>
      <c r="F4335" t="s">
        <v>50</v>
      </c>
      <c r="G4335">
        <v>1.4481467670864499E-3</v>
      </c>
    </row>
    <row r="4336" spans="1:7" x14ac:dyDescent="0.25">
      <c r="A4336" t="s">
        <v>3229</v>
      </c>
      <c r="B4336" t="s">
        <v>73</v>
      </c>
      <c r="C4336" t="s">
        <v>47</v>
      </c>
      <c r="D4336" t="s">
        <v>3119</v>
      </c>
      <c r="E4336" t="s">
        <v>49</v>
      </c>
      <c r="F4336" t="s">
        <v>50</v>
      </c>
      <c r="G4336">
        <v>4.13703309165106E-3</v>
      </c>
    </row>
    <row r="4337" spans="1:7" x14ac:dyDescent="0.25">
      <c r="A4337" t="s">
        <v>3229</v>
      </c>
      <c r="B4337" t="s">
        <v>76</v>
      </c>
      <c r="C4337" t="s">
        <v>47</v>
      </c>
      <c r="D4337" t="s">
        <v>3119</v>
      </c>
      <c r="E4337" t="s">
        <v>49</v>
      </c>
      <c r="F4337" t="s">
        <v>50</v>
      </c>
      <c r="G4337">
        <v>3.9388851324717198E-3</v>
      </c>
    </row>
    <row r="4338" spans="1:7" x14ac:dyDescent="0.25">
      <c r="A4338" t="s">
        <v>220</v>
      </c>
      <c r="B4338" t="s">
        <v>73</v>
      </c>
      <c r="C4338" t="s">
        <v>47</v>
      </c>
      <c r="D4338" t="s">
        <v>3121</v>
      </c>
      <c r="E4338" t="s">
        <v>49</v>
      </c>
      <c r="F4338" t="s">
        <v>50</v>
      </c>
      <c r="G4338">
        <v>1.4182993009978599E-3</v>
      </c>
    </row>
    <row r="4339" spans="1:7" x14ac:dyDescent="0.25">
      <c r="A4339" t="s">
        <v>220</v>
      </c>
      <c r="B4339" t="s">
        <v>70</v>
      </c>
      <c r="C4339" t="s">
        <v>47</v>
      </c>
      <c r="D4339" t="s">
        <v>3121</v>
      </c>
      <c r="E4339" t="s">
        <v>49</v>
      </c>
      <c r="F4339" t="s">
        <v>50</v>
      </c>
      <c r="G4339">
        <v>3.4803888377021299E-4</v>
      </c>
    </row>
    <row r="4340" spans="1:7" x14ac:dyDescent="0.25">
      <c r="A4340" t="s">
        <v>220</v>
      </c>
      <c r="B4340" t="s">
        <v>76</v>
      </c>
      <c r="C4340" t="s">
        <v>47</v>
      </c>
      <c r="D4340" t="s">
        <v>3121</v>
      </c>
      <c r="E4340" t="s">
        <v>49</v>
      </c>
      <c r="F4340" t="s">
        <v>50</v>
      </c>
      <c r="G4340">
        <v>4.9673155242321496E-4</v>
      </c>
    </row>
    <row r="4341" spans="1:7" x14ac:dyDescent="0.25">
      <c r="A4341" t="s">
        <v>214</v>
      </c>
      <c r="B4341" t="s">
        <v>76</v>
      </c>
      <c r="C4341" t="s">
        <v>47</v>
      </c>
      <c r="D4341" t="s">
        <v>3121</v>
      </c>
      <c r="E4341" t="s">
        <v>49</v>
      </c>
      <c r="F4341" t="s">
        <v>50</v>
      </c>
      <c r="G4341">
        <v>9.9509709021624302E-4</v>
      </c>
    </row>
    <row r="4342" spans="1:7" x14ac:dyDescent="0.25">
      <c r="A4342" t="s">
        <v>214</v>
      </c>
      <c r="B4342" t="s">
        <v>73</v>
      </c>
      <c r="C4342" t="s">
        <v>47</v>
      </c>
      <c r="D4342" t="s">
        <v>3121</v>
      </c>
      <c r="E4342" t="s">
        <v>49</v>
      </c>
      <c r="F4342" t="s">
        <v>50</v>
      </c>
      <c r="G4342">
        <v>1.7369264481114401E-3</v>
      </c>
    </row>
    <row r="4343" spans="1:7" x14ac:dyDescent="0.25">
      <c r="A4343" t="s">
        <v>214</v>
      </c>
      <c r="B4343" t="s">
        <v>70</v>
      </c>
      <c r="C4343" t="s">
        <v>47</v>
      </c>
      <c r="D4343" t="s">
        <v>3121</v>
      </c>
      <c r="E4343" t="s">
        <v>49</v>
      </c>
      <c r="F4343" t="s">
        <v>50</v>
      </c>
      <c r="G4343">
        <v>6.4215625033658995E-4</v>
      </c>
    </row>
    <row r="4344" spans="1:7" x14ac:dyDescent="0.25">
      <c r="A4344" t="s">
        <v>3229</v>
      </c>
      <c r="B4344" t="s">
        <v>70</v>
      </c>
      <c r="C4344" t="s">
        <v>47</v>
      </c>
      <c r="D4344" t="s">
        <v>3120</v>
      </c>
      <c r="E4344" t="s">
        <v>49</v>
      </c>
      <c r="F4344" t="s">
        <v>50</v>
      </c>
      <c r="G4344">
        <v>1.7517344405253701E-3</v>
      </c>
    </row>
    <row r="4345" spans="1:7" x14ac:dyDescent="0.25">
      <c r="A4345" t="s">
        <v>3229</v>
      </c>
      <c r="B4345" t="s">
        <v>73</v>
      </c>
      <c r="C4345" t="s">
        <v>47</v>
      </c>
      <c r="D4345" t="s">
        <v>3120</v>
      </c>
      <c r="E4345" t="s">
        <v>49</v>
      </c>
      <c r="F4345" t="s">
        <v>50</v>
      </c>
      <c r="G4345">
        <v>4.4496485342581998E-3</v>
      </c>
    </row>
    <row r="4346" spans="1:7" x14ac:dyDescent="0.25">
      <c r="A4346" t="s">
        <v>3229</v>
      </c>
      <c r="B4346" t="s">
        <v>76</v>
      </c>
      <c r="C4346" t="s">
        <v>47</v>
      </c>
      <c r="D4346" t="s">
        <v>3120</v>
      </c>
      <c r="E4346" t="s">
        <v>49</v>
      </c>
      <c r="F4346" t="s">
        <v>50</v>
      </c>
      <c r="G4346">
        <v>4.1336766133705698E-3</v>
      </c>
    </row>
    <row r="4347" spans="1:7" x14ac:dyDescent="0.25">
      <c r="A4347" t="s">
        <v>220</v>
      </c>
      <c r="B4347" t="s">
        <v>73</v>
      </c>
      <c r="C4347" t="s">
        <v>47</v>
      </c>
      <c r="D4347" t="s">
        <v>3122</v>
      </c>
      <c r="E4347" t="s">
        <v>49</v>
      </c>
      <c r="F4347" t="s">
        <v>50</v>
      </c>
      <c r="G4347">
        <v>1.39969002317499E-3</v>
      </c>
    </row>
    <row r="4348" spans="1:7" x14ac:dyDescent="0.25">
      <c r="A4348" t="s">
        <v>220</v>
      </c>
      <c r="B4348" t="s">
        <v>70</v>
      </c>
      <c r="C4348" t="s">
        <v>47</v>
      </c>
      <c r="D4348" t="s">
        <v>3122</v>
      </c>
      <c r="E4348" t="s">
        <v>49</v>
      </c>
      <c r="F4348" t="s">
        <v>50</v>
      </c>
      <c r="G4348">
        <v>3.3333301544189402E-4</v>
      </c>
    </row>
    <row r="4349" spans="1:7" x14ac:dyDescent="0.25">
      <c r="A4349" t="s">
        <v>220</v>
      </c>
      <c r="B4349" t="s">
        <v>76</v>
      </c>
      <c r="C4349" t="s">
        <v>47</v>
      </c>
      <c r="D4349" t="s">
        <v>3122</v>
      </c>
      <c r="E4349" t="s">
        <v>49</v>
      </c>
      <c r="F4349" t="s">
        <v>50</v>
      </c>
      <c r="G4349">
        <v>4.7376498028084001E-4</v>
      </c>
    </row>
    <row r="4350" spans="1:7" x14ac:dyDescent="0.25">
      <c r="A4350" t="s">
        <v>214</v>
      </c>
      <c r="B4350" t="s">
        <v>76</v>
      </c>
      <c r="C4350" t="s">
        <v>47</v>
      </c>
      <c r="D4350" t="s">
        <v>3122</v>
      </c>
      <c r="E4350" t="s">
        <v>49</v>
      </c>
      <c r="F4350" t="s">
        <v>50</v>
      </c>
      <c r="G4350">
        <v>1.0262335892076799E-3</v>
      </c>
    </row>
    <row r="4351" spans="1:7" x14ac:dyDescent="0.25">
      <c r="A4351" t="s">
        <v>214</v>
      </c>
      <c r="B4351" t="s">
        <v>73</v>
      </c>
      <c r="C4351" t="s">
        <v>47</v>
      </c>
      <c r="D4351" t="s">
        <v>3122</v>
      </c>
      <c r="E4351" t="s">
        <v>49</v>
      </c>
      <c r="F4351" t="s">
        <v>50</v>
      </c>
      <c r="G4351">
        <v>1.74382549745065E-3</v>
      </c>
    </row>
    <row r="4352" spans="1:7" x14ac:dyDescent="0.25">
      <c r="A4352" t="s">
        <v>214</v>
      </c>
      <c r="B4352" t="s">
        <v>70</v>
      </c>
      <c r="C4352" t="s">
        <v>47</v>
      </c>
      <c r="D4352" t="s">
        <v>3122</v>
      </c>
      <c r="E4352" t="s">
        <v>49</v>
      </c>
      <c r="F4352" t="s">
        <v>50</v>
      </c>
      <c r="G4352">
        <v>6.3888827959696396E-4</v>
      </c>
    </row>
    <row r="4353" spans="1:7" x14ac:dyDescent="0.25">
      <c r="A4353" t="s">
        <v>3229</v>
      </c>
      <c r="B4353" t="s">
        <v>70</v>
      </c>
      <c r="C4353" t="s">
        <v>47</v>
      </c>
      <c r="D4353" t="s">
        <v>3121</v>
      </c>
      <c r="E4353" t="s">
        <v>49</v>
      </c>
      <c r="F4353" t="s">
        <v>50</v>
      </c>
      <c r="G4353">
        <v>1.9199328095305199E-3</v>
      </c>
    </row>
    <row r="4354" spans="1:7" x14ac:dyDescent="0.25">
      <c r="A4354" t="s">
        <v>3229</v>
      </c>
      <c r="B4354" t="s">
        <v>73</v>
      </c>
      <c r="C4354" t="s">
        <v>47</v>
      </c>
      <c r="D4354" t="s">
        <v>3121</v>
      </c>
      <c r="E4354" t="s">
        <v>49</v>
      </c>
      <c r="F4354" t="s">
        <v>50</v>
      </c>
      <c r="G4354">
        <v>4.6895380113639003E-3</v>
      </c>
    </row>
    <row r="4355" spans="1:7" x14ac:dyDescent="0.25">
      <c r="A4355" t="s">
        <v>220</v>
      </c>
      <c r="B4355" t="s">
        <v>73</v>
      </c>
      <c r="C4355" t="s">
        <v>47</v>
      </c>
      <c r="D4355" t="s">
        <v>3123</v>
      </c>
      <c r="E4355" t="s">
        <v>49</v>
      </c>
      <c r="F4355" t="s">
        <v>50</v>
      </c>
      <c r="G4355">
        <v>1.38011564288223E-3</v>
      </c>
    </row>
    <row r="4356" spans="1:7" x14ac:dyDescent="0.25">
      <c r="A4356" t="s">
        <v>220</v>
      </c>
      <c r="B4356" t="s">
        <v>70</v>
      </c>
      <c r="C4356" t="s">
        <v>47</v>
      </c>
      <c r="D4356" t="s">
        <v>3123</v>
      </c>
      <c r="E4356" t="s">
        <v>49</v>
      </c>
      <c r="F4356" t="s">
        <v>50</v>
      </c>
      <c r="G4356">
        <v>3.24561093982897E-4</v>
      </c>
    </row>
    <row r="4357" spans="1:7" x14ac:dyDescent="0.25">
      <c r="A4357" t="s">
        <v>220</v>
      </c>
      <c r="B4357" t="s">
        <v>76</v>
      </c>
      <c r="C4357" t="s">
        <v>47</v>
      </c>
      <c r="D4357" t="s">
        <v>3123</v>
      </c>
      <c r="E4357" t="s">
        <v>49</v>
      </c>
      <c r="F4357" t="s">
        <v>50</v>
      </c>
      <c r="G4357">
        <v>4.6052587659735399E-4</v>
      </c>
    </row>
    <row r="4358" spans="1:7" x14ac:dyDescent="0.25">
      <c r="A4358" t="s">
        <v>3229</v>
      </c>
      <c r="B4358" t="s">
        <v>76</v>
      </c>
      <c r="C4358" t="s">
        <v>47</v>
      </c>
      <c r="D4358" t="s">
        <v>3121</v>
      </c>
      <c r="E4358" t="s">
        <v>49</v>
      </c>
      <c r="F4358" t="s">
        <v>50</v>
      </c>
      <c r="G4358">
        <v>4.2647018152124697E-3</v>
      </c>
    </row>
    <row r="4359" spans="1:7" x14ac:dyDescent="0.25">
      <c r="A4359" t="s">
        <v>214</v>
      </c>
      <c r="B4359" t="s">
        <v>76</v>
      </c>
      <c r="C4359" t="s">
        <v>47</v>
      </c>
      <c r="D4359" t="s">
        <v>3123</v>
      </c>
      <c r="E4359" t="s">
        <v>49</v>
      </c>
      <c r="F4359" t="s">
        <v>50</v>
      </c>
      <c r="G4359">
        <v>9.9853705941584992E-4</v>
      </c>
    </row>
    <row r="4360" spans="1:7" x14ac:dyDescent="0.25">
      <c r="A4360" t="s">
        <v>214</v>
      </c>
      <c r="B4360" t="s">
        <v>73</v>
      </c>
      <c r="C4360" t="s">
        <v>47</v>
      </c>
      <c r="D4360" t="s">
        <v>3123</v>
      </c>
      <c r="E4360" t="s">
        <v>49</v>
      </c>
      <c r="F4360" t="s">
        <v>50</v>
      </c>
      <c r="G4360">
        <v>1.72222057978312E-3</v>
      </c>
    </row>
    <row r="4361" spans="1:7" x14ac:dyDescent="0.25">
      <c r="A4361" t="s">
        <v>214</v>
      </c>
      <c r="B4361" t="s">
        <v>70</v>
      </c>
      <c r="C4361" t="s">
        <v>47</v>
      </c>
      <c r="D4361" t="s">
        <v>3123</v>
      </c>
      <c r="E4361" t="s">
        <v>49</v>
      </c>
      <c r="F4361" t="s">
        <v>50</v>
      </c>
      <c r="G4361">
        <v>6.1111052831013999E-4</v>
      </c>
    </row>
    <row r="4362" spans="1:7" x14ac:dyDescent="0.25">
      <c r="A4362" t="s">
        <v>220</v>
      </c>
      <c r="B4362" t="s">
        <v>73</v>
      </c>
      <c r="C4362" t="s">
        <v>47</v>
      </c>
      <c r="D4362" t="s">
        <v>3124</v>
      </c>
      <c r="E4362" t="s">
        <v>49</v>
      </c>
      <c r="F4362" t="s">
        <v>50</v>
      </c>
      <c r="G4362">
        <v>1.54444297154744E-3</v>
      </c>
    </row>
    <row r="4363" spans="1:7" x14ac:dyDescent="0.25">
      <c r="A4363" t="s">
        <v>220</v>
      </c>
      <c r="B4363" t="s">
        <v>70</v>
      </c>
      <c r="C4363" t="s">
        <v>47</v>
      </c>
      <c r="D4363" t="s">
        <v>3124</v>
      </c>
      <c r="E4363" t="s">
        <v>49</v>
      </c>
      <c r="F4363" t="s">
        <v>50</v>
      </c>
      <c r="G4363">
        <v>3.6805520455042499E-4</v>
      </c>
    </row>
    <row r="4364" spans="1:7" x14ac:dyDescent="0.25">
      <c r="A4364" t="s">
        <v>220</v>
      </c>
      <c r="B4364" t="s">
        <v>76</v>
      </c>
      <c r="C4364" t="s">
        <v>47</v>
      </c>
      <c r="D4364" t="s">
        <v>3124</v>
      </c>
      <c r="E4364" t="s">
        <v>49</v>
      </c>
      <c r="F4364" t="s">
        <v>50</v>
      </c>
      <c r="G4364">
        <v>5.7638833920160902E-4</v>
      </c>
    </row>
    <row r="4365" spans="1:7" x14ac:dyDescent="0.25">
      <c r="A4365" t="s">
        <v>3229</v>
      </c>
      <c r="B4365" t="s">
        <v>70</v>
      </c>
      <c r="C4365" t="s">
        <v>47</v>
      </c>
      <c r="D4365" t="s">
        <v>3122</v>
      </c>
      <c r="E4365" t="s">
        <v>49</v>
      </c>
      <c r="F4365" t="s">
        <v>50</v>
      </c>
      <c r="G4365">
        <v>2.1033930557745402E-3</v>
      </c>
    </row>
    <row r="4366" spans="1:7" x14ac:dyDescent="0.25">
      <c r="A4366" t="s">
        <v>3229</v>
      </c>
      <c r="B4366" t="s">
        <v>73</v>
      </c>
      <c r="C4366" t="s">
        <v>47</v>
      </c>
      <c r="D4366" t="s">
        <v>3122</v>
      </c>
      <c r="E4366" t="s">
        <v>49</v>
      </c>
      <c r="F4366" t="s">
        <v>50</v>
      </c>
      <c r="G4366">
        <v>4.9320940618161804E-3</v>
      </c>
    </row>
    <row r="4367" spans="1:7" x14ac:dyDescent="0.25">
      <c r="A4367" t="s">
        <v>3229</v>
      </c>
      <c r="B4367" t="s">
        <v>76</v>
      </c>
      <c r="C4367" t="s">
        <v>47</v>
      </c>
      <c r="D4367" t="s">
        <v>3122</v>
      </c>
      <c r="E4367" t="s">
        <v>49</v>
      </c>
      <c r="F4367" t="s">
        <v>50</v>
      </c>
      <c r="G4367">
        <v>4.4969092916559202E-3</v>
      </c>
    </row>
    <row r="4368" spans="1:7" x14ac:dyDescent="0.25">
      <c r="A4368" t="s">
        <v>214</v>
      </c>
      <c r="B4368" t="s">
        <v>76</v>
      </c>
      <c r="C4368" t="s">
        <v>47</v>
      </c>
      <c r="D4368" t="s">
        <v>3124</v>
      </c>
      <c r="E4368" t="s">
        <v>49</v>
      </c>
      <c r="F4368" t="s">
        <v>50</v>
      </c>
      <c r="G4368">
        <v>1.0763878623644501E-3</v>
      </c>
    </row>
    <row r="4369" spans="1:7" x14ac:dyDescent="0.25">
      <c r="A4369" t="s">
        <v>214</v>
      </c>
      <c r="B4369" t="s">
        <v>73</v>
      </c>
      <c r="C4369" t="s">
        <v>47</v>
      </c>
      <c r="D4369" t="s">
        <v>3124</v>
      </c>
      <c r="E4369" t="s">
        <v>49</v>
      </c>
      <c r="F4369" t="s">
        <v>50</v>
      </c>
      <c r="G4369">
        <v>1.9791647791862401E-3</v>
      </c>
    </row>
    <row r="4370" spans="1:7" x14ac:dyDescent="0.25">
      <c r="A4370" t="s">
        <v>214</v>
      </c>
      <c r="B4370" t="s">
        <v>70</v>
      </c>
      <c r="C4370" t="s">
        <v>47</v>
      </c>
      <c r="D4370" t="s">
        <v>3124</v>
      </c>
      <c r="E4370" t="s">
        <v>49</v>
      </c>
      <c r="F4370" t="s">
        <v>50</v>
      </c>
      <c r="G4370">
        <v>7.34721521536509E-4</v>
      </c>
    </row>
    <row r="4371" spans="1:7" x14ac:dyDescent="0.25">
      <c r="A4371" t="s">
        <v>220</v>
      </c>
      <c r="B4371" t="s">
        <v>73</v>
      </c>
      <c r="C4371" t="s">
        <v>47</v>
      </c>
      <c r="D4371" t="s">
        <v>3125</v>
      </c>
      <c r="E4371" t="s">
        <v>49</v>
      </c>
      <c r="F4371" t="s">
        <v>50</v>
      </c>
      <c r="G4371">
        <v>1.4986758194272399E-3</v>
      </c>
    </row>
    <row r="4372" spans="1:7" x14ac:dyDescent="0.25">
      <c r="A4372" t="s">
        <v>220</v>
      </c>
      <c r="B4372" t="s">
        <v>70</v>
      </c>
      <c r="C4372" t="s">
        <v>47</v>
      </c>
      <c r="D4372" t="s">
        <v>3125</v>
      </c>
      <c r="E4372" t="s">
        <v>49</v>
      </c>
      <c r="F4372" t="s">
        <v>50</v>
      </c>
      <c r="G4372">
        <v>3.5581976648360901E-4</v>
      </c>
    </row>
    <row r="4373" spans="1:7" x14ac:dyDescent="0.25">
      <c r="A4373" t="s">
        <v>220</v>
      </c>
      <c r="B4373" t="s">
        <v>76</v>
      </c>
      <c r="C4373" t="s">
        <v>47</v>
      </c>
      <c r="D4373" t="s">
        <v>3125</v>
      </c>
      <c r="E4373" t="s">
        <v>49</v>
      </c>
      <c r="F4373" t="s">
        <v>50</v>
      </c>
      <c r="G4373">
        <v>5.5423227567521301E-4</v>
      </c>
    </row>
    <row r="4374" spans="1:7" x14ac:dyDescent="0.25">
      <c r="A4374" t="s">
        <v>3229</v>
      </c>
      <c r="B4374" t="s">
        <v>70</v>
      </c>
      <c r="C4374" t="s">
        <v>47</v>
      </c>
      <c r="D4374" t="s">
        <v>3123</v>
      </c>
      <c r="E4374" t="s">
        <v>49</v>
      </c>
      <c r="F4374" t="s">
        <v>50</v>
      </c>
      <c r="G4374">
        <v>2.08917929415117E-3</v>
      </c>
    </row>
    <row r="4375" spans="1:7" x14ac:dyDescent="0.25">
      <c r="A4375" t="s">
        <v>3229</v>
      </c>
      <c r="B4375" t="s">
        <v>73</v>
      </c>
      <c r="C4375" t="s">
        <v>47</v>
      </c>
      <c r="D4375" t="s">
        <v>3123</v>
      </c>
      <c r="E4375" t="s">
        <v>49</v>
      </c>
      <c r="F4375" t="s">
        <v>50</v>
      </c>
      <c r="G4375">
        <v>4.9415157552350998E-3</v>
      </c>
    </row>
    <row r="4376" spans="1:7" x14ac:dyDescent="0.25">
      <c r="A4376" t="s">
        <v>3229</v>
      </c>
      <c r="B4376" t="s">
        <v>76</v>
      </c>
      <c r="C4376" t="s">
        <v>47</v>
      </c>
      <c r="D4376" t="s">
        <v>3123</v>
      </c>
      <c r="E4376" t="s">
        <v>49</v>
      </c>
      <c r="F4376" t="s">
        <v>50</v>
      </c>
      <c r="G4376">
        <v>4.4590600749902501E-3</v>
      </c>
    </row>
    <row r="4377" spans="1:7" x14ac:dyDescent="0.25">
      <c r="A4377" t="s">
        <v>214</v>
      </c>
      <c r="B4377" t="s">
        <v>76</v>
      </c>
      <c r="C4377" t="s">
        <v>47</v>
      </c>
      <c r="D4377" t="s">
        <v>3125</v>
      </c>
      <c r="E4377" t="s">
        <v>49</v>
      </c>
      <c r="F4377" t="s">
        <v>50</v>
      </c>
      <c r="G4377">
        <v>1.0462952984703899E-3</v>
      </c>
    </row>
    <row r="4378" spans="1:7" x14ac:dyDescent="0.25">
      <c r="A4378" t="s">
        <v>214</v>
      </c>
      <c r="B4378" t="s">
        <v>73</v>
      </c>
      <c r="C4378" t="s">
        <v>47</v>
      </c>
      <c r="D4378" t="s">
        <v>3125</v>
      </c>
      <c r="E4378" t="s">
        <v>49</v>
      </c>
      <c r="F4378" t="s">
        <v>50</v>
      </c>
      <c r="G4378">
        <v>1.91137383854578E-3</v>
      </c>
    </row>
    <row r="4379" spans="1:7" x14ac:dyDescent="0.25">
      <c r="A4379" t="s">
        <v>214</v>
      </c>
      <c r="B4379" t="s">
        <v>70</v>
      </c>
      <c r="C4379" t="s">
        <v>47</v>
      </c>
      <c r="D4379" t="s">
        <v>3125</v>
      </c>
      <c r="E4379" t="s">
        <v>49</v>
      </c>
      <c r="F4379" t="s">
        <v>50</v>
      </c>
      <c r="G4379">
        <v>7.1825328327360604E-4</v>
      </c>
    </row>
    <row r="4380" spans="1:7" x14ac:dyDescent="0.25">
      <c r="A4380" t="s">
        <v>220</v>
      </c>
      <c r="B4380" t="s">
        <v>73</v>
      </c>
      <c r="C4380" t="s">
        <v>47</v>
      </c>
      <c r="D4380" t="s">
        <v>3126</v>
      </c>
      <c r="E4380" t="s">
        <v>49</v>
      </c>
      <c r="F4380" t="s">
        <v>50</v>
      </c>
      <c r="G4380">
        <v>1.4734834432601901E-3</v>
      </c>
    </row>
    <row r="4381" spans="1:7" x14ac:dyDescent="0.25">
      <c r="A4381" t="s">
        <v>220</v>
      </c>
      <c r="B4381" t="s">
        <v>70</v>
      </c>
      <c r="C4381" t="s">
        <v>47</v>
      </c>
      <c r="D4381" t="s">
        <v>3126</v>
      </c>
      <c r="E4381" t="s">
        <v>49</v>
      </c>
      <c r="F4381" t="s">
        <v>50</v>
      </c>
      <c r="G4381">
        <v>3.4722189108530601E-4</v>
      </c>
    </row>
    <row r="4382" spans="1:7" x14ac:dyDescent="0.25">
      <c r="A4382" t="s">
        <v>220</v>
      </c>
      <c r="B4382" t="s">
        <v>76</v>
      </c>
      <c r="C4382" t="s">
        <v>47</v>
      </c>
      <c r="D4382" t="s">
        <v>3126</v>
      </c>
      <c r="E4382" t="s">
        <v>49</v>
      </c>
      <c r="F4382" t="s">
        <v>50</v>
      </c>
      <c r="G4382">
        <v>5.3282777468363401E-4</v>
      </c>
    </row>
    <row r="4383" spans="1:7" x14ac:dyDescent="0.25">
      <c r="A4383" t="s">
        <v>3229</v>
      </c>
      <c r="B4383" t="s">
        <v>70</v>
      </c>
      <c r="C4383" t="s">
        <v>47</v>
      </c>
      <c r="D4383" t="s">
        <v>3124</v>
      </c>
      <c r="E4383" t="s">
        <v>49</v>
      </c>
      <c r="F4383" t="s">
        <v>50</v>
      </c>
      <c r="G4383">
        <v>2.0388869444529201E-3</v>
      </c>
    </row>
    <row r="4384" spans="1:7" x14ac:dyDescent="0.25">
      <c r="A4384" t="s">
        <v>3229</v>
      </c>
      <c r="B4384" t="s">
        <v>73</v>
      </c>
      <c r="C4384" t="s">
        <v>47</v>
      </c>
      <c r="D4384" t="s">
        <v>3124</v>
      </c>
      <c r="E4384" t="s">
        <v>49</v>
      </c>
      <c r="F4384" t="s">
        <v>50</v>
      </c>
      <c r="G4384">
        <v>4.9319397409756903E-3</v>
      </c>
    </row>
    <row r="4385" spans="1:7" x14ac:dyDescent="0.25">
      <c r="A4385" t="s">
        <v>3229</v>
      </c>
      <c r="B4385" t="s">
        <v>76</v>
      </c>
      <c r="C4385" t="s">
        <v>47</v>
      </c>
      <c r="D4385" t="s">
        <v>3124</v>
      </c>
      <c r="E4385" t="s">
        <v>49</v>
      </c>
      <c r="F4385" t="s">
        <v>50</v>
      </c>
      <c r="G4385">
        <v>4.4472179810205997E-3</v>
      </c>
    </row>
    <row r="4386" spans="1:7" x14ac:dyDescent="0.25">
      <c r="A4386" t="s">
        <v>214</v>
      </c>
      <c r="B4386" t="s">
        <v>76</v>
      </c>
      <c r="C4386" t="s">
        <v>47</v>
      </c>
      <c r="D4386" t="s">
        <v>3126</v>
      </c>
      <c r="E4386" t="s">
        <v>49</v>
      </c>
      <c r="F4386" t="s">
        <v>50</v>
      </c>
      <c r="G4386">
        <v>1.0189384222030601E-3</v>
      </c>
    </row>
    <row r="4387" spans="1:7" x14ac:dyDescent="0.25">
      <c r="A4387" t="s">
        <v>214</v>
      </c>
      <c r="B4387" t="s">
        <v>73</v>
      </c>
      <c r="C4387" t="s">
        <v>47</v>
      </c>
      <c r="D4387" t="s">
        <v>3126</v>
      </c>
      <c r="E4387" t="s">
        <v>49</v>
      </c>
      <c r="F4387" t="s">
        <v>50</v>
      </c>
      <c r="G4387">
        <v>1.8762608369191399E-3</v>
      </c>
    </row>
    <row r="4388" spans="1:7" x14ac:dyDescent="0.25">
      <c r="A4388" t="s">
        <v>214</v>
      </c>
      <c r="B4388" t="s">
        <v>70</v>
      </c>
      <c r="C4388" t="s">
        <v>47</v>
      </c>
      <c r="D4388" t="s">
        <v>3126</v>
      </c>
      <c r="E4388" t="s">
        <v>49</v>
      </c>
      <c r="F4388" t="s">
        <v>50</v>
      </c>
      <c r="G4388">
        <v>7.0833265781402503E-4</v>
      </c>
    </row>
    <row r="4389" spans="1:7" x14ac:dyDescent="0.25">
      <c r="A4389" t="s">
        <v>220</v>
      </c>
      <c r="B4389" t="s">
        <v>73</v>
      </c>
      <c r="C4389" t="s">
        <v>47</v>
      </c>
      <c r="D4389" t="s">
        <v>3127</v>
      </c>
      <c r="E4389" t="s">
        <v>49</v>
      </c>
      <c r="F4389" t="s">
        <v>50</v>
      </c>
      <c r="G4389">
        <v>1.43115805542987E-3</v>
      </c>
    </row>
    <row r="4390" spans="1:7" x14ac:dyDescent="0.25">
      <c r="A4390" t="s">
        <v>220</v>
      </c>
      <c r="B4390" t="s">
        <v>70</v>
      </c>
      <c r="C4390" t="s">
        <v>47</v>
      </c>
      <c r="D4390" t="s">
        <v>3127</v>
      </c>
      <c r="E4390" t="s">
        <v>49</v>
      </c>
      <c r="F4390" t="s">
        <v>50</v>
      </c>
      <c r="G4390">
        <v>3.46618026926897E-4</v>
      </c>
    </row>
    <row r="4391" spans="1:7" x14ac:dyDescent="0.25">
      <c r="A4391" t="s">
        <v>220</v>
      </c>
      <c r="B4391" t="s">
        <v>76</v>
      </c>
      <c r="C4391" t="s">
        <v>47</v>
      </c>
      <c r="D4391" t="s">
        <v>3127</v>
      </c>
      <c r="E4391" t="s">
        <v>49</v>
      </c>
      <c r="F4391" t="s">
        <v>50</v>
      </c>
      <c r="G4391">
        <v>5.1690771959830004E-4</v>
      </c>
    </row>
    <row r="4392" spans="1:7" x14ac:dyDescent="0.25">
      <c r="A4392" t="s">
        <v>3229</v>
      </c>
      <c r="B4392" t="s">
        <v>70</v>
      </c>
      <c r="C4392" t="s">
        <v>47</v>
      </c>
      <c r="D4392" t="s">
        <v>3125</v>
      </c>
      <c r="E4392" t="s">
        <v>49</v>
      </c>
      <c r="F4392" t="s">
        <v>50</v>
      </c>
      <c r="G4392">
        <v>1.9629610909355998E-3</v>
      </c>
    </row>
    <row r="4393" spans="1:7" x14ac:dyDescent="0.25">
      <c r="A4393" t="s">
        <v>3229</v>
      </c>
      <c r="B4393" t="s">
        <v>73</v>
      </c>
      <c r="C4393" t="s">
        <v>47</v>
      </c>
      <c r="D4393" t="s">
        <v>3125</v>
      </c>
      <c r="E4393" t="s">
        <v>49</v>
      </c>
      <c r="F4393" t="s">
        <v>50</v>
      </c>
      <c r="G4393">
        <v>4.8148102230495798E-3</v>
      </c>
    </row>
    <row r="4394" spans="1:7" x14ac:dyDescent="0.25">
      <c r="A4394" t="s">
        <v>3229</v>
      </c>
      <c r="B4394" t="s">
        <v>76</v>
      </c>
      <c r="C4394" t="s">
        <v>47</v>
      </c>
      <c r="D4394" t="s">
        <v>3125</v>
      </c>
      <c r="E4394" t="s">
        <v>49</v>
      </c>
      <c r="F4394" t="s">
        <v>50</v>
      </c>
      <c r="G4394">
        <v>4.3412657011122902E-3</v>
      </c>
    </row>
    <row r="4395" spans="1:7" x14ac:dyDescent="0.25">
      <c r="A4395" t="s">
        <v>214</v>
      </c>
      <c r="B4395" t="s">
        <v>76</v>
      </c>
      <c r="C4395" t="s">
        <v>47</v>
      </c>
      <c r="D4395" t="s">
        <v>3127</v>
      </c>
      <c r="E4395" t="s">
        <v>49</v>
      </c>
      <c r="F4395" t="s">
        <v>50</v>
      </c>
      <c r="G4395">
        <v>1.0012067746425E-3</v>
      </c>
    </row>
    <row r="4396" spans="1:7" x14ac:dyDescent="0.25">
      <c r="A4396" t="s">
        <v>214</v>
      </c>
      <c r="B4396" t="s">
        <v>73</v>
      </c>
      <c r="C4396" t="s">
        <v>47</v>
      </c>
      <c r="D4396" t="s">
        <v>3127</v>
      </c>
      <c r="E4396" t="s">
        <v>49</v>
      </c>
      <c r="F4396" t="s">
        <v>50</v>
      </c>
      <c r="G4396">
        <v>1.8345393132472301E-3</v>
      </c>
    </row>
    <row r="4397" spans="1:7" x14ac:dyDescent="0.25">
      <c r="A4397" t="s">
        <v>214</v>
      </c>
      <c r="B4397" t="s">
        <v>70</v>
      </c>
      <c r="C4397" t="s">
        <v>47</v>
      </c>
      <c r="D4397" t="s">
        <v>3127</v>
      </c>
      <c r="E4397" t="s">
        <v>49</v>
      </c>
      <c r="F4397" t="s">
        <v>50</v>
      </c>
      <c r="G4397">
        <v>6.8478195563606505E-4</v>
      </c>
    </row>
    <row r="4398" spans="1:7" x14ac:dyDescent="0.25">
      <c r="A4398" t="s">
        <v>220</v>
      </c>
      <c r="B4398" t="s">
        <v>73</v>
      </c>
      <c r="C4398" t="s">
        <v>47</v>
      </c>
      <c r="D4398" t="s">
        <v>3128</v>
      </c>
      <c r="E4398" t="s">
        <v>49</v>
      </c>
      <c r="F4398" t="s">
        <v>50</v>
      </c>
      <c r="G4398">
        <v>1.42360975344975E-3</v>
      </c>
    </row>
    <row r="4399" spans="1:7" x14ac:dyDescent="0.25">
      <c r="A4399" t="s">
        <v>220</v>
      </c>
      <c r="B4399" t="s">
        <v>70</v>
      </c>
      <c r="C4399" t="s">
        <v>47</v>
      </c>
      <c r="D4399" t="s">
        <v>3128</v>
      </c>
      <c r="E4399" t="s">
        <v>49</v>
      </c>
      <c r="F4399" t="s">
        <v>50</v>
      </c>
      <c r="G4399">
        <v>3.5416632890701197E-4</v>
      </c>
    </row>
    <row r="4400" spans="1:7" x14ac:dyDescent="0.25">
      <c r="A4400" t="s">
        <v>220</v>
      </c>
      <c r="B4400" t="s">
        <v>76</v>
      </c>
      <c r="C4400" t="s">
        <v>47</v>
      </c>
      <c r="D4400" t="s">
        <v>3128</v>
      </c>
      <c r="E4400" t="s">
        <v>49</v>
      </c>
      <c r="F4400" t="s">
        <v>50</v>
      </c>
      <c r="G4400">
        <v>5.1273099250263604E-4</v>
      </c>
    </row>
    <row r="4401" spans="1:7" x14ac:dyDescent="0.25">
      <c r="A4401" t="s">
        <v>3229</v>
      </c>
      <c r="B4401" t="s">
        <v>70</v>
      </c>
      <c r="C4401" t="s">
        <v>47</v>
      </c>
      <c r="D4401" t="s">
        <v>3126</v>
      </c>
      <c r="E4401" t="s">
        <v>49</v>
      </c>
      <c r="F4401" t="s">
        <v>50</v>
      </c>
      <c r="G4401">
        <v>1.8952002127965201E-3</v>
      </c>
    </row>
    <row r="4402" spans="1:7" x14ac:dyDescent="0.25">
      <c r="A4402" t="s">
        <v>3229</v>
      </c>
      <c r="B4402" t="s">
        <v>73</v>
      </c>
      <c r="C4402" t="s">
        <v>47</v>
      </c>
      <c r="D4402" t="s">
        <v>3126</v>
      </c>
      <c r="E4402" t="s">
        <v>49</v>
      </c>
      <c r="F4402" t="s">
        <v>50</v>
      </c>
      <c r="G4402">
        <v>4.6994904677073101E-3</v>
      </c>
    </row>
    <row r="4403" spans="1:7" x14ac:dyDescent="0.25">
      <c r="A4403" t="s">
        <v>214</v>
      </c>
      <c r="B4403" t="s">
        <v>76</v>
      </c>
      <c r="C4403" t="s">
        <v>47</v>
      </c>
      <c r="D4403" t="s">
        <v>3128</v>
      </c>
      <c r="E4403" t="s">
        <v>49</v>
      </c>
      <c r="F4403" t="s">
        <v>50</v>
      </c>
      <c r="G4403">
        <v>1.0011564526292999E-3</v>
      </c>
    </row>
    <row r="4404" spans="1:7" x14ac:dyDescent="0.25">
      <c r="A4404" t="s">
        <v>3229</v>
      </c>
      <c r="B4404" t="s">
        <v>76</v>
      </c>
      <c r="C4404" t="s">
        <v>47</v>
      </c>
      <c r="D4404" t="s">
        <v>3126</v>
      </c>
      <c r="E4404" t="s">
        <v>49</v>
      </c>
      <c r="F4404" t="s">
        <v>50</v>
      </c>
      <c r="G4404">
        <v>4.2222181955973298E-3</v>
      </c>
    </row>
    <row r="4405" spans="1:7" x14ac:dyDescent="0.25">
      <c r="A4405" t="s">
        <v>214</v>
      </c>
      <c r="B4405" t="s">
        <v>73</v>
      </c>
      <c r="C4405" t="s">
        <v>47</v>
      </c>
      <c r="D4405" t="s">
        <v>3128</v>
      </c>
      <c r="E4405" t="s">
        <v>49</v>
      </c>
      <c r="F4405" t="s">
        <v>50</v>
      </c>
      <c r="G4405">
        <v>1.7974519895182701E-3</v>
      </c>
    </row>
    <row r="4406" spans="1:7" x14ac:dyDescent="0.25">
      <c r="A4406" t="s">
        <v>214</v>
      </c>
      <c r="B4406" t="s">
        <v>70</v>
      </c>
      <c r="C4406" t="s">
        <v>47</v>
      </c>
      <c r="D4406" t="s">
        <v>3128</v>
      </c>
      <c r="E4406" t="s">
        <v>49</v>
      </c>
      <c r="F4406" t="s">
        <v>50</v>
      </c>
      <c r="G4406">
        <v>6.6550862458017099E-4</v>
      </c>
    </row>
    <row r="4407" spans="1:7" x14ac:dyDescent="0.25">
      <c r="A4407" t="s">
        <v>220</v>
      </c>
      <c r="B4407" t="s">
        <v>73</v>
      </c>
      <c r="C4407" t="s">
        <v>47</v>
      </c>
      <c r="D4407" t="s">
        <v>3129</v>
      </c>
      <c r="E4407" t="s">
        <v>49</v>
      </c>
      <c r="F4407" t="s">
        <v>50</v>
      </c>
      <c r="G4407">
        <v>1.4011097749074301E-3</v>
      </c>
    </row>
    <row r="4408" spans="1:7" x14ac:dyDescent="0.25">
      <c r="A4408" t="s">
        <v>220</v>
      </c>
      <c r="B4408" t="s">
        <v>70</v>
      </c>
      <c r="C4408" t="s">
        <v>47</v>
      </c>
      <c r="D4408" t="s">
        <v>3129</v>
      </c>
      <c r="E4408" t="s">
        <v>49</v>
      </c>
      <c r="F4408" t="s">
        <v>50</v>
      </c>
      <c r="G4408">
        <v>3.42221895853678E-4</v>
      </c>
    </row>
    <row r="4409" spans="1:7" x14ac:dyDescent="0.25">
      <c r="A4409" t="s">
        <v>220</v>
      </c>
      <c r="B4409" t="s">
        <v>76</v>
      </c>
      <c r="C4409" t="s">
        <v>47</v>
      </c>
      <c r="D4409" t="s">
        <v>3129</v>
      </c>
      <c r="E4409" t="s">
        <v>49</v>
      </c>
      <c r="F4409" t="s">
        <v>50</v>
      </c>
      <c r="G4409">
        <v>5.0777729352315202E-4</v>
      </c>
    </row>
    <row r="4410" spans="1:7" x14ac:dyDescent="0.25">
      <c r="A4410" t="s">
        <v>214</v>
      </c>
      <c r="B4410" t="s">
        <v>76</v>
      </c>
      <c r="C4410" t="s">
        <v>47</v>
      </c>
      <c r="D4410" t="s">
        <v>3129</v>
      </c>
      <c r="E4410" t="s">
        <v>49</v>
      </c>
      <c r="F4410" t="s">
        <v>50</v>
      </c>
      <c r="G4410">
        <v>9.788879553476969E-4</v>
      </c>
    </row>
    <row r="4411" spans="1:7" x14ac:dyDescent="0.25">
      <c r="A4411" t="s">
        <v>3229</v>
      </c>
      <c r="B4411" t="s">
        <v>70</v>
      </c>
      <c r="C4411" t="s">
        <v>47</v>
      </c>
      <c r="D4411" t="s">
        <v>3127</v>
      </c>
      <c r="E4411" t="s">
        <v>49</v>
      </c>
      <c r="F4411" t="s">
        <v>50</v>
      </c>
      <c r="G4411">
        <v>1.8285006716631401E-3</v>
      </c>
    </row>
    <row r="4412" spans="1:7" x14ac:dyDescent="0.25">
      <c r="A4412" t="s">
        <v>3229</v>
      </c>
      <c r="B4412" t="s">
        <v>73</v>
      </c>
      <c r="C4412" t="s">
        <v>47</v>
      </c>
      <c r="D4412" t="s">
        <v>3127</v>
      </c>
      <c r="E4412" t="s">
        <v>49</v>
      </c>
      <c r="F4412" t="s">
        <v>50</v>
      </c>
      <c r="G4412">
        <v>4.5833289623260498E-3</v>
      </c>
    </row>
    <row r="4413" spans="1:7" x14ac:dyDescent="0.25">
      <c r="A4413" t="s">
        <v>214</v>
      </c>
      <c r="B4413" t="s">
        <v>73</v>
      </c>
      <c r="C4413" t="s">
        <v>47</v>
      </c>
      <c r="D4413" t="s">
        <v>3129</v>
      </c>
      <c r="E4413" t="s">
        <v>49</v>
      </c>
      <c r="F4413" t="s">
        <v>50</v>
      </c>
      <c r="G4413">
        <v>1.76666498184204E-3</v>
      </c>
    </row>
    <row r="4414" spans="1:7" x14ac:dyDescent="0.25">
      <c r="A4414" t="s">
        <v>3229</v>
      </c>
      <c r="B4414" t="s">
        <v>76</v>
      </c>
      <c r="C4414" t="s">
        <v>47</v>
      </c>
      <c r="D4414" t="s">
        <v>3127</v>
      </c>
      <c r="E4414" t="s">
        <v>49</v>
      </c>
      <c r="F4414" t="s">
        <v>50</v>
      </c>
      <c r="G4414">
        <v>4.1618317797563996E-3</v>
      </c>
    </row>
    <row r="4415" spans="1:7" x14ac:dyDescent="0.25">
      <c r="A4415" t="s">
        <v>214</v>
      </c>
      <c r="B4415" t="s">
        <v>70</v>
      </c>
      <c r="C4415" t="s">
        <v>47</v>
      </c>
      <c r="D4415" t="s">
        <v>3129</v>
      </c>
      <c r="E4415" t="s">
        <v>49</v>
      </c>
      <c r="F4415" t="s">
        <v>50</v>
      </c>
      <c r="G4415">
        <v>6.4333271980285603E-4</v>
      </c>
    </row>
    <row r="4416" spans="1:7" x14ac:dyDescent="0.25">
      <c r="A4416" t="s">
        <v>220</v>
      </c>
      <c r="B4416" t="s">
        <v>73</v>
      </c>
      <c r="C4416" t="s">
        <v>47</v>
      </c>
      <c r="D4416" t="s">
        <v>3130</v>
      </c>
      <c r="E4416" t="s">
        <v>49</v>
      </c>
      <c r="F4416" t="s">
        <v>50</v>
      </c>
      <c r="G4416">
        <v>1.41987044077653E-3</v>
      </c>
    </row>
    <row r="4417" spans="1:7" x14ac:dyDescent="0.25">
      <c r="A4417" t="s">
        <v>220</v>
      </c>
      <c r="B4417" t="s">
        <v>70</v>
      </c>
      <c r="C4417" t="s">
        <v>47</v>
      </c>
      <c r="D4417" t="s">
        <v>3130</v>
      </c>
      <c r="E4417" t="s">
        <v>49</v>
      </c>
      <c r="F4417" t="s">
        <v>50</v>
      </c>
      <c r="G4417">
        <v>3.2905951524392102E-4</v>
      </c>
    </row>
    <row r="4418" spans="1:7" x14ac:dyDescent="0.25">
      <c r="A4418" t="s">
        <v>220</v>
      </c>
      <c r="B4418" t="s">
        <v>76</v>
      </c>
      <c r="C4418" t="s">
        <v>47</v>
      </c>
      <c r="D4418" t="s">
        <v>3130</v>
      </c>
      <c r="E4418" t="s">
        <v>49</v>
      </c>
      <c r="F4418" t="s">
        <v>50</v>
      </c>
      <c r="G4418">
        <v>5.0747814850929396E-4</v>
      </c>
    </row>
    <row r="4419" spans="1:7" x14ac:dyDescent="0.25">
      <c r="A4419" t="s">
        <v>214</v>
      </c>
      <c r="B4419" t="s">
        <v>76</v>
      </c>
      <c r="C4419" t="s">
        <v>47</v>
      </c>
      <c r="D4419" t="s">
        <v>3130</v>
      </c>
      <c r="E4419" t="s">
        <v>49</v>
      </c>
      <c r="F4419" t="s">
        <v>50</v>
      </c>
      <c r="G4419">
        <v>1.0523494237508499E-3</v>
      </c>
    </row>
    <row r="4420" spans="1:7" x14ac:dyDescent="0.25">
      <c r="A4420" t="s">
        <v>214</v>
      </c>
      <c r="B4420" t="s">
        <v>73</v>
      </c>
      <c r="C4420" t="s">
        <v>47</v>
      </c>
      <c r="D4420" t="s">
        <v>3130</v>
      </c>
      <c r="E4420" t="s">
        <v>49</v>
      </c>
      <c r="F4420" t="s">
        <v>50</v>
      </c>
      <c r="G4420">
        <v>1.79273333304967E-3</v>
      </c>
    </row>
    <row r="4421" spans="1:7" x14ac:dyDescent="0.25">
      <c r="A4421" t="s">
        <v>3229</v>
      </c>
      <c r="B4421" t="s">
        <v>70</v>
      </c>
      <c r="C4421" t="s">
        <v>47</v>
      </c>
      <c r="D4421" t="s">
        <v>3128</v>
      </c>
      <c r="E4421" t="s">
        <v>49</v>
      </c>
      <c r="F4421" t="s">
        <v>50</v>
      </c>
      <c r="G4421">
        <v>1.76620201932059E-3</v>
      </c>
    </row>
    <row r="4422" spans="1:7" x14ac:dyDescent="0.25">
      <c r="A4422" t="s">
        <v>3229</v>
      </c>
      <c r="B4422" t="s">
        <v>73</v>
      </c>
      <c r="C4422" t="s">
        <v>47</v>
      </c>
      <c r="D4422" t="s">
        <v>3128</v>
      </c>
      <c r="E4422" t="s">
        <v>49</v>
      </c>
      <c r="F4422" t="s">
        <v>50</v>
      </c>
      <c r="G4422">
        <v>4.5428197416994302E-3</v>
      </c>
    </row>
    <row r="4423" spans="1:7" x14ac:dyDescent="0.25">
      <c r="A4423" t="s">
        <v>214</v>
      </c>
      <c r="B4423" t="s">
        <v>70</v>
      </c>
      <c r="C4423" t="s">
        <v>47</v>
      </c>
      <c r="D4423" t="s">
        <v>3130</v>
      </c>
      <c r="E4423" t="s">
        <v>49</v>
      </c>
      <c r="F4423" t="s">
        <v>50</v>
      </c>
      <c r="G4423">
        <v>6.3888827959696396E-4</v>
      </c>
    </row>
    <row r="4424" spans="1:7" x14ac:dyDescent="0.25">
      <c r="A4424" t="s">
        <v>3229</v>
      </c>
      <c r="B4424" t="s">
        <v>76</v>
      </c>
      <c r="C4424" t="s">
        <v>47</v>
      </c>
      <c r="D4424" t="s">
        <v>3128</v>
      </c>
      <c r="E4424" t="s">
        <v>49</v>
      </c>
      <c r="F4424" t="s">
        <v>50</v>
      </c>
      <c r="G4424">
        <v>4.0949035021993797E-3</v>
      </c>
    </row>
    <row r="4425" spans="1:7" x14ac:dyDescent="0.25">
      <c r="A4425" t="s">
        <v>220</v>
      </c>
      <c r="B4425" t="s">
        <v>73</v>
      </c>
      <c r="C4425" t="s">
        <v>47</v>
      </c>
      <c r="D4425" t="s">
        <v>3131</v>
      </c>
      <c r="E4425" t="s">
        <v>49</v>
      </c>
      <c r="F4425" t="s">
        <v>50</v>
      </c>
      <c r="G4425">
        <v>1.4413566501052201E-3</v>
      </c>
    </row>
    <row r="4426" spans="1:7" x14ac:dyDescent="0.25">
      <c r="A4426" t="s">
        <v>220</v>
      </c>
      <c r="B4426" t="s">
        <v>70</v>
      </c>
      <c r="C4426" t="s">
        <v>47</v>
      </c>
      <c r="D4426" t="s">
        <v>3131</v>
      </c>
      <c r="E4426" t="s">
        <v>49</v>
      </c>
      <c r="F4426" t="s">
        <v>50</v>
      </c>
      <c r="G4426">
        <v>3.3847704345797301E-4</v>
      </c>
    </row>
    <row r="4427" spans="1:7" x14ac:dyDescent="0.25">
      <c r="A4427" t="s">
        <v>220</v>
      </c>
      <c r="B4427" t="s">
        <v>76</v>
      </c>
      <c r="C4427" t="s">
        <v>47</v>
      </c>
      <c r="D4427" t="s">
        <v>3131</v>
      </c>
      <c r="E4427" t="s">
        <v>49</v>
      </c>
      <c r="F4427" t="s">
        <v>50</v>
      </c>
      <c r="G4427">
        <v>5.16460412814293E-4</v>
      </c>
    </row>
    <row r="4428" spans="1:7" x14ac:dyDescent="0.25">
      <c r="A4428" t="s">
        <v>214</v>
      </c>
      <c r="B4428" t="s">
        <v>76</v>
      </c>
      <c r="C4428" t="s">
        <v>47</v>
      </c>
      <c r="D4428" t="s">
        <v>3131</v>
      </c>
      <c r="E4428" t="s">
        <v>49</v>
      </c>
      <c r="F4428" t="s">
        <v>50</v>
      </c>
      <c r="G4428">
        <v>1.08950513380545E-3</v>
      </c>
    </row>
    <row r="4429" spans="1:7" x14ac:dyDescent="0.25">
      <c r="A4429" t="s">
        <v>214</v>
      </c>
      <c r="B4429" t="s">
        <v>73</v>
      </c>
      <c r="C4429" t="s">
        <v>47</v>
      </c>
      <c r="D4429" t="s">
        <v>3131</v>
      </c>
      <c r="E4429" t="s">
        <v>49</v>
      </c>
      <c r="F4429" t="s">
        <v>50</v>
      </c>
      <c r="G4429">
        <v>1.8189283064853901E-3</v>
      </c>
    </row>
    <row r="4430" spans="1:7" x14ac:dyDescent="0.25">
      <c r="A4430" t="s">
        <v>3229</v>
      </c>
      <c r="B4430" t="s">
        <v>70</v>
      </c>
      <c r="C4430" t="s">
        <v>47</v>
      </c>
      <c r="D4430" t="s">
        <v>3129</v>
      </c>
      <c r="E4430" t="s">
        <v>49</v>
      </c>
      <c r="F4430" t="s">
        <v>50</v>
      </c>
      <c r="G4430">
        <v>1.7355539004007901E-3</v>
      </c>
    </row>
    <row r="4431" spans="1:7" x14ac:dyDescent="0.25">
      <c r="A4431" t="s">
        <v>214</v>
      </c>
      <c r="B4431" t="s">
        <v>70</v>
      </c>
      <c r="C4431" t="s">
        <v>47</v>
      </c>
      <c r="D4431" t="s">
        <v>3131</v>
      </c>
      <c r="E4431" t="s">
        <v>49</v>
      </c>
      <c r="F4431" t="s">
        <v>50</v>
      </c>
      <c r="G4431">
        <v>6.41974696406611E-4</v>
      </c>
    </row>
    <row r="4432" spans="1:7" x14ac:dyDescent="0.25">
      <c r="A4432" t="s">
        <v>3229</v>
      </c>
      <c r="B4432" t="s">
        <v>73</v>
      </c>
      <c r="C4432" t="s">
        <v>47</v>
      </c>
      <c r="D4432" t="s">
        <v>3129</v>
      </c>
      <c r="E4432" t="s">
        <v>49</v>
      </c>
      <c r="F4432" t="s">
        <v>50</v>
      </c>
      <c r="G4432">
        <v>4.5011068185170401E-3</v>
      </c>
    </row>
    <row r="4433" spans="1:7" x14ac:dyDescent="0.25">
      <c r="A4433" t="s">
        <v>3229</v>
      </c>
      <c r="B4433" t="s">
        <v>76</v>
      </c>
      <c r="C4433" t="s">
        <v>47</v>
      </c>
      <c r="D4433" t="s">
        <v>3129</v>
      </c>
      <c r="E4433" t="s">
        <v>49</v>
      </c>
      <c r="F4433" t="s">
        <v>50</v>
      </c>
      <c r="G4433">
        <v>4.0855516592661501E-3</v>
      </c>
    </row>
    <row r="4434" spans="1:7" x14ac:dyDescent="0.25">
      <c r="A4434" t="s">
        <v>220</v>
      </c>
      <c r="B4434" t="s">
        <v>73</v>
      </c>
      <c r="C4434" t="s">
        <v>47</v>
      </c>
      <c r="D4434" t="s">
        <v>3132</v>
      </c>
      <c r="E4434" t="s">
        <v>49</v>
      </c>
      <c r="F4434" t="s">
        <v>50</v>
      </c>
      <c r="G4434">
        <v>1.4464271920067899E-3</v>
      </c>
    </row>
    <row r="4435" spans="1:7" x14ac:dyDescent="0.25">
      <c r="A4435" t="s">
        <v>220</v>
      </c>
      <c r="B4435" t="s">
        <v>70</v>
      </c>
      <c r="C4435" t="s">
        <v>47</v>
      </c>
      <c r="D4435" t="s">
        <v>3132</v>
      </c>
      <c r="E4435" t="s">
        <v>49</v>
      </c>
      <c r="F4435" t="s">
        <v>50</v>
      </c>
      <c r="G4435">
        <v>3.3730126562572598E-4</v>
      </c>
    </row>
    <row r="4436" spans="1:7" x14ac:dyDescent="0.25">
      <c r="A4436" t="s">
        <v>220</v>
      </c>
      <c r="B4436" t="s">
        <v>76</v>
      </c>
      <c r="C4436" t="s">
        <v>47</v>
      </c>
      <c r="D4436" t="s">
        <v>3132</v>
      </c>
      <c r="E4436" t="s">
        <v>49</v>
      </c>
      <c r="F4436" t="s">
        <v>50</v>
      </c>
      <c r="G4436">
        <v>5.1785664899008598E-4</v>
      </c>
    </row>
    <row r="4437" spans="1:7" x14ac:dyDescent="0.25">
      <c r="A4437" t="s">
        <v>214</v>
      </c>
      <c r="B4437" t="s">
        <v>76</v>
      </c>
      <c r="C4437" t="s">
        <v>47</v>
      </c>
      <c r="D4437" t="s">
        <v>3132</v>
      </c>
      <c r="E4437" t="s">
        <v>49</v>
      </c>
      <c r="F4437" t="s">
        <v>50</v>
      </c>
      <c r="G4437">
        <v>1.11111005147298E-3</v>
      </c>
    </row>
    <row r="4438" spans="1:7" x14ac:dyDescent="0.25">
      <c r="A4438" t="s">
        <v>214</v>
      </c>
      <c r="B4438" t="s">
        <v>73</v>
      </c>
      <c r="C4438" t="s">
        <v>47</v>
      </c>
      <c r="D4438" t="s">
        <v>3132</v>
      </c>
      <c r="E4438" t="s">
        <v>49</v>
      </c>
      <c r="F4438" t="s">
        <v>50</v>
      </c>
      <c r="G4438">
        <v>1.8085300212814599E-3</v>
      </c>
    </row>
    <row r="4439" spans="1:7" x14ac:dyDescent="0.25">
      <c r="A4439" t="s">
        <v>214</v>
      </c>
      <c r="B4439" t="s">
        <v>70</v>
      </c>
      <c r="C4439" t="s">
        <v>47</v>
      </c>
      <c r="D4439" t="s">
        <v>3132</v>
      </c>
      <c r="E4439" t="s">
        <v>49</v>
      </c>
      <c r="F4439" t="s">
        <v>50</v>
      </c>
      <c r="G4439">
        <v>6.3591209195908995E-4</v>
      </c>
    </row>
    <row r="4440" spans="1:7" x14ac:dyDescent="0.25">
      <c r="A4440" t="s">
        <v>3229</v>
      </c>
      <c r="B4440" t="s">
        <v>70</v>
      </c>
      <c r="C4440" t="s">
        <v>47</v>
      </c>
      <c r="D4440" t="s">
        <v>3130</v>
      </c>
      <c r="E4440" t="s">
        <v>49</v>
      </c>
      <c r="F4440" t="s">
        <v>50</v>
      </c>
      <c r="G4440">
        <v>1.87392983681116E-3</v>
      </c>
    </row>
    <row r="4441" spans="1:7" x14ac:dyDescent="0.25">
      <c r="A4441" t="s">
        <v>3229</v>
      </c>
      <c r="B4441" t="s">
        <v>73</v>
      </c>
      <c r="C4441" t="s">
        <v>47</v>
      </c>
      <c r="D4441" t="s">
        <v>3130</v>
      </c>
      <c r="E4441" t="s">
        <v>49</v>
      </c>
      <c r="F4441" t="s">
        <v>50</v>
      </c>
      <c r="G4441">
        <v>4.6666622161865203E-3</v>
      </c>
    </row>
    <row r="4442" spans="1:7" x14ac:dyDescent="0.25">
      <c r="A4442" t="s">
        <v>3229</v>
      </c>
      <c r="B4442" t="s">
        <v>76</v>
      </c>
      <c r="C4442" t="s">
        <v>47</v>
      </c>
      <c r="D4442" t="s">
        <v>3130</v>
      </c>
      <c r="E4442" t="s">
        <v>49</v>
      </c>
      <c r="F4442" t="s">
        <v>50</v>
      </c>
      <c r="G4442">
        <v>4.1549105674792497E-3</v>
      </c>
    </row>
    <row r="4443" spans="1:7" x14ac:dyDescent="0.25">
      <c r="A4443" t="s">
        <v>220</v>
      </c>
      <c r="B4443" t="s">
        <v>73</v>
      </c>
      <c r="C4443" t="s">
        <v>47</v>
      </c>
      <c r="D4443" t="s">
        <v>3133</v>
      </c>
      <c r="E4443" t="s">
        <v>49</v>
      </c>
      <c r="F4443" t="s">
        <v>50</v>
      </c>
      <c r="G4443">
        <v>1.4406116529442699E-3</v>
      </c>
    </row>
    <row r="4444" spans="1:7" x14ac:dyDescent="0.25">
      <c r="A4444" t="s">
        <v>220</v>
      </c>
      <c r="B4444" t="s">
        <v>70</v>
      </c>
      <c r="C4444" t="s">
        <v>47</v>
      </c>
      <c r="D4444" t="s">
        <v>3133</v>
      </c>
      <c r="E4444" t="s">
        <v>49</v>
      </c>
      <c r="F4444" t="s">
        <v>50</v>
      </c>
      <c r="G4444">
        <v>3.3524872242719197E-4</v>
      </c>
    </row>
    <row r="4445" spans="1:7" x14ac:dyDescent="0.25">
      <c r="A4445" t="s">
        <v>220</v>
      </c>
      <c r="B4445" t="s">
        <v>76</v>
      </c>
      <c r="C4445" t="s">
        <v>47</v>
      </c>
      <c r="D4445" t="s">
        <v>3133</v>
      </c>
      <c r="E4445" t="s">
        <v>49</v>
      </c>
      <c r="F4445" t="s">
        <v>50</v>
      </c>
      <c r="G4445">
        <v>5.1245161856728E-4</v>
      </c>
    </row>
    <row r="4446" spans="1:7" x14ac:dyDescent="0.25">
      <c r="A4446" t="s">
        <v>214</v>
      </c>
      <c r="B4446" t="s">
        <v>76</v>
      </c>
      <c r="C4446" t="s">
        <v>47</v>
      </c>
      <c r="D4446" t="s">
        <v>3133</v>
      </c>
      <c r="E4446" t="s">
        <v>49</v>
      </c>
      <c r="F4446" t="s">
        <v>50</v>
      </c>
      <c r="G4446">
        <v>1.10153151654649E-3</v>
      </c>
    </row>
    <row r="4447" spans="1:7" x14ac:dyDescent="0.25">
      <c r="A4447" t="s">
        <v>214</v>
      </c>
      <c r="B4447" t="s">
        <v>73</v>
      </c>
      <c r="C4447" t="s">
        <v>47</v>
      </c>
      <c r="D4447" t="s">
        <v>3133</v>
      </c>
      <c r="E4447" t="s">
        <v>49</v>
      </c>
      <c r="F4447" t="s">
        <v>50</v>
      </c>
      <c r="G4447">
        <v>1.7978910057024E-3</v>
      </c>
    </row>
    <row r="4448" spans="1:7" x14ac:dyDescent="0.25">
      <c r="A4448" t="s">
        <v>214</v>
      </c>
      <c r="B4448" t="s">
        <v>70</v>
      </c>
      <c r="C4448" t="s">
        <v>47</v>
      </c>
      <c r="D4448" t="s">
        <v>3133</v>
      </c>
      <c r="E4448" t="s">
        <v>49</v>
      </c>
      <c r="F4448" t="s">
        <v>50</v>
      </c>
      <c r="G4448">
        <v>6.3601471911901701E-4</v>
      </c>
    </row>
    <row r="4449" spans="1:7" x14ac:dyDescent="0.25">
      <c r="A4449" t="s">
        <v>3229</v>
      </c>
      <c r="B4449" t="s">
        <v>73</v>
      </c>
      <c r="C4449" t="s">
        <v>47</v>
      </c>
      <c r="D4449" t="s">
        <v>3131</v>
      </c>
      <c r="E4449" t="s">
        <v>49</v>
      </c>
      <c r="F4449" t="s">
        <v>50</v>
      </c>
      <c r="G4449">
        <v>4.8415591687331902E-3</v>
      </c>
    </row>
    <row r="4450" spans="1:7" x14ac:dyDescent="0.25">
      <c r="A4450" t="s">
        <v>3229</v>
      </c>
      <c r="B4450" t="s">
        <v>70</v>
      </c>
      <c r="C4450" t="s">
        <v>47</v>
      </c>
      <c r="D4450" t="s">
        <v>3131</v>
      </c>
      <c r="E4450" t="s">
        <v>49</v>
      </c>
      <c r="F4450" t="s">
        <v>50</v>
      </c>
      <c r="G4450">
        <v>1.9783931749838301E-3</v>
      </c>
    </row>
    <row r="4451" spans="1:7" x14ac:dyDescent="0.25">
      <c r="A4451" t="s">
        <v>3229</v>
      </c>
      <c r="B4451" t="s">
        <v>76</v>
      </c>
      <c r="C4451" t="s">
        <v>47</v>
      </c>
      <c r="D4451" t="s">
        <v>3131</v>
      </c>
      <c r="E4451" t="s">
        <v>49</v>
      </c>
      <c r="F4451" t="s">
        <v>50</v>
      </c>
      <c r="G4451">
        <v>4.2129589451683803E-3</v>
      </c>
    </row>
    <row r="4452" spans="1:7" x14ac:dyDescent="0.25">
      <c r="A4452" t="s">
        <v>220</v>
      </c>
      <c r="B4452" t="s">
        <v>73</v>
      </c>
      <c r="C4452" t="s">
        <v>47</v>
      </c>
      <c r="D4452" t="s">
        <v>3134</v>
      </c>
      <c r="E4452" t="s">
        <v>49</v>
      </c>
      <c r="F4452" t="s">
        <v>50</v>
      </c>
      <c r="G4452">
        <v>1.5379614962471801E-3</v>
      </c>
    </row>
    <row r="4453" spans="1:7" x14ac:dyDescent="0.25">
      <c r="A4453" t="s">
        <v>220</v>
      </c>
      <c r="B4453" t="s">
        <v>70</v>
      </c>
      <c r="C4453" t="s">
        <v>47</v>
      </c>
      <c r="D4453" t="s">
        <v>3134</v>
      </c>
      <c r="E4453" t="s">
        <v>49</v>
      </c>
      <c r="F4453" t="s">
        <v>50</v>
      </c>
      <c r="G4453">
        <v>3.7129594220055402E-4</v>
      </c>
    </row>
    <row r="4454" spans="1:7" x14ac:dyDescent="0.25">
      <c r="A4454" t="s">
        <v>220</v>
      </c>
      <c r="B4454" t="s">
        <v>76</v>
      </c>
      <c r="C4454" t="s">
        <v>47</v>
      </c>
      <c r="D4454" t="s">
        <v>3134</v>
      </c>
      <c r="E4454" t="s">
        <v>49</v>
      </c>
      <c r="F4454" t="s">
        <v>50</v>
      </c>
      <c r="G4454">
        <v>6.2407347891065804E-4</v>
      </c>
    </row>
    <row r="4455" spans="1:7" x14ac:dyDescent="0.25">
      <c r="A4455" t="s">
        <v>214</v>
      </c>
      <c r="B4455" t="s">
        <v>76</v>
      </c>
      <c r="C4455" t="s">
        <v>47</v>
      </c>
      <c r="D4455" t="s">
        <v>3134</v>
      </c>
      <c r="E4455" t="s">
        <v>49</v>
      </c>
      <c r="F4455" t="s">
        <v>50</v>
      </c>
      <c r="G4455">
        <v>1.1490729782316399E-3</v>
      </c>
    </row>
    <row r="4456" spans="1:7" x14ac:dyDescent="0.25">
      <c r="A4456" t="s">
        <v>214</v>
      </c>
      <c r="B4456" t="s">
        <v>73</v>
      </c>
      <c r="C4456" t="s">
        <v>47</v>
      </c>
      <c r="D4456" t="s">
        <v>3134</v>
      </c>
      <c r="E4456" t="s">
        <v>49</v>
      </c>
      <c r="F4456" t="s">
        <v>50</v>
      </c>
      <c r="G4456">
        <v>1.9740721914503299E-3</v>
      </c>
    </row>
    <row r="4457" spans="1:7" x14ac:dyDescent="0.25">
      <c r="A4457" t="s">
        <v>214</v>
      </c>
      <c r="B4457" t="s">
        <v>70</v>
      </c>
      <c r="C4457" t="s">
        <v>47</v>
      </c>
      <c r="D4457" t="s">
        <v>3134</v>
      </c>
      <c r="E4457" t="s">
        <v>49</v>
      </c>
      <c r="F4457" t="s">
        <v>50</v>
      </c>
      <c r="G4457">
        <v>7.0833265781402503E-4</v>
      </c>
    </row>
    <row r="4458" spans="1:7" x14ac:dyDescent="0.25">
      <c r="A4458" t="s">
        <v>3229</v>
      </c>
      <c r="B4458" t="s">
        <v>73</v>
      </c>
      <c r="C4458" t="s">
        <v>47</v>
      </c>
      <c r="D4458" t="s">
        <v>3132</v>
      </c>
      <c r="E4458" t="s">
        <v>49</v>
      </c>
      <c r="F4458" t="s">
        <v>50</v>
      </c>
      <c r="G4458">
        <v>4.9315429159573097E-3</v>
      </c>
    </row>
    <row r="4459" spans="1:7" x14ac:dyDescent="0.25">
      <c r="A4459" t="s">
        <v>3229</v>
      </c>
      <c r="B4459" t="s">
        <v>70</v>
      </c>
      <c r="C4459" t="s">
        <v>47</v>
      </c>
      <c r="D4459" t="s">
        <v>3132</v>
      </c>
      <c r="E4459" t="s">
        <v>49</v>
      </c>
      <c r="F4459" t="s">
        <v>50</v>
      </c>
      <c r="G4459">
        <v>2.06150597050076E-3</v>
      </c>
    </row>
    <row r="4460" spans="1:7" x14ac:dyDescent="0.25">
      <c r="A4460" t="s">
        <v>220</v>
      </c>
      <c r="B4460" t="s">
        <v>73</v>
      </c>
      <c r="C4460" t="s">
        <v>47</v>
      </c>
      <c r="D4460" t="s">
        <v>3135</v>
      </c>
      <c r="E4460" t="s">
        <v>49</v>
      </c>
      <c r="F4460" t="s">
        <v>50</v>
      </c>
      <c r="G4460">
        <v>1.510751247406E-3</v>
      </c>
    </row>
    <row r="4461" spans="1:7" x14ac:dyDescent="0.25">
      <c r="A4461" t="s">
        <v>220</v>
      </c>
      <c r="B4461" t="s">
        <v>70</v>
      </c>
      <c r="C4461" t="s">
        <v>47</v>
      </c>
      <c r="D4461" t="s">
        <v>3135</v>
      </c>
      <c r="E4461" t="s">
        <v>49</v>
      </c>
      <c r="F4461" t="s">
        <v>50</v>
      </c>
      <c r="G4461">
        <v>3.5931865374247201E-4</v>
      </c>
    </row>
    <row r="4462" spans="1:7" x14ac:dyDescent="0.25">
      <c r="A4462" t="s">
        <v>3229</v>
      </c>
      <c r="B4462" t="s">
        <v>76</v>
      </c>
      <c r="C4462" t="s">
        <v>47</v>
      </c>
      <c r="D4462" t="s">
        <v>3132</v>
      </c>
      <c r="E4462" t="s">
        <v>49</v>
      </c>
      <c r="F4462" t="s">
        <v>50</v>
      </c>
      <c r="G4462">
        <v>4.2678530727113997E-3</v>
      </c>
    </row>
    <row r="4463" spans="1:7" x14ac:dyDescent="0.25">
      <c r="A4463" t="s">
        <v>220</v>
      </c>
      <c r="B4463" t="s">
        <v>76</v>
      </c>
      <c r="C4463" t="s">
        <v>47</v>
      </c>
      <c r="D4463" t="s">
        <v>3135</v>
      </c>
      <c r="E4463" t="s">
        <v>49</v>
      </c>
      <c r="F4463" t="s">
        <v>50</v>
      </c>
      <c r="G4463">
        <v>6.1648686726888005E-4</v>
      </c>
    </row>
    <row r="4464" spans="1:7" x14ac:dyDescent="0.25">
      <c r="A4464" t="s">
        <v>214</v>
      </c>
      <c r="B4464" t="s">
        <v>76</v>
      </c>
      <c r="C4464" t="s">
        <v>47</v>
      </c>
      <c r="D4464" t="s">
        <v>3135</v>
      </c>
      <c r="E4464" t="s">
        <v>49</v>
      </c>
      <c r="F4464" t="s">
        <v>50</v>
      </c>
      <c r="G4464">
        <v>1.13440752029418E-3</v>
      </c>
    </row>
    <row r="4465" spans="1:7" x14ac:dyDescent="0.25">
      <c r="A4465" t="s">
        <v>214</v>
      </c>
      <c r="B4465" t="s">
        <v>73</v>
      </c>
      <c r="C4465" t="s">
        <v>47</v>
      </c>
      <c r="D4465" t="s">
        <v>3135</v>
      </c>
      <c r="E4465" t="s">
        <v>49</v>
      </c>
      <c r="F4465" t="s">
        <v>50</v>
      </c>
      <c r="G4465">
        <v>1.93548202514648E-3</v>
      </c>
    </row>
    <row r="4466" spans="1:7" x14ac:dyDescent="0.25">
      <c r="A4466" t="s">
        <v>214</v>
      </c>
      <c r="B4466" t="s">
        <v>70</v>
      </c>
      <c r="C4466" t="s">
        <v>47</v>
      </c>
      <c r="D4466" t="s">
        <v>3135</v>
      </c>
      <c r="E4466" t="s">
        <v>49</v>
      </c>
      <c r="F4466" t="s">
        <v>50</v>
      </c>
      <c r="G4466">
        <v>7.0161223411559996E-4</v>
      </c>
    </row>
    <row r="4467" spans="1:7" x14ac:dyDescent="0.25">
      <c r="A4467" t="s">
        <v>220</v>
      </c>
      <c r="B4467" t="s">
        <v>73</v>
      </c>
      <c r="C4467" t="s">
        <v>47</v>
      </c>
      <c r="D4467" t="s">
        <v>3136</v>
      </c>
      <c r="E4467" t="s">
        <v>49</v>
      </c>
      <c r="F4467" t="s">
        <v>50</v>
      </c>
      <c r="G4467">
        <v>1.48871385802825E-3</v>
      </c>
    </row>
    <row r="4468" spans="1:7" x14ac:dyDescent="0.25">
      <c r="A4468" t="s">
        <v>220</v>
      </c>
      <c r="B4468" t="s">
        <v>70</v>
      </c>
      <c r="C4468" t="s">
        <v>47</v>
      </c>
      <c r="D4468" t="s">
        <v>3136</v>
      </c>
      <c r="E4468" t="s">
        <v>49</v>
      </c>
      <c r="F4468" t="s">
        <v>50</v>
      </c>
      <c r="G4468">
        <v>3.56770493090152E-4</v>
      </c>
    </row>
    <row r="4469" spans="1:7" x14ac:dyDescent="0.25">
      <c r="A4469" t="s">
        <v>3229</v>
      </c>
      <c r="B4469" t="s">
        <v>73</v>
      </c>
      <c r="C4469" t="s">
        <v>47</v>
      </c>
      <c r="D4469" t="s">
        <v>3133</v>
      </c>
      <c r="E4469" t="s">
        <v>49</v>
      </c>
      <c r="F4469" t="s">
        <v>50</v>
      </c>
      <c r="G4469">
        <v>4.8994206149002599E-3</v>
      </c>
    </row>
    <row r="4470" spans="1:7" x14ac:dyDescent="0.25">
      <c r="A4470" t="s">
        <v>3229</v>
      </c>
      <c r="B4470" t="s">
        <v>70</v>
      </c>
      <c r="C4470" t="s">
        <v>47</v>
      </c>
      <c r="D4470" t="s">
        <v>3133</v>
      </c>
      <c r="E4470" t="s">
        <v>49</v>
      </c>
      <c r="F4470" t="s">
        <v>50</v>
      </c>
      <c r="G4470">
        <v>2.0785420790485898E-3</v>
      </c>
    </row>
    <row r="4471" spans="1:7" x14ac:dyDescent="0.25">
      <c r="A4471" t="s">
        <v>220</v>
      </c>
      <c r="B4471" t="s">
        <v>76</v>
      </c>
      <c r="C4471" t="s">
        <v>47</v>
      </c>
      <c r="D4471" t="s">
        <v>3136</v>
      </c>
      <c r="E4471" t="s">
        <v>49</v>
      </c>
      <c r="F4471" t="s">
        <v>50</v>
      </c>
      <c r="G4471">
        <v>6.0937441885471305E-4</v>
      </c>
    </row>
    <row r="4472" spans="1:7" x14ac:dyDescent="0.25">
      <c r="A4472" t="s">
        <v>3229</v>
      </c>
      <c r="B4472" t="s">
        <v>76</v>
      </c>
      <c r="C4472" t="s">
        <v>47</v>
      </c>
      <c r="D4472" t="s">
        <v>3133</v>
      </c>
      <c r="E4472" t="s">
        <v>49</v>
      </c>
      <c r="F4472" t="s">
        <v>50</v>
      </c>
      <c r="G4472">
        <v>4.2538273608547497E-3</v>
      </c>
    </row>
    <row r="4473" spans="1:7" x14ac:dyDescent="0.25">
      <c r="A4473" t="s">
        <v>214</v>
      </c>
      <c r="B4473" t="s">
        <v>76</v>
      </c>
      <c r="C4473" t="s">
        <v>47</v>
      </c>
      <c r="D4473" t="s">
        <v>3136</v>
      </c>
      <c r="E4473" t="s">
        <v>49</v>
      </c>
      <c r="F4473" t="s">
        <v>50</v>
      </c>
      <c r="G4473">
        <v>1.1145822703838299E-3</v>
      </c>
    </row>
    <row r="4474" spans="1:7" x14ac:dyDescent="0.25">
      <c r="A4474" t="s">
        <v>214</v>
      </c>
      <c r="B4474" t="s">
        <v>73</v>
      </c>
      <c r="C4474" t="s">
        <v>47</v>
      </c>
      <c r="D4474" t="s">
        <v>3136</v>
      </c>
      <c r="E4474" t="s">
        <v>49</v>
      </c>
      <c r="F4474" t="s">
        <v>50</v>
      </c>
      <c r="G4474">
        <v>1.91579678406318E-3</v>
      </c>
    </row>
    <row r="4475" spans="1:7" x14ac:dyDescent="0.25">
      <c r="A4475" t="s">
        <v>214</v>
      </c>
      <c r="B4475" t="s">
        <v>70</v>
      </c>
      <c r="C4475" t="s">
        <v>47</v>
      </c>
      <c r="D4475" t="s">
        <v>3136</v>
      </c>
      <c r="E4475" t="s">
        <v>49</v>
      </c>
      <c r="F4475" t="s">
        <v>50</v>
      </c>
      <c r="G4475">
        <v>6.9878405580917904E-4</v>
      </c>
    </row>
    <row r="4476" spans="1:7" x14ac:dyDescent="0.25">
      <c r="A4476" t="s">
        <v>220</v>
      </c>
      <c r="B4476" t="s">
        <v>73</v>
      </c>
      <c r="C4476" t="s">
        <v>47</v>
      </c>
      <c r="D4476" t="s">
        <v>3137</v>
      </c>
      <c r="E4476" t="s">
        <v>49</v>
      </c>
      <c r="F4476" t="s">
        <v>50</v>
      </c>
      <c r="G4476">
        <v>1.4688538180457199E-3</v>
      </c>
    </row>
    <row r="4477" spans="1:7" x14ac:dyDescent="0.25">
      <c r="A4477" t="s">
        <v>220</v>
      </c>
      <c r="B4477" t="s">
        <v>70</v>
      </c>
      <c r="C4477" t="s">
        <v>47</v>
      </c>
      <c r="D4477" t="s">
        <v>3137</v>
      </c>
      <c r="E4477" t="s">
        <v>49</v>
      </c>
      <c r="F4477" t="s">
        <v>50</v>
      </c>
      <c r="G4477">
        <v>3.4595926602681398E-4</v>
      </c>
    </row>
    <row r="4478" spans="1:7" x14ac:dyDescent="0.25">
      <c r="A4478" t="s">
        <v>220</v>
      </c>
      <c r="B4478" t="s">
        <v>76</v>
      </c>
      <c r="C4478" t="s">
        <v>47</v>
      </c>
      <c r="D4478" t="s">
        <v>3137</v>
      </c>
      <c r="E4478" t="s">
        <v>49</v>
      </c>
      <c r="F4478" t="s">
        <v>50</v>
      </c>
      <c r="G4478">
        <v>5.9680077764723001E-4</v>
      </c>
    </row>
    <row r="4479" spans="1:7" x14ac:dyDescent="0.25">
      <c r="A4479" t="s">
        <v>3229</v>
      </c>
      <c r="B4479" t="s">
        <v>73</v>
      </c>
      <c r="C4479" t="s">
        <v>47</v>
      </c>
      <c r="D4479" t="s">
        <v>3134</v>
      </c>
      <c r="E4479" t="s">
        <v>49</v>
      </c>
      <c r="F4479" t="s">
        <v>50</v>
      </c>
      <c r="G4479">
        <v>4.9157360527250504E-3</v>
      </c>
    </row>
    <row r="4480" spans="1:7" x14ac:dyDescent="0.25">
      <c r="A4480" t="s">
        <v>3229</v>
      </c>
      <c r="B4480" t="s">
        <v>70</v>
      </c>
      <c r="C4480" t="s">
        <v>47</v>
      </c>
      <c r="D4480" t="s">
        <v>3134</v>
      </c>
      <c r="E4480" t="s">
        <v>49</v>
      </c>
      <c r="F4480" t="s">
        <v>50</v>
      </c>
      <c r="G4480">
        <v>2.09444244702657E-3</v>
      </c>
    </row>
    <row r="4481" spans="1:7" x14ac:dyDescent="0.25">
      <c r="A4481" t="s">
        <v>3229</v>
      </c>
      <c r="B4481" t="s">
        <v>76</v>
      </c>
      <c r="C4481" t="s">
        <v>47</v>
      </c>
      <c r="D4481" t="s">
        <v>3134</v>
      </c>
      <c r="E4481" t="s">
        <v>49</v>
      </c>
      <c r="F4481" t="s">
        <v>50</v>
      </c>
      <c r="G4481">
        <v>4.2444403966267899E-3</v>
      </c>
    </row>
    <row r="4482" spans="1:7" x14ac:dyDescent="0.25">
      <c r="A4482" t="s">
        <v>214</v>
      </c>
      <c r="B4482" t="s">
        <v>76</v>
      </c>
      <c r="C4482" t="s">
        <v>47</v>
      </c>
      <c r="D4482" t="s">
        <v>3137</v>
      </c>
      <c r="E4482" t="s">
        <v>49</v>
      </c>
      <c r="F4482" t="s">
        <v>50</v>
      </c>
      <c r="G4482">
        <v>1.0934333006540899E-3</v>
      </c>
    </row>
    <row r="4483" spans="1:7" x14ac:dyDescent="0.25">
      <c r="A4483" t="s">
        <v>214</v>
      </c>
      <c r="B4483" t="s">
        <v>73</v>
      </c>
      <c r="C4483" t="s">
        <v>47</v>
      </c>
      <c r="D4483" t="s">
        <v>3137</v>
      </c>
      <c r="E4483" t="s">
        <v>49</v>
      </c>
      <c r="F4483" t="s">
        <v>50</v>
      </c>
      <c r="G4483">
        <v>1.8771025869581399E-3</v>
      </c>
    </row>
    <row r="4484" spans="1:7" x14ac:dyDescent="0.25">
      <c r="A4484" t="s">
        <v>214</v>
      </c>
      <c r="B4484" t="s">
        <v>70</v>
      </c>
      <c r="C4484" t="s">
        <v>47</v>
      </c>
      <c r="D4484" t="s">
        <v>3137</v>
      </c>
      <c r="E4484" t="s">
        <v>49</v>
      </c>
      <c r="F4484" t="s">
        <v>50</v>
      </c>
      <c r="G4484">
        <v>6.8939328193664499E-4</v>
      </c>
    </row>
    <row r="4485" spans="1:7" x14ac:dyDescent="0.25">
      <c r="A4485" t="s">
        <v>220</v>
      </c>
      <c r="B4485" t="s">
        <v>73</v>
      </c>
      <c r="C4485" t="s">
        <v>47</v>
      </c>
      <c r="D4485" t="s">
        <v>3138</v>
      </c>
      <c r="E4485" t="s">
        <v>49</v>
      </c>
      <c r="F4485" t="s">
        <v>50</v>
      </c>
      <c r="G4485">
        <v>1.4509790083941201E-3</v>
      </c>
    </row>
    <row r="4486" spans="1:7" x14ac:dyDescent="0.25">
      <c r="A4486" t="s">
        <v>220</v>
      </c>
      <c r="B4486" t="s">
        <v>70</v>
      </c>
      <c r="C4486" t="s">
        <v>47</v>
      </c>
      <c r="D4486" t="s">
        <v>3138</v>
      </c>
      <c r="E4486" t="s">
        <v>49</v>
      </c>
      <c r="F4486" t="s">
        <v>50</v>
      </c>
      <c r="G4486">
        <v>3.3905196423624E-4</v>
      </c>
    </row>
    <row r="4487" spans="1:7" x14ac:dyDescent="0.25">
      <c r="A4487" t="s">
        <v>220</v>
      </c>
      <c r="B4487" t="s">
        <v>76</v>
      </c>
      <c r="C4487" t="s">
        <v>47</v>
      </c>
      <c r="D4487" t="s">
        <v>3138</v>
      </c>
      <c r="E4487" t="s">
        <v>49</v>
      </c>
      <c r="F4487" t="s">
        <v>50</v>
      </c>
      <c r="G4487">
        <v>5.8414976970822203E-4</v>
      </c>
    </row>
    <row r="4488" spans="1:7" x14ac:dyDescent="0.25">
      <c r="A4488" t="s">
        <v>3229</v>
      </c>
      <c r="B4488" t="s">
        <v>73</v>
      </c>
      <c r="C4488" t="s">
        <v>47</v>
      </c>
      <c r="D4488" t="s">
        <v>3135</v>
      </c>
      <c r="E4488" t="s">
        <v>49</v>
      </c>
      <c r="F4488" t="s">
        <v>50</v>
      </c>
      <c r="G4488">
        <v>4.8404971758524498E-3</v>
      </c>
    </row>
    <row r="4489" spans="1:7" x14ac:dyDescent="0.25">
      <c r="A4489" t="s">
        <v>3229</v>
      </c>
      <c r="B4489" t="s">
        <v>70</v>
      </c>
      <c r="C4489" t="s">
        <v>47</v>
      </c>
      <c r="D4489" t="s">
        <v>3135</v>
      </c>
      <c r="E4489" t="s">
        <v>49</v>
      </c>
      <c r="F4489" t="s">
        <v>50</v>
      </c>
      <c r="G4489">
        <v>2.03404823939005E-3</v>
      </c>
    </row>
    <row r="4490" spans="1:7" x14ac:dyDescent="0.25">
      <c r="A4490" t="s">
        <v>3229</v>
      </c>
      <c r="B4490" t="s">
        <v>76</v>
      </c>
      <c r="C4490" t="s">
        <v>47</v>
      </c>
      <c r="D4490" t="s">
        <v>3135</v>
      </c>
      <c r="E4490" t="s">
        <v>49</v>
      </c>
      <c r="F4490" t="s">
        <v>50</v>
      </c>
      <c r="G4490">
        <v>4.2231142520904501E-3</v>
      </c>
    </row>
    <row r="4491" spans="1:7" x14ac:dyDescent="0.25">
      <c r="A4491" t="s">
        <v>214</v>
      </c>
      <c r="B4491" t="s">
        <v>76</v>
      </c>
      <c r="C4491" t="s">
        <v>47</v>
      </c>
      <c r="D4491" t="s">
        <v>3138</v>
      </c>
      <c r="E4491" t="s">
        <v>49</v>
      </c>
      <c r="F4491" t="s">
        <v>50</v>
      </c>
      <c r="G4491">
        <v>1.0727113952823701E-3</v>
      </c>
    </row>
    <row r="4492" spans="1:7" x14ac:dyDescent="0.25">
      <c r="A4492" t="s">
        <v>214</v>
      </c>
      <c r="B4492" t="s">
        <v>73</v>
      </c>
      <c r="C4492" t="s">
        <v>47</v>
      </c>
      <c r="D4492" t="s">
        <v>3138</v>
      </c>
      <c r="E4492" t="s">
        <v>49</v>
      </c>
      <c r="F4492" t="s">
        <v>50</v>
      </c>
      <c r="G4492">
        <v>1.8537564020530801E-3</v>
      </c>
    </row>
    <row r="4493" spans="1:7" x14ac:dyDescent="0.25">
      <c r="A4493" t="s">
        <v>214</v>
      </c>
      <c r="B4493" t="s">
        <v>70</v>
      </c>
      <c r="C4493" t="s">
        <v>47</v>
      </c>
      <c r="D4493" t="s">
        <v>3138</v>
      </c>
      <c r="E4493" t="s">
        <v>49</v>
      </c>
      <c r="F4493" t="s">
        <v>50</v>
      </c>
      <c r="G4493">
        <v>6.8218889189701395E-4</v>
      </c>
    </row>
    <row r="4494" spans="1:7" x14ac:dyDescent="0.25">
      <c r="A4494" t="s">
        <v>220</v>
      </c>
      <c r="B4494" t="s">
        <v>73</v>
      </c>
      <c r="C4494" t="s">
        <v>47</v>
      </c>
      <c r="D4494" t="s">
        <v>3139</v>
      </c>
      <c r="E4494" t="s">
        <v>49</v>
      </c>
      <c r="F4494" t="s">
        <v>50</v>
      </c>
      <c r="G4494">
        <v>1.44920496713547E-3</v>
      </c>
    </row>
    <row r="4495" spans="1:7" x14ac:dyDescent="0.25">
      <c r="A4495" t="s">
        <v>220</v>
      </c>
      <c r="B4495" t="s">
        <v>70</v>
      </c>
      <c r="C4495" t="s">
        <v>47</v>
      </c>
      <c r="D4495" t="s">
        <v>3139</v>
      </c>
      <c r="E4495" t="s">
        <v>49</v>
      </c>
      <c r="F4495" t="s">
        <v>50</v>
      </c>
      <c r="G4495">
        <v>3.3412666547865999E-4</v>
      </c>
    </row>
    <row r="4496" spans="1:7" x14ac:dyDescent="0.25">
      <c r="A4496" t="s">
        <v>220</v>
      </c>
      <c r="B4496" t="s">
        <v>76</v>
      </c>
      <c r="C4496" t="s">
        <v>47</v>
      </c>
      <c r="D4496" t="s">
        <v>3139</v>
      </c>
      <c r="E4496" t="s">
        <v>49</v>
      </c>
      <c r="F4496" t="s">
        <v>50</v>
      </c>
      <c r="G4496">
        <v>5.7222167650858497E-4</v>
      </c>
    </row>
    <row r="4497" spans="1:7" x14ac:dyDescent="0.25">
      <c r="A4497" t="s">
        <v>3229</v>
      </c>
      <c r="B4497" t="s">
        <v>73</v>
      </c>
      <c r="C4497" t="s">
        <v>47</v>
      </c>
      <c r="D4497" t="s">
        <v>3136</v>
      </c>
      <c r="E4497" t="s">
        <v>49</v>
      </c>
      <c r="F4497" t="s">
        <v>50</v>
      </c>
      <c r="G4497">
        <v>4.7942662611603704E-3</v>
      </c>
    </row>
    <row r="4498" spans="1:7" x14ac:dyDescent="0.25">
      <c r="A4498" t="s">
        <v>3229</v>
      </c>
      <c r="B4498" t="s">
        <v>70</v>
      </c>
      <c r="C4498" t="s">
        <v>47</v>
      </c>
      <c r="D4498" t="s">
        <v>3136</v>
      </c>
      <c r="E4498" t="s">
        <v>49</v>
      </c>
      <c r="F4498" t="s">
        <v>50</v>
      </c>
      <c r="G4498">
        <v>1.9991300379236499E-3</v>
      </c>
    </row>
    <row r="4499" spans="1:7" x14ac:dyDescent="0.25">
      <c r="A4499" t="s">
        <v>3229</v>
      </c>
      <c r="B4499" t="s">
        <v>76</v>
      </c>
      <c r="C4499" t="s">
        <v>47</v>
      </c>
      <c r="D4499" t="s">
        <v>3136</v>
      </c>
      <c r="E4499" t="s">
        <v>49</v>
      </c>
      <c r="F4499" t="s">
        <v>50</v>
      </c>
      <c r="G4499">
        <v>4.1692668572068199E-3</v>
      </c>
    </row>
    <row r="4500" spans="1:7" x14ac:dyDescent="0.25">
      <c r="A4500" t="s">
        <v>214</v>
      </c>
      <c r="B4500" t="s">
        <v>76</v>
      </c>
      <c r="C4500" t="s">
        <v>47</v>
      </c>
      <c r="D4500" t="s">
        <v>3139</v>
      </c>
      <c r="E4500" t="s">
        <v>49</v>
      </c>
      <c r="F4500" t="s">
        <v>50</v>
      </c>
      <c r="G4500">
        <v>1.06190374919346E-3</v>
      </c>
    </row>
    <row r="4501" spans="1:7" x14ac:dyDescent="0.25">
      <c r="A4501" t="s">
        <v>214</v>
      </c>
      <c r="B4501" t="s">
        <v>73</v>
      </c>
      <c r="C4501" t="s">
        <v>47</v>
      </c>
      <c r="D4501" t="s">
        <v>3139</v>
      </c>
      <c r="E4501" t="s">
        <v>49</v>
      </c>
      <c r="F4501" t="s">
        <v>50</v>
      </c>
      <c r="G4501">
        <v>1.8277760346730499E-3</v>
      </c>
    </row>
    <row r="4502" spans="1:7" x14ac:dyDescent="0.25">
      <c r="A4502" t="s">
        <v>214</v>
      </c>
      <c r="B4502" t="s">
        <v>70</v>
      </c>
      <c r="C4502" t="s">
        <v>47</v>
      </c>
      <c r="D4502" t="s">
        <v>3139</v>
      </c>
      <c r="E4502" t="s">
        <v>49</v>
      </c>
      <c r="F4502" t="s">
        <v>50</v>
      </c>
      <c r="G4502">
        <v>6.71427931104387E-4</v>
      </c>
    </row>
    <row r="4503" spans="1:7" x14ac:dyDescent="0.25">
      <c r="A4503" t="s">
        <v>220</v>
      </c>
      <c r="B4503" t="s">
        <v>73</v>
      </c>
      <c r="C4503" t="s">
        <v>47</v>
      </c>
      <c r="D4503" t="s">
        <v>3140</v>
      </c>
      <c r="E4503" t="s">
        <v>49</v>
      </c>
      <c r="F4503" t="s">
        <v>50</v>
      </c>
      <c r="G4503">
        <v>1.4560171299510499E-3</v>
      </c>
    </row>
    <row r="4504" spans="1:7" x14ac:dyDescent="0.25">
      <c r="A4504" t="s">
        <v>220</v>
      </c>
      <c r="B4504" t="s">
        <v>70</v>
      </c>
      <c r="C4504" t="s">
        <v>47</v>
      </c>
      <c r="D4504" t="s">
        <v>3140</v>
      </c>
      <c r="E4504" t="s">
        <v>49</v>
      </c>
      <c r="F4504" t="s">
        <v>50</v>
      </c>
      <c r="G4504">
        <v>3.2947499442983498E-4</v>
      </c>
    </row>
    <row r="4505" spans="1:7" x14ac:dyDescent="0.25">
      <c r="A4505" t="s">
        <v>220</v>
      </c>
      <c r="B4505" t="s">
        <v>76</v>
      </c>
      <c r="C4505" t="s">
        <v>47</v>
      </c>
      <c r="D4505" t="s">
        <v>3140</v>
      </c>
      <c r="E4505" t="s">
        <v>49</v>
      </c>
      <c r="F4505" t="s">
        <v>50</v>
      </c>
      <c r="G4505">
        <v>5.7175871398713798E-4</v>
      </c>
    </row>
    <row r="4506" spans="1:7" x14ac:dyDescent="0.25">
      <c r="A4506" t="s">
        <v>3229</v>
      </c>
      <c r="B4506" t="s">
        <v>73</v>
      </c>
      <c r="C4506" t="s">
        <v>47</v>
      </c>
      <c r="D4506" t="s">
        <v>3137</v>
      </c>
      <c r="E4506" t="s">
        <v>49</v>
      </c>
      <c r="F4506" t="s">
        <v>50</v>
      </c>
      <c r="G4506">
        <v>4.7112749682532403E-3</v>
      </c>
    </row>
    <row r="4507" spans="1:7" x14ac:dyDescent="0.25">
      <c r="A4507" t="s">
        <v>3229</v>
      </c>
      <c r="B4507" t="s">
        <v>70</v>
      </c>
      <c r="C4507" t="s">
        <v>47</v>
      </c>
      <c r="D4507" t="s">
        <v>3137</v>
      </c>
      <c r="E4507" t="s">
        <v>49</v>
      </c>
      <c r="F4507" t="s">
        <v>50</v>
      </c>
      <c r="G4507">
        <v>1.94528434011671E-3</v>
      </c>
    </row>
    <row r="4508" spans="1:7" x14ac:dyDescent="0.25">
      <c r="A4508" t="s">
        <v>3229</v>
      </c>
      <c r="B4508" t="s">
        <v>76</v>
      </c>
      <c r="C4508" t="s">
        <v>47</v>
      </c>
      <c r="D4508" t="s">
        <v>3137</v>
      </c>
      <c r="E4508" t="s">
        <v>49</v>
      </c>
      <c r="F4508" t="s">
        <v>50</v>
      </c>
      <c r="G4508">
        <v>4.11110719045003E-3</v>
      </c>
    </row>
    <row r="4509" spans="1:7" x14ac:dyDescent="0.25">
      <c r="A4509" t="s">
        <v>214</v>
      </c>
      <c r="B4509" t="s">
        <v>76</v>
      </c>
      <c r="C4509" t="s">
        <v>47</v>
      </c>
      <c r="D4509" t="s">
        <v>3140</v>
      </c>
      <c r="E4509" t="s">
        <v>49</v>
      </c>
      <c r="F4509" t="s">
        <v>50</v>
      </c>
      <c r="G4509">
        <v>1.08178909178133E-3</v>
      </c>
    </row>
    <row r="4510" spans="1:7" x14ac:dyDescent="0.25">
      <c r="A4510" t="s">
        <v>214</v>
      </c>
      <c r="B4510" t="s">
        <v>73</v>
      </c>
      <c r="C4510" t="s">
        <v>47</v>
      </c>
      <c r="D4510" t="s">
        <v>3140</v>
      </c>
      <c r="E4510" t="s">
        <v>49</v>
      </c>
      <c r="F4510" t="s">
        <v>50</v>
      </c>
      <c r="G4510">
        <v>1.83641800174006E-3</v>
      </c>
    </row>
    <row r="4511" spans="1:7" x14ac:dyDescent="0.25">
      <c r="A4511" t="s">
        <v>214</v>
      </c>
      <c r="B4511" t="s">
        <v>70</v>
      </c>
      <c r="C4511" t="s">
        <v>47</v>
      </c>
      <c r="D4511" t="s">
        <v>3140</v>
      </c>
      <c r="E4511" t="s">
        <v>49</v>
      </c>
      <c r="F4511" t="s">
        <v>50</v>
      </c>
      <c r="G4511">
        <v>6.7438207290790699E-4</v>
      </c>
    </row>
    <row r="4512" spans="1:7" x14ac:dyDescent="0.25">
      <c r="A4512" t="s">
        <v>220</v>
      </c>
      <c r="B4512" t="s">
        <v>73</v>
      </c>
      <c r="C4512" t="s">
        <v>47</v>
      </c>
      <c r="D4512" t="s">
        <v>3141</v>
      </c>
      <c r="E4512" t="s">
        <v>49</v>
      </c>
      <c r="F4512" t="s">
        <v>50</v>
      </c>
      <c r="G4512">
        <v>1.4699685680973601E-3</v>
      </c>
    </row>
    <row r="4513" spans="1:7" x14ac:dyDescent="0.25">
      <c r="A4513" t="s">
        <v>220</v>
      </c>
      <c r="B4513" t="s">
        <v>70</v>
      </c>
      <c r="C4513" t="s">
        <v>47</v>
      </c>
      <c r="D4513" t="s">
        <v>3141</v>
      </c>
      <c r="E4513" t="s">
        <v>49</v>
      </c>
      <c r="F4513" t="s">
        <v>50</v>
      </c>
      <c r="G4513">
        <v>3.2057026485064999E-4</v>
      </c>
    </row>
    <row r="4514" spans="1:7" x14ac:dyDescent="0.25">
      <c r="A4514" t="s">
        <v>220</v>
      </c>
      <c r="B4514" t="s">
        <v>76</v>
      </c>
      <c r="C4514" t="s">
        <v>47</v>
      </c>
      <c r="D4514" t="s">
        <v>3141</v>
      </c>
      <c r="E4514" t="s">
        <v>49</v>
      </c>
      <c r="F4514" t="s">
        <v>50</v>
      </c>
      <c r="G4514">
        <v>5.5930877591038597E-4</v>
      </c>
    </row>
    <row r="4515" spans="1:7" x14ac:dyDescent="0.25">
      <c r="A4515" t="s">
        <v>3229</v>
      </c>
      <c r="B4515" t="s">
        <v>73</v>
      </c>
      <c r="C4515" t="s">
        <v>47</v>
      </c>
      <c r="D4515" t="s">
        <v>3138</v>
      </c>
      <c r="E4515" t="s">
        <v>49</v>
      </c>
      <c r="F4515" t="s">
        <v>50</v>
      </c>
      <c r="G4515">
        <v>4.64133544295441E-3</v>
      </c>
    </row>
    <row r="4516" spans="1:7" x14ac:dyDescent="0.25">
      <c r="A4516" t="s">
        <v>3229</v>
      </c>
      <c r="B4516" t="s">
        <v>70</v>
      </c>
      <c r="C4516" t="s">
        <v>47</v>
      </c>
      <c r="D4516" t="s">
        <v>3138</v>
      </c>
      <c r="E4516" t="s">
        <v>49</v>
      </c>
      <c r="F4516" t="s">
        <v>50</v>
      </c>
      <c r="G4516">
        <v>1.8946060362984101E-3</v>
      </c>
    </row>
    <row r="4517" spans="1:7" x14ac:dyDescent="0.25">
      <c r="A4517" t="s">
        <v>3229</v>
      </c>
      <c r="B4517" t="s">
        <v>76</v>
      </c>
      <c r="C4517" t="s">
        <v>47</v>
      </c>
      <c r="D4517" t="s">
        <v>3138</v>
      </c>
      <c r="E4517" t="s">
        <v>49</v>
      </c>
      <c r="F4517" t="s">
        <v>50</v>
      </c>
      <c r="G4517">
        <v>4.0653556000952596E-3</v>
      </c>
    </row>
    <row r="4518" spans="1:7" x14ac:dyDescent="0.25">
      <c r="A4518" t="s">
        <v>214</v>
      </c>
      <c r="B4518" t="s">
        <v>76</v>
      </c>
      <c r="C4518" t="s">
        <v>47</v>
      </c>
      <c r="D4518" t="s">
        <v>3141</v>
      </c>
      <c r="E4518" t="s">
        <v>49</v>
      </c>
      <c r="F4518" t="s">
        <v>50</v>
      </c>
      <c r="G4518">
        <v>1.11561455168165E-3</v>
      </c>
    </row>
    <row r="4519" spans="1:7" x14ac:dyDescent="0.25">
      <c r="A4519" t="s">
        <v>214</v>
      </c>
      <c r="B4519" t="s">
        <v>73</v>
      </c>
      <c r="C4519" t="s">
        <v>47</v>
      </c>
      <c r="D4519" t="s">
        <v>3141</v>
      </c>
      <c r="E4519" t="s">
        <v>49</v>
      </c>
      <c r="F4519" t="s">
        <v>50</v>
      </c>
      <c r="G4519">
        <v>1.8498480856955499E-3</v>
      </c>
    </row>
    <row r="4520" spans="1:7" x14ac:dyDescent="0.25">
      <c r="A4520" t="s">
        <v>214</v>
      </c>
      <c r="B4520" t="s">
        <v>70</v>
      </c>
      <c r="C4520" t="s">
        <v>47</v>
      </c>
      <c r="D4520" t="s">
        <v>3141</v>
      </c>
      <c r="E4520" t="s">
        <v>49</v>
      </c>
      <c r="F4520" t="s">
        <v>50</v>
      </c>
      <c r="G4520">
        <v>6.6216153067511396E-4</v>
      </c>
    </row>
    <row r="4521" spans="1:7" x14ac:dyDescent="0.25">
      <c r="A4521" t="s">
        <v>220</v>
      </c>
      <c r="B4521" t="s">
        <v>73</v>
      </c>
      <c r="C4521" t="s">
        <v>47</v>
      </c>
      <c r="D4521" t="s">
        <v>3142</v>
      </c>
      <c r="E4521" t="s">
        <v>49</v>
      </c>
      <c r="F4521" t="s">
        <v>50</v>
      </c>
      <c r="G4521">
        <v>1.48976466111969E-3</v>
      </c>
    </row>
    <row r="4522" spans="1:7" x14ac:dyDescent="0.25">
      <c r="A4522" t="s">
        <v>220</v>
      </c>
      <c r="B4522" t="s">
        <v>70</v>
      </c>
      <c r="C4522" t="s">
        <v>47</v>
      </c>
      <c r="D4522" t="s">
        <v>3142</v>
      </c>
      <c r="E4522" t="s">
        <v>49</v>
      </c>
      <c r="F4522" t="s">
        <v>50</v>
      </c>
      <c r="G4522">
        <v>3.2383010052797998E-4</v>
      </c>
    </row>
    <row r="4523" spans="1:7" x14ac:dyDescent="0.25">
      <c r="A4523" t="s">
        <v>220</v>
      </c>
      <c r="B4523" t="s">
        <v>76</v>
      </c>
      <c r="C4523" t="s">
        <v>47</v>
      </c>
      <c r="D4523" t="s">
        <v>3142</v>
      </c>
      <c r="E4523" t="s">
        <v>49</v>
      </c>
      <c r="F4523" t="s">
        <v>50</v>
      </c>
      <c r="G4523">
        <v>5.5190005846190797E-4</v>
      </c>
    </row>
    <row r="4524" spans="1:7" x14ac:dyDescent="0.25">
      <c r="A4524" t="s">
        <v>3229</v>
      </c>
      <c r="B4524" t="s">
        <v>73</v>
      </c>
      <c r="C4524" t="s">
        <v>47</v>
      </c>
      <c r="D4524" t="s">
        <v>3139</v>
      </c>
      <c r="E4524" t="s">
        <v>49</v>
      </c>
      <c r="F4524" t="s">
        <v>50</v>
      </c>
      <c r="G4524">
        <v>4.5817416622525101E-3</v>
      </c>
    </row>
    <row r="4525" spans="1:7" x14ac:dyDescent="0.25">
      <c r="A4525" t="s">
        <v>3229</v>
      </c>
      <c r="B4525" t="s">
        <v>70</v>
      </c>
      <c r="C4525" t="s">
        <v>47</v>
      </c>
      <c r="D4525" t="s">
        <v>3139</v>
      </c>
      <c r="E4525" t="s">
        <v>49</v>
      </c>
      <c r="F4525" t="s">
        <v>50</v>
      </c>
      <c r="G4525">
        <v>1.86190298625401E-3</v>
      </c>
    </row>
    <row r="4526" spans="1:7" x14ac:dyDescent="0.25">
      <c r="A4526" t="s">
        <v>214</v>
      </c>
      <c r="B4526" t="s">
        <v>76</v>
      </c>
      <c r="C4526" t="s">
        <v>47</v>
      </c>
      <c r="D4526" t="s">
        <v>3142</v>
      </c>
      <c r="E4526" t="s">
        <v>49</v>
      </c>
      <c r="F4526" t="s">
        <v>50</v>
      </c>
      <c r="G4526">
        <v>1.1301158813008E-3</v>
      </c>
    </row>
    <row r="4527" spans="1:7" x14ac:dyDescent="0.25">
      <c r="A4527" t="s">
        <v>3229</v>
      </c>
      <c r="B4527" t="s">
        <v>76</v>
      </c>
      <c r="C4527" t="s">
        <v>47</v>
      </c>
      <c r="D4527" t="s">
        <v>3139</v>
      </c>
      <c r="E4527" t="s">
        <v>49</v>
      </c>
      <c r="F4527" t="s">
        <v>50</v>
      </c>
      <c r="G4527">
        <v>4.0444405873616496E-3</v>
      </c>
    </row>
    <row r="4528" spans="1:7" x14ac:dyDescent="0.25">
      <c r="A4528" t="s">
        <v>214</v>
      </c>
      <c r="B4528" t="s">
        <v>73</v>
      </c>
      <c r="C4528" t="s">
        <v>47</v>
      </c>
      <c r="D4528" t="s">
        <v>3142</v>
      </c>
      <c r="E4528" t="s">
        <v>49</v>
      </c>
      <c r="F4528" t="s">
        <v>50</v>
      </c>
      <c r="G4528">
        <v>1.8486824474836601E-3</v>
      </c>
    </row>
    <row r="4529" spans="1:7" x14ac:dyDescent="0.25">
      <c r="A4529" t="s">
        <v>220</v>
      </c>
      <c r="B4529" t="s">
        <v>73</v>
      </c>
      <c r="C4529" t="s">
        <v>47</v>
      </c>
      <c r="D4529" t="s">
        <v>3143</v>
      </c>
      <c r="E4529" t="s">
        <v>49</v>
      </c>
      <c r="F4529" t="s">
        <v>50</v>
      </c>
      <c r="G4529">
        <v>1.49216381912557E-3</v>
      </c>
    </row>
    <row r="4530" spans="1:7" x14ac:dyDescent="0.25">
      <c r="A4530" t="s">
        <v>214</v>
      </c>
      <c r="B4530" t="s">
        <v>70</v>
      </c>
      <c r="C4530" t="s">
        <v>47</v>
      </c>
      <c r="D4530" t="s">
        <v>3142</v>
      </c>
      <c r="E4530" t="s">
        <v>49</v>
      </c>
      <c r="F4530" t="s">
        <v>50</v>
      </c>
      <c r="G4530">
        <v>6.5350814869529297E-4</v>
      </c>
    </row>
    <row r="4531" spans="1:7" x14ac:dyDescent="0.25">
      <c r="A4531" t="s">
        <v>220</v>
      </c>
      <c r="B4531" t="s">
        <v>70</v>
      </c>
      <c r="C4531" t="s">
        <v>47</v>
      </c>
      <c r="D4531" t="s">
        <v>3143</v>
      </c>
      <c r="E4531" t="s">
        <v>49</v>
      </c>
      <c r="F4531" t="s">
        <v>50</v>
      </c>
      <c r="G4531">
        <v>3.1766351471599301E-4</v>
      </c>
    </row>
    <row r="4532" spans="1:7" x14ac:dyDescent="0.25">
      <c r="A4532" t="s">
        <v>220</v>
      </c>
      <c r="B4532" t="s">
        <v>76</v>
      </c>
      <c r="C4532" t="s">
        <v>47</v>
      </c>
      <c r="D4532" t="s">
        <v>3143</v>
      </c>
      <c r="E4532" t="s">
        <v>49</v>
      </c>
      <c r="F4532" t="s">
        <v>50</v>
      </c>
      <c r="G4532">
        <v>5.5769177583547705E-4</v>
      </c>
    </row>
    <row r="4533" spans="1:7" x14ac:dyDescent="0.25">
      <c r="A4533" t="s">
        <v>214</v>
      </c>
      <c r="B4533" t="s">
        <v>76</v>
      </c>
      <c r="C4533" t="s">
        <v>47</v>
      </c>
      <c r="D4533" t="s">
        <v>3143</v>
      </c>
      <c r="E4533" t="s">
        <v>49</v>
      </c>
      <c r="F4533" t="s">
        <v>50</v>
      </c>
      <c r="G4533">
        <v>1.11823255180293E-3</v>
      </c>
    </row>
    <row r="4534" spans="1:7" x14ac:dyDescent="0.25">
      <c r="A4534" t="s">
        <v>3229</v>
      </c>
      <c r="B4534" t="s">
        <v>73</v>
      </c>
      <c r="C4534" t="s">
        <v>47</v>
      </c>
      <c r="D4534" t="s">
        <v>3140</v>
      </c>
      <c r="E4534" t="s">
        <v>49</v>
      </c>
      <c r="F4534" t="s">
        <v>50</v>
      </c>
      <c r="G4534">
        <v>4.6574029657575804E-3</v>
      </c>
    </row>
    <row r="4535" spans="1:7" x14ac:dyDescent="0.25">
      <c r="A4535" t="s">
        <v>3229</v>
      </c>
      <c r="B4535" t="s">
        <v>70</v>
      </c>
      <c r="C4535" t="s">
        <v>47</v>
      </c>
      <c r="D4535" t="s">
        <v>3140</v>
      </c>
      <c r="E4535" t="s">
        <v>49</v>
      </c>
      <c r="F4535" t="s">
        <v>50</v>
      </c>
      <c r="G4535">
        <v>1.9552450489114799E-3</v>
      </c>
    </row>
    <row r="4536" spans="1:7" x14ac:dyDescent="0.25">
      <c r="A4536" t="s">
        <v>3229</v>
      </c>
      <c r="B4536" t="s">
        <v>76</v>
      </c>
      <c r="C4536" t="s">
        <v>47</v>
      </c>
      <c r="D4536" t="s">
        <v>3140</v>
      </c>
      <c r="E4536" t="s">
        <v>49</v>
      </c>
      <c r="F4536" t="s">
        <v>50</v>
      </c>
      <c r="G4536">
        <v>4.1018479400210901E-3</v>
      </c>
    </row>
    <row r="4537" spans="1:7" x14ac:dyDescent="0.25">
      <c r="A4537" t="s">
        <v>214</v>
      </c>
      <c r="B4537" t="s">
        <v>73</v>
      </c>
      <c r="C4537" t="s">
        <v>47</v>
      </c>
      <c r="D4537" t="s">
        <v>3143</v>
      </c>
      <c r="E4537" t="s">
        <v>49</v>
      </c>
      <c r="F4537" t="s">
        <v>50</v>
      </c>
      <c r="G4537">
        <v>1.8525623358212899E-3</v>
      </c>
    </row>
    <row r="4538" spans="1:7" x14ac:dyDescent="0.25">
      <c r="A4538" t="s">
        <v>220</v>
      </c>
      <c r="B4538" t="s">
        <v>73</v>
      </c>
      <c r="C4538" t="s">
        <v>47</v>
      </c>
      <c r="D4538" t="s">
        <v>3144</v>
      </c>
      <c r="E4538" t="s">
        <v>49</v>
      </c>
      <c r="F4538" t="s">
        <v>50</v>
      </c>
      <c r="G4538">
        <v>1.57152627905209E-3</v>
      </c>
    </row>
    <row r="4539" spans="1:7" x14ac:dyDescent="0.25">
      <c r="A4539" t="s">
        <v>214</v>
      </c>
      <c r="B4539" t="s">
        <v>70</v>
      </c>
      <c r="C4539" t="s">
        <v>47</v>
      </c>
      <c r="D4539" t="s">
        <v>3143</v>
      </c>
      <c r="E4539" t="s">
        <v>49</v>
      </c>
      <c r="F4539" t="s">
        <v>50</v>
      </c>
      <c r="G4539">
        <v>6.4814753002590605E-4</v>
      </c>
    </row>
    <row r="4540" spans="1:7" x14ac:dyDescent="0.25">
      <c r="A4540" t="s">
        <v>220</v>
      </c>
      <c r="B4540" t="s">
        <v>70</v>
      </c>
      <c r="C4540" t="s">
        <v>47</v>
      </c>
      <c r="D4540" t="s">
        <v>3144</v>
      </c>
      <c r="E4540" t="s">
        <v>49</v>
      </c>
      <c r="F4540" t="s">
        <v>50</v>
      </c>
      <c r="G4540">
        <v>3.5486077268918301E-4</v>
      </c>
    </row>
    <row r="4541" spans="1:7" x14ac:dyDescent="0.25">
      <c r="A4541" t="s">
        <v>220</v>
      </c>
      <c r="B4541" t="s">
        <v>76</v>
      </c>
      <c r="C4541" t="s">
        <v>47</v>
      </c>
      <c r="D4541" t="s">
        <v>3144</v>
      </c>
      <c r="E4541" t="s">
        <v>49</v>
      </c>
      <c r="F4541" t="s">
        <v>50</v>
      </c>
      <c r="G4541">
        <v>6.3472161690394002E-4</v>
      </c>
    </row>
    <row r="4542" spans="1:7" x14ac:dyDescent="0.25">
      <c r="A4542" t="s">
        <v>214</v>
      </c>
      <c r="B4542" t="s">
        <v>76</v>
      </c>
      <c r="C4542" t="s">
        <v>47</v>
      </c>
      <c r="D4542" t="s">
        <v>3144</v>
      </c>
      <c r="E4542" t="s">
        <v>49</v>
      </c>
      <c r="F4542" t="s">
        <v>50</v>
      </c>
      <c r="G4542">
        <v>1.1368044714132901E-3</v>
      </c>
    </row>
    <row r="4543" spans="1:7" x14ac:dyDescent="0.25">
      <c r="A4543" t="s">
        <v>3229</v>
      </c>
      <c r="B4543" t="s">
        <v>73</v>
      </c>
      <c r="C4543" t="s">
        <v>47</v>
      </c>
      <c r="D4543" t="s">
        <v>3141</v>
      </c>
      <c r="E4543" t="s">
        <v>49</v>
      </c>
      <c r="F4543" t="s">
        <v>50</v>
      </c>
      <c r="G4543">
        <v>4.78377922161205E-3</v>
      </c>
    </row>
    <row r="4544" spans="1:7" x14ac:dyDescent="0.25">
      <c r="A4544" t="s">
        <v>3229</v>
      </c>
      <c r="B4544" t="s">
        <v>70</v>
      </c>
      <c r="C4544" t="s">
        <v>47</v>
      </c>
      <c r="D4544" t="s">
        <v>3141</v>
      </c>
      <c r="E4544" t="s">
        <v>49</v>
      </c>
      <c r="F4544" t="s">
        <v>50</v>
      </c>
      <c r="G4544">
        <v>2.0630610955727998E-3</v>
      </c>
    </row>
    <row r="4545" spans="1:7" x14ac:dyDescent="0.25">
      <c r="A4545" t="s">
        <v>214</v>
      </c>
      <c r="B4545" t="s">
        <v>73</v>
      </c>
      <c r="C4545" t="s">
        <v>47</v>
      </c>
      <c r="D4545" t="s">
        <v>3144</v>
      </c>
      <c r="E4545" t="s">
        <v>49</v>
      </c>
      <c r="F4545" t="s">
        <v>50</v>
      </c>
      <c r="G4545">
        <v>1.9937480986118301E-3</v>
      </c>
    </row>
    <row r="4546" spans="1:7" x14ac:dyDescent="0.25">
      <c r="A4546" t="s">
        <v>3229</v>
      </c>
      <c r="B4546" t="s">
        <v>76</v>
      </c>
      <c r="C4546" t="s">
        <v>47</v>
      </c>
      <c r="D4546" t="s">
        <v>3141</v>
      </c>
      <c r="E4546" t="s">
        <v>49</v>
      </c>
      <c r="F4546" t="s">
        <v>50</v>
      </c>
      <c r="G4546">
        <v>4.1989449445191803E-3</v>
      </c>
    </row>
    <row r="4547" spans="1:7" x14ac:dyDescent="0.25">
      <c r="A4547" t="s">
        <v>220</v>
      </c>
      <c r="B4547" t="s">
        <v>73</v>
      </c>
      <c r="C4547" t="s">
        <v>47</v>
      </c>
      <c r="D4547" t="s">
        <v>3145</v>
      </c>
      <c r="E4547" t="s">
        <v>49</v>
      </c>
      <c r="F4547" t="s">
        <v>50</v>
      </c>
      <c r="G4547">
        <v>1.5528440475463801E-3</v>
      </c>
    </row>
    <row r="4548" spans="1:7" x14ac:dyDescent="0.25">
      <c r="A4548" t="s">
        <v>214</v>
      </c>
      <c r="B4548" t="s">
        <v>70</v>
      </c>
      <c r="C4548" t="s">
        <v>47</v>
      </c>
      <c r="D4548" t="s">
        <v>3144</v>
      </c>
      <c r="E4548" t="s">
        <v>49</v>
      </c>
      <c r="F4548" t="s">
        <v>50</v>
      </c>
      <c r="G4548">
        <v>7.18054870764414E-4</v>
      </c>
    </row>
    <row r="4549" spans="1:7" x14ac:dyDescent="0.25">
      <c r="A4549" t="s">
        <v>220</v>
      </c>
      <c r="B4549" t="s">
        <v>70</v>
      </c>
      <c r="C4549" t="s">
        <v>47</v>
      </c>
      <c r="D4549" t="s">
        <v>3145</v>
      </c>
      <c r="E4549" t="s">
        <v>49</v>
      </c>
      <c r="F4549" t="s">
        <v>50</v>
      </c>
      <c r="G4549">
        <v>3.4891565640767397E-4</v>
      </c>
    </row>
    <row r="4550" spans="1:7" x14ac:dyDescent="0.25">
      <c r="A4550" t="s">
        <v>220</v>
      </c>
      <c r="B4550" t="s">
        <v>76</v>
      </c>
      <c r="C4550" t="s">
        <v>47</v>
      </c>
      <c r="D4550" t="s">
        <v>3145</v>
      </c>
      <c r="E4550" t="s">
        <v>49</v>
      </c>
      <c r="F4550" t="s">
        <v>50</v>
      </c>
      <c r="G4550">
        <v>6.2127312024434398E-4</v>
      </c>
    </row>
    <row r="4551" spans="1:7" x14ac:dyDescent="0.25">
      <c r="A4551" t="s">
        <v>214</v>
      </c>
      <c r="B4551" t="s">
        <v>76</v>
      </c>
      <c r="C4551" t="s">
        <v>47</v>
      </c>
      <c r="D4551" t="s">
        <v>3145</v>
      </c>
      <c r="E4551" t="s">
        <v>49</v>
      </c>
      <c r="F4551" t="s">
        <v>50</v>
      </c>
      <c r="G4551">
        <v>1.12195014953613E-3</v>
      </c>
    </row>
    <row r="4552" spans="1:7" x14ac:dyDescent="0.25">
      <c r="A4552" t="s">
        <v>3229</v>
      </c>
      <c r="B4552" t="s">
        <v>73</v>
      </c>
      <c r="C4552" t="s">
        <v>47</v>
      </c>
      <c r="D4552" t="s">
        <v>3142</v>
      </c>
      <c r="E4552" t="s">
        <v>49</v>
      </c>
      <c r="F4552" t="s">
        <v>50</v>
      </c>
      <c r="G4552">
        <v>4.8793813115672003E-3</v>
      </c>
    </row>
    <row r="4553" spans="1:7" x14ac:dyDescent="0.25">
      <c r="A4553" t="s">
        <v>3229</v>
      </c>
      <c r="B4553" t="s">
        <v>70</v>
      </c>
      <c r="C4553" t="s">
        <v>47</v>
      </c>
      <c r="D4553" t="s">
        <v>3142</v>
      </c>
      <c r="E4553" t="s">
        <v>49</v>
      </c>
      <c r="F4553" t="s">
        <v>50</v>
      </c>
      <c r="G4553">
        <v>2.1535067181838101E-3</v>
      </c>
    </row>
    <row r="4554" spans="1:7" x14ac:dyDescent="0.25">
      <c r="A4554" t="s">
        <v>214</v>
      </c>
      <c r="B4554" t="s">
        <v>73</v>
      </c>
      <c r="C4554" t="s">
        <v>47</v>
      </c>
      <c r="D4554" t="s">
        <v>3145</v>
      </c>
      <c r="E4554" t="s">
        <v>49</v>
      </c>
      <c r="F4554" t="s">
        <v>50</v>
      </c>
      <c r="G4554">
        <v>1.9634127616882302E-3</v>
      </c>
    </row>
    <row r="4555" spans="1:7" x14ac:dyDescent="0.25">
      <c r="A4555" t="s">
        <v>220</v>
      </c>
      <c r="B4555" t="s">
        <v>73</v>
      </c>
      <c r="C4555" t="s">
        <v>47</v>
      </c>
      <c r="D4555" t="s">
        <v>3146</v>
      </c>
      <c r="E4555" t="s">
        <v>49</v>
      </c>
      <c r="F4555" t="s">
        <v>50</v>
      </c>
      <c r="G4555">
        <v>1.5423265714494001E-3</v>
      </c>
    </row>
    <row r="4556" spans="1:7" x14ac:dyDescent="0.25">
      <c r="A4556" t="s">
        <v>3229</v>
      </c>
      <c r="B4556" t="s">
        <v>76</v>
      </c>
      <c r="C4556" t="s">
        <v>47</v>
      </c>
      <c r="D4556" t="s">
        <v>3142</v>
      </c>
      <c r="E4556" t="s">
        <v>49</v>
      </c>
      <c r="F4556" t="s">
        <v>50</v>
      </c>
      <c r="G4556">
        <v>4.2485339599743202E-3</v>
      </c>
    </row>
    <row r="4557" spans="1:7" x14ac:dyDescent="0.25">
      <c r="A4557" t="s">
        <v>220</v>
      </c>
      <c r="B4557" t="s">
        <v>70</v>
      </c>
      <c r="C4557" t="s">
        <v>47</v>
      </c>
      <c r="D4557" t="s">
        <v>3146</v>
      </c>
      <c r="E4557" t="s">
        <v>49</v>
      </c>
      <c r="F4557" t="s">
        <v>50</v>
      </c>
      <c r="G4557">
        <v>3.43253640901474E-4</v>
      </c>
    </row>
    <row r="4558" spans="1:7" x14ac:dyDescent="0.25">
      <c r="A4558" t="s">
        <v>214</v>
      </c>
      <c r="B4558" t="s">
        <v>70</v>
      </c>
      <c r="C4558" t="s">
        <v>47</v>
      </c>
      <c r="D4558" t="s">
        <v>3145</v>
      </c>
      <c r="E4558" t="s">
        <v>49</v>
      </c>
      <c r="F4558" t="s">
        <v>50</v>
      </c>
      <c r="G4558">
        <v>7.1341395378112795E-4</v>
      </c>
    </row>
    <row r="4559" spans="1:7" x14ac:dyDescent="0.25">
      <c r="A4559" t="s">
        <v>220</v>
      </c>
      <c r="B4559" t="s">
        <v>76</v>
      </c>
      <c r="C4559" t="s">
        <v>47</v>
      </c>
      <c r="D4559" t="s">
        <v>3146</v>
      </c>
      <c r="E4559" t="s">
        <v>49</v>
      </c>
      <c r="F4559" t="s">
        <v>50</v>
      </c>
      <c r="G4559">
        <v>6.1309465340205599E-4</v>
      </c>
    </row>
    <row r="4560" spans="1:7" x14ac:dyDescent="0.25">
      <c r="A4560" t="s">
        <v>214</v>
      </c>
      <c r="B4560" t="s">
        <v>76</v>
      </c>
      <c r="C4560" t="s">
        <v>47</v>
      </c>
      <c r="D4560" t="s">
        <v>3146</v>
      </c>
      <c r="E4560" t="s">
        <v>49</v>
      </c>
      <c r="F4560" t="s">
        <v>50</v>
      </c>
      <c r="G4560">
        <v>1.1203693019019201E-3</v>
      </c>
    </row>
    <row r="4561" spans="1:7" x14ac:dyDescent="0.25">
      <c r="A4561" t="s">
        <v>214</v>
      </c>
      <c r="B4561" t="s">
        <v>73</v>
      </c>
      <c r="C4561" t="s">
        <v>47</v>
      </c>
      <c r="D4561" t="s">
        <v>3146</v>
      </c>
      <c r="E4561" t="s">
        <v>49</v>
      </c>
      <c r="F4561" t="s">
        <v>50</v>
      </c>
      <c r="G4561">
        <v>1.9411357149245201E-3</v>
      </c>
    </row>
    <row r="4562" spans="1:7" x14ac:dyDescent="0.25">
      <c r="A4562" t="s">
        <v>3229</v>
      </c>
      <c r="B4562" t="s">
        <v>73</v>
      </c>
      <c r="C4562" t="s">
        <v>47</v>
      </c>
      <c r="D4562" t="s">
        <v>3143</v>
      </c>
      <c r="E4562" t="s">
        <v>49</v>
      </c>
      <c r="F4562" t="s">
        <v>50</v>
      </c>
      <c r="G4562">
        <v>4.8732147257552101E-3</v>
      </c>
    </row>
    <row r="4563" spans="1:7" x14ac:dyDescent="0.25">
      <c r="A4563" t="s">
        <v>3229</v>
      </c>
      <c r="B4563" t="s">
        <v>70</v>
      </c>
      <c r="C4563" t="s">
        <v>47</v>
      </c>
      <c r="D4563" t="s">
        <v>3143</v>
      </c>
      <c r="E4563" t="s">
        <v>49</v>
      </c>
      <c r="F4563" t="s">
        <v>50</v>
      </c>
      <c r="G4563">
        <v>2.1217928482935898E-3</v>
      </c>
    </row>
    <row r="4564" spans="1:7" x14ac:dyDescent="0.25">
      <c r="A4564" t="s">
        <v>220</v>
      </c>
      <c r="B4564" t="s">
        <v>73</v>
      </c>
      <c r="C4564" t="s">
        <v>47</v>
      </c>
      <c r="D4564" t="s">
        <v>3147</v>
      </c>
      <c r="E4564" t="s">
        <v>49</v>
      </c>
      <c r="F4564" t="s">
        <v>50</v>
      </c>
      <c r="G4564">
        <v>1.5193783959677001E-3</v>
      </c>
    </row>
    <row r="4565" spans="1:7" x14ac:dyDescent="0.25">
      <c r="A4565" t="s">
        <v>220</v>
      </c>
      <c r="B4565" t="s">
        <v>70</v>
      </c>
      <c r="C4565" t="s">
        <v>47</v>
      </c>
      <c r="D4565" t="s">
        <v>3147</v>
      </c>
      <c r="E4565" t="s">
        <v>49</v>
      </c>
      <c r="F4565" t="s">
        <v>50</v>
      </c>
      <c r="G4565">
        <v>3.3914696338564803E-4</v>
      </c>
    </row>
    <row r="4566" spans="1:7" x14ac:dyDescent="0.25">
      <c r="A4566" t="s">
        <v>3229</v>
      </c>
      <c r="B4566" t="s">
        <v>76</v>
      </c>
      <c r="C4566" t="s">
        <v>47</v>
      </c>
      <c r="D4566" t="s">
        <v>3143</v>
      </c>
      <c r="E4566" t="s">
        <v>49</v>
      </c>
      <c r="F4566" t="s">
        <v>50</v>
      </c>
      <c r="G4566">
        <v>4.2343264461582502E-3</v>
      </c>
    </row>
    <row r="4567" spans="1:7" x14ac:dyDescent="0.25">
      <c r="A4567" t="s">
        <v>214</v>
      </c>
      <c r="B4567" t="s">
        <v>70</v>
      </c>
      <c r="C4567" t="s">
        <v>47</v>
      </c>
      <c r="D4567" t="s">
        <v>3146</v>
      </c>
      <c r="E4567" t="s">
        <v>49</v>
      </c>
      <c r="F4567" t="s">
        <v>50</v>
      </c>
      <c r="G4567">
        <v>7.1031678290594104E-4</v>
      </c>
    </row>
    <row r="4568" spans="1:7" x14ac:dyDescent="0.25">
      <c r="A4568" t="s">
        <v>220</v>
      </c>
      <c r="B4568" t="s">
        <v>76</v>
      </c>
      <c r="C4568" t="s">
        <v>47</v>
      </c>
      <c r="D4568" t="s">
        <v>3147</v>
      </c>
      <c r="E4568" t="s">
        <v>49</v>
      </c>
      <c r="F4568" t="s">
        <v>50</v>
      </c>
      <c r="G4568">
        <v>5.9883663820665901E-4</v>
      </c>
    </row>
    <row r="4569" spans="1:7" x14ac:dyDescent="0.25">
      <c r="A4569" t="s">
        <v>214</v>
      </c>
      <c r="B4569" t="s">
        <v>76</v>
      </c>
      <c r="C4569" t="s">
        <v>47</v>
      </c>
      <c r="D4569" t="s">
        <v>3147</v>
      </c>
      <c r="E4569" t="s">
        <v>49</v>
      </c>
      <c r="F4569" t="s">
        <v>50</v>
      </c>
      <c r="G4569">
        <v>1.1046501093132501E-3</v>
      </c>
    </row>
    <row r="4570" spans="1:7" x14ac:dyDescent="0.25">
      <c r="A4570" t="s">
        <v>214</v>
      </c>
      <c r="B4570" t="s">
        <v>73</v>
      </c>
      <c r="C4570" t="s">
        <v>47</v>
      </c>
      <c r="D4570" t="s">
        <v>3147</v>
      </c>
      <c r="E4570" t="s">
        <v>49</v>
      </c>
      <c r="F4570" t="s">
        <v>50</v>
      </c>
      <c r="G4570">
        <v>1.91085089084713E-3</v>
      </c>
    </row>
    <row r="4571" spans="1:7" x14ac:dyDescent="0.25">
      <c r="A4571" t="s">
        <v>220</v>
      </c>
      <c r="B4571" t="s">
        <v>73</v>
      </c>
      <c r="C4571" t="s">
        <v>47</v>
      </c>
      <c r="D4571" t="s">
        <v>3148</v>
      </c>
      <c r="E4571" t="s">
        <v>49</v>
      </c>
      <c r="F4571" t="s">
        <v>50</v>
      </c>
      <c r="G4571">
        <v>1.5025238196055E-3</v>
      </c>
    </row>
    <row r="4572" spans="1:7" x14ac:dyDescent="0.25">
      <c r="A4572" t="s">
        <v>220</v>
      </c>
      <c r="B4572" t="s">
        <v>70</v>
      </c>
      <c r="C4572" t="s">
        <v>47</v>
      </c>
      <c r="D4572" t="s">
        <v>3148</v>
      </c>
      <c r="E4572" t="s">
        <v>49</v>
      </c>
      <c r="F4572" t="s">
        <v>50</v>
      </c>
      <c r="G4572">
        <v>3.3522695302963198E-4</v>
      </c>
    </row>
    <row r="4573" spans="1:7" x14ac:dyDescent="0.25">
      <c r="A4573" t="s">
        <v>3229</v>
      </c>
      <c r="B4573" t="s">
        <v>73</v>
      </c>
      <c r="C4573" t="s">
        <v>47</v>
      </c>
      <c r="D4573" t="s">
        <v>3144</v>
      </c>
      <c r="E4573" t="s">
        <v>49</v>
      </c>
      <c r="F4573" t="s">
        <v>50</v>
      </c>
      <c r="G4573">
        <v>4.8701342443625102E-3</v>
      </c>
    </row>
    <row r="4574" spans="1:7" x14ac:dyDescent="0.25">
      <c r="A4574" t="s">
        <v>3229</v>
      </c>
      <c r="B4574" t="s">
        <v>70</v>
      </c>
      <c r="C4574" t="s">
        <v>47</v>
      </c>
      <c r="D4574" t="s">
        <v>3144</v>
      </c>
      <c r="E4574" t="s">
        <v>49</v>
      </c>
      <c r="F4574" t="s">
        <v>50</v>
      </c>
      <c r="G4574">
        <v>2.1055535475413001E-3</v>
      </c>
    </row>
    <row r="4575" spans="1:7" x14ac:dyDescent="0.25">
      <c r="A4575" t="s">
        <v>220</v>
      </c>
      <c r="B4575" t="s">
        <v>76</v>
      </c>
      <c r="C4575" t="s">
        <v>47</v>
      </c>
      <c r="D4575" t="s">
        <v>3148</v>
      </c>
      <c r="E4575" t="s">
        <v>49</v>
      </c>
      <c r="F4575" t="s">
        <v>50</v>
      </c>
      <c r="G4575">
        <v>5.8648933966954503E-4</v>
      </c>
    </row>
    <row r="4576" spans="1:7" x14ac:dyDescent="0.25">
      <c r="A4576" t="s">
        <v>214</v>
      </c>
      <c r="B4576" t="s">
        <v>70</v>
      </c>
      <c r="C4576" t="s">
        <v>47</v>
      </c>
      <c r="D4576" t="s">
        <v>3147</v>
      </c>
      <c r="E4576" t="s">
        <v>49</v>
      </c>
      <c r="F4576" t="s">
        <v>50</v>
      </c>
      <c r="G4576">
        <v>6.9508977638658596E-4</v>
      </c>
    </row>
    <row r="4577" spans="1:7" x14ac:dyDescent="0.25">
      <c r="A4577" t="s">
        <v>3229</v>
      </c>
      <c r="B4577" t="s">
        <v>76</v>
      </c>
      <c r="C4577" t="s">
        <v>47</v>
      </c>
      <c r="D4577" t="s">
        <v>3144</v>
      </c>
      <c r="E4577" t="s">
        <v>49</v>
      </c>
      <c r="F4577" t="s">
        <v>50</v>
      </c>
      <c r="G4577">
        <v>4.2576348284880296E-3</v>
      </c>
    </row>
    <row r="4578" spans="1:7" x14ac:dyDescent="0.25">
      <c r="A4578" t="s">
        <v>214</v>
      </c>
      <c r="B4578" t="s">
        <v>76</v>
      </c>
      <c r="C4578" t="s">
        <v>47</v>
      </c>
      <c r="D4578" t="s">
        <v>3148</v>
      </c>
      <c r="E4578" t="s">
        <v>49</v>
      </c>
      <c r="F4578" t="s">
        <v>50</v>
      </c>
      <c r="G4578">
        <v>1.08901411294937E-3</v>
      </c>
    </row>
    <row r="4579" spans="1:7" x14ac:dyDescent="0.25">
      <c r="A4579" t="s">
        <v>214</v>
      </c>
      <c r="B4579" t="s">
        <v>73</v>
      </c>
      <c r="C4579" t="s">
        <v>47</v>
      </c>
      <c r="D4579" t="s">
        <v>3148</v>
      </c>
      <c r="E4579" t="s">
        <v>49</v>
      </c>
      <c r="F4579" t="s">
        <v>50</v>
      </c>
      <c r="G4579">
        <v>1.87815477450688E-3</v>
      </c>
    </row>
    <row r="4580" spans="1:7" x14ac:dyDescent="0.25">
      <c r="A4580" t="s">
        <v>220</v>
      </c>
      <c r="B4580" t="s">
        <v>73</v>
      </c>
      <c r="C4580" t="s">
        <v>47</v>
      </c>
      <c r="D4580" t="s">
        <v>3149</v>
      </c>
      <c r="E4580" t="s">
        <v>49</v>
      </c>
      <c r="F4580" t="s">
        <v>50</v>
      </c>
      <c r="G4580">
        <v>1.49938128612659E-3</v>
      </c>
    </row>
    <row r="4581" spans="1:7" x14ac:dyDescent="0.25">
      <c r="A4581" t="s">
        <v>220</v>
      </c>
      <c r="B4581" t="s">
        <v>70</v>
      </c>
      <c r="C4581" t="s">
        <v>47</v>
      </c>
      <c r="D4581" t="s">
        <v>3149</v>
      </c>
      <c r="E4581" t="s">
        <v>49</v>
      </c>
      <c r="F4581" t="s">
        <v>50</v>
      </c>
      <c r="G4581">
        <v>3.35184865527682E-4</v>
      </c>
    </row>
    <row r="4582" spans="1:7" x14ac:dyDescent="0.25">
      <c r="A4582" t="s">
        <v>220</v>
      </c>
      <c r="B4582" t="s">
        <v>76</v>
      </c>
      <c r="C4582" t="s">
        <v>47</v>
      </c>
      <c r="D4582" t="s">
        <v>3149</v>
      </c>
      <c r="E4582" t="s">
        <v>49</v>
      </c>
      <c r="F4582" t="s">
        <v>50</v>
      </c>
      <c r="G4582">
        <v>5.8518462710910302E-4</v>
      </c>
    </row>
    <row r="4583" spans="1:7" x14ac:dyDescent="0.25">
      <c r="A4583" t="s">
        <v>214</v>
      </c>
      <c r="B4583" t="s">
        <v>70</v>
      </c>
      <c r="C4583" t="s">
        <v>47</v>
      </c>
      <c r="D4583" t="s">
        <v>3148</v>
      </c>
      <c r="E4583" t="s">
        <v>49</v>
      </c>
      <c r="F4583" t="s">
        <v>50</v>
      </c>
      <c r="G4583">
        <v>6.8434278170267698E-4</v>
      </c>
    </row>
    <row r="4584" spans="1:7" x14ac:dyDescent="0.25">
      <c r="A4584" t="s">
        <v>3229</v>
      </c>
      <c r="B4584" t="s">
        <v>73</v>
      </c>
      <c r="C4584" t="s">
        <v>47</v>
      </c>
      <c r="D4584" t="s">
        <v>3145</v>
      </c>
      <c r="E4584" t="s">
        <v>49</v>
      </c>
      <c r="F4584" t="s">
        <v>50</v>
      </c>
      <c r="G4584">
        <v>4.8184235890706296E-3</v>
      </c>
    </row>
    <row r="4585" spans="1:7" x14ac:dyDescent="0.25">
      <c r="A4585" t="s">
        <v>3229</v>
      </c>
      <c r="B4585" t="s">
        <v>70</v>
      </c>
      <c r="C4585" t="s">
        <v>47</v>
      </c>
      <c r="D4585" t="s">
        <v>3145</v>
      </c>
      <c r="E4585" t="s">
        <v>49</v>
      </c>
      <c r="F4585" t="s">
        <v>50</v>
      </c>
      <c r="G4585">
        <v>2.0582636197408002E-3</v>
      </c>
    </row>
    <row r="4586" spans="1:7" x14ac:dyDescent="0.25">
      <c r="A4586" t="s">
        <v>3229</v>
      </c>
      <c r="B4586" t="s">
        <v>76</v>
      </c>
      <c r="C4586" t="s">
        <v>47</v>
      </c>
      <c r="D4586" t="s">
        <v>3145</v>
      </c>
      <c r="E4586" t="s">
        <v>49</v>
      </c>
      <c r="F4586" t="s">
        <v>50</v>
      </c>
      <c r="G4586">
        <v>4.2120556036631196E-3</v>
      </c>
    </row>
    <row r="4587" spans="1:7" x14ac:dyDescent="0.25">
      <c r="A4587" t="s">
        <v>214</v>
      </c>
      <c r="B4587" t="s">
        <v>76</v>
      </c>
      <c r="C4587" t="s">
        <v>47</v>
      </c>
      <c r="D4587" t="s">
        <v>3149</v>
      </c>
      <c r="E4587" t="s">
        <v>49</v>
      </c>
      <c r="F4587" t="s">
        <v>50</v>
      </c>
      <c r="G4587">
        <v>1.08333230018615E-3</v>
      </c>
    </row>
    <row r="4588" spans="1:7" x14ac:dyDescent="0.25">
      <c r="A4588" t="s">
        <v>214</v>
      </c>
      <c r="B4588" t="s">
        <v>73</v>
      </c>
      <c r="C4588" t="s">
        <v>47</v>
      </c>
      <c r="D4588" t="s">
        <v>3149</v>
      </c>
      <c r="E4588" t="s">
        <v>49</v>
      </c>
      <c r="F4588" t="s">
        <v>50</v>
      </c>
      <c r="G4588">
        <v>1.85802291940759E-3</v>
      </c>
    </row>
    <row r="4589" spans="1:7" x14ac:dyDescent="0.25">
      <c r="A4589" t="s">
        <v>220</v>
      </c>
      <c r="B4589" t="s">
        <v>73</v>
      </c>
      <c r="C4589" t="s">
        <v>47</v>
      </c>
      <c r="D4589" t="s">
        <v>3150</v>
      </c>
      <c r="E4589" t="s">
        <v>49</v>
      </c>
      <c r="F4589" t="s">
        <v>50</v>
      </c>
      <c r="G4589">
        <v>1.4999985694885199E-3</v>
      </c>
    </row>
    <row r="4590" spans="1:7" x14ac:dyDescent="0.25">
      <c r="A4590" t="s">
        <v>220</v>
      </c>
      <c r="B4590" t="s">
        <v>70</v>
      </c>
      <c r="C4590" t="s">
        <v>47</v>
      </c>
      <c r="D4590" t="s">
        <v>3150</v>
      </c>
      <c r="E4590" t="s">
        <v>49</v>
      </c>
      <c r="F4590" t="s">
        <v>50</v>
      </c>
      <c r="G4590">
        <v>3.3152142296666602E-4</v>
      </c>
    </row>
    <row r="4591" spans="1:7" x14ac:dyDescent="0.25">
      <c r="A4591" t="s">
        <v>220</v>
      </c>
      <c r="B4591" t="s">
        <v>76</v>
      </c>
      <c r="C4591" t="s">
        <v>47</v>
      </c>
      <c r="D4591" t="s">
        <v>3150</v>
      </c>
      <c r="E4591" t="s">
        <v>49</v>
      </c>
      <c r="F4591" t="s">
        <v>50</v>
      </c>
      <c r="G4591">
        <v>5.76086407122404E-4</v>
      </c>
    </row>
    <row r="4592" spans="1:7" x14ac:dyDescent="0.25">
      <c r="A4592" t="s">
        <v>214</v>
      </c>
      <c r="B4592" t="s">
        <v>70</v>
      </c>
      <c r="C4592" t="s">
        <v>47</v>
      </c>
      <c r="D4592" t="s">
        <v>3149</v>
      </c>
      <c r="E4592" t="s">
        <v>49</v>
      </c>
      <c r="F4592" t="s">
        <v>50</v>
      </c>
      <c r="G4592">
        <v>6.7654256467466003E-4</v>
      </c>
    </row>
    <row r="4593" spans="1:7" x14ac:dyDescent="0.25">
      <c r="A4593" t="s">
        <v>3229</v>
      </c>
      <c r="B4593" t="s">
        <v>73</v>
      </c>
      <c r="C4593" t="s">
        <v>47</v>
      </c>
      <c r="D4593" t="s">
        <v>3146</v>
      </c>
      <c r="E4593" t="s">
        <v>49</v>
      </c>
      <c r="F4593" t="s">
        <v>50</v>
      </c>
      <c r="G4593">
        <v>4.77975734642573E-3</v>
      </c>
    </row>
    <row r="4594" spans="1:7" x14ac:dyDescent="0.25">
      <c r="A4594" t="s">
        <v>3229</v>
      </c>
      <c r="B4594" t="s">
        <v>70</v>
      </c>
      <c r="C4594" t="s">
        <v>47</v>
      </c>
      <c r="D4594" t="s">
        <v>3146</v>
      </c>
      <c r="E4594" t="s">
        <v>49</v>
      </c>
      <c r="F4594" t="s">
        <v>50</v>
      </c>
      <c r="G4594">
        <v>2.0357123443058502E-3</v>
      </c>
    </row>
    <row r="4595" spans="1:7" x14ac:dyDescent="0.25">
      <c r="A4595" t="s">
        <v>3229</v>
      </c>
      <c r="B4595" t="s">
        <v>76</v>
      </c>
      <c r="C4595" t="s">
        <v>47</v>
      </c>
      <c r="D4595" t="s">
        <v>3146</v>
      </c>
      <c r="E4595" t="s">
        <v>49</v>
      </c>
      <c r="F4595" t="s">
        <v>50</v>
      </c>
      <c r="G4595">
        <v>4.1593875676866499E-3</v>
      </c>
    </row>
    <row r="4596" spans="1:7" x14ac:dyDescent="0.25">
      <c r="A4596" t="s">
        <v>214</v>
      </c>
      <c r="B4596" t="s">
        <v>76</v>
      </c>
      <c r="C4596" t="s">
        <v>47</v>
      </c>
      <c r="D4596" t="s">
        <v>3150</v>
      </c>
      <c r="E4596" t="s">
        <v>49</v>
      </c>
      <c r="F4596" t="s">
        <v>50</v>
      </c>
      <c r="G4596">
        <v>1.1068830023641099E-3</v>
      </c>
    </row>
    <row r="4597" spans="1:7" x14ac:dyDescent="0.25">
      <c r="A4597" t="s">
        <v>220</v>
      </c>
      <c r="B4597" t="s">
        <v>73</v>
      </c>
      <c r="C4597" t="s">
        <v>47</v>
      </c>
      <c r="D4597" t="s">
        <v>3151</v>
      </c>
      <c r="E4597" t="s">
        <v>49</v>
      </c>
      <c r="F4597" t="s">
        <v>50</v>
      </c>
      <c r="G4597">
        <v>1.51240990516987E-3</v>
      </c>
    </row>
    <row r="4598" spans="1:7" x14ac:dyDescent="0.25">
      <c r="A4598" t="s">
        <v>214</v>
      </c>
      <c r="B4598" t="s">
        <v>73</v>
      </c>
      <c r="C4598" t="s">
        <v>47</v>
      </c>
      <c r="D4598" t="s">
        <v>3150</v>
      </c>
      <c r="E4598" t="s">
        <v>49</v>
      </c>
      <c r="F4598" t="s">
        <v>50</v>
      </c>
      <c r="G4598">
        <v>1.8731866193854199E-3</v>
      </c>
    </row>
    <row r="4599" spans="1:7" x14ac:dyDescent="0.25">
      <c r="A4599" t="s">
        <v>220</v>
      </c>
      <c r="B4599" t="s">
        <v>70</v>
      </c>
      <c r="C4599" t="s">
        <v>47</v>
      </c>
      <c r="D4599" t="s">
        <v>3151</v>
      </c>
      <c r="E4599" t="s">
        <v>49</v>
      </c>
      <c r="F4599" t="s">
        <v>50</v>
      </c>
      <c r="G4599">
        <v>3.25649807639155E-4</v>
      </c>
    </row>
    <row r="4600" spans="1:7" x14ac:dyDescent="0.25">
      <c r="A4600" t="s">
        <v>220</v>
      </c>
      <c r="B4600" t="s">
        <v>76</v>
      </c>
      <c r="C4600" t="s">
        <v>47</v>
      </c>
      <c r="D4600" t="s">
        <v>3151</v>
      </c>
      <c r="E4600" t="s">
        <v>49</v>
      </c>
      <c r="F4600" t="s">
        <v>50</v>
      </c>
      <c r="G4600">
        <v>5.7092144134196802E-4</v>
      </c>
    </row>
    <row r="4601" spans="1:7" x14ac:dyDescent="0.25">
      <c r="A4601" t="s">
        <v>214</v>
      </c>
      <c r="B4601" t="s">
        <v>70</v>
      </c>
      <c r="C4601" t="s">
        <v>47</v>
      </c>
      <c r="D4601" t="s">
        <v>3150</v>
      </c>
      <c r="E4601" t="s">
        <v>49</v>
      </c>
      <c r="F4601" t="s">
        <v>50</v>
      </c>
      <c r="G4601">
        <v>6.8055490652720095E-4</v>
      </c>
    </row>
    <row r="4602" spans="1:7" x14ac:dyDescent="0.25">
      <c r="A4602" t="s">
        <v>3229</v>
      </c>
      <c r="B4602" t="s">
        <v>73</v>
      </c>
      <c r="C4602" t="s">
        <v>47</v>
      </c>
      <c r="D4602" t="s">
        <v>3147</v>
      </c>
      <c r="E4602" t="s">
        <v>49</v>
      </c>
      <c r="F4602" t="s">
        <v>50</v>
      </c>
      <c r="G4602">
        <v>4.7021918980650196E-3</v>
      </c>
    </row>
    <row r="4603" spans="1:7" x14ac:dyDescent="0.25">
      <c r="A4603" t="s">
        <v>3229</v>
      </c>
      <c r="B4603" t="s">
        <v>70</v>
      </c>
      <c r="C4603" t="s">
        <v>47</v>
      </c>
      <c r="D4603" t="s">
        <v>3147</v>
      </c>
      <c r="E4603" t="s">
        <v>49</v>
      </c>
      <c r="F4603" t="s">
        <v>50</v>
      </c>
      <c r="G4603">
        <v>1.9883701967638502E-3</v>
      </c>
    </row>
    <row r="4604" spans="1:7" x14ac:dyDescent="0.25">
      <c r="A4604" t="s">
        <v>3229</v>
      </c>
      <c r="B4604" t="s">
        <v>76</v>
      </c>
      <c r="C4604" t="s">
        <v>47</v>
      </c>
      <c r="D4604" t="s">
        <v>3147</v>
      </c>
      <c r="E4604" t="s">
        <v>49</v>
      </c>
      <c r="F4604" t="s">
        <v>50</v>
      </c>
      <c r="G4604">
        <v>4.0904353755389002E-3</v>
      </c>
    </row>
    <row r="4605" spans="1:7" x14ac:dyDescent="0.25">
      <c r="A4605" t="s">
        <v>214</v>
      </c>
      <c r="B4605" t="s">
        <v>76</v>
      </c>
      <c r="C4605" t="s">
        <v>47</v>
      </c>
      <c r="D4605" t="s">
        <v>3151</v>
      </c>
      <c r="E4605" t="s">
        <v>49</v>
      </c>
      <c r="F4605" t="s">
        <v>50</v>
      </c>
      <c r="G4605">
        <v>1.12174833919985E-3</v>
      </c>
    </row>
    <row r="4606" spans="1:7" x14ac:dyDescent="0.25">
      <c r="A4606" t="s">
        <v>220</v>
      </c>
      <c r="B4606" t="s">
        <v>73</v>
      </c>
      <c r="C4606" t="s">
        <v>47</v>
      </c>
      <c r="D4606" t="s">
        <v>3152</v>
      </c>
      <c r="E4606" t="s">
        <v>49</v>
      </c>
      <c r="F4606" t="s">
        <v>50</v>
      </c>
      <c r="G4606">
        <v>1.4976837568812899E-3</v>
      </c>
    </row>
    <row r="4607" spans="1:7" x14ac:dyDescent="0.25">
      <c r="A4607" t="s">
        <v>214</v>
      </c>
      <c r="B4607" t="s">
        <v>73</v>
      </c>
      <c r="C4607" t="s">
        <v>47</v>
      </c>
      <c r="D4607" t="s">
        <v>3151</v>
      </c>
      <c r="E4607" t="s">
        <v>49</v>
      </c>
      <c r="F4607" t="s">
        <v>50</v>
      </c>
      <c r="G4607">
        <v>1.8877050555344099E-3</v>
      </c>
    </row>
    <row r="4608" spans="1:7" x14ac:dyDescent="0.25">
      <c r="A4608" t="s">
        <v>220</v>
      </c>
      <c r="B4608" t="s">
        <v>70</v>
      </c>
      <c r="C4608" t="s">
        <v>47</v>
      </c>
      <c r="D4608" t="s">
        <v>3152</v>
      </c>
      <c r="E4608" t="s">
        <v>49</v>
      </c>
      <c r="F4608" t="s">
        <v>50</v>
      </c>
      <c r="G4608">
        <v>3.1886543664667302E-4</v>
      </c>
    </row>
    <row r="4609" spans="1:7" x14ac:dyDescent="0.25">
      <c r="A4609" t="s">
        <v>220</v>
      </c>
      <c r="B4609" t="s">
        <v>76</v>
      </c>
      <c r="C4609" t="s">
        <v>47</v>
      </c>
      <c r="D4609" t="s">
        <v>3152</v>
      </c>
      <c r="E4609" t="s">
        <v>49</v>
      </c>
      <c r="F4609" t="s">
        <v>50</v>
      </c>
      <c r="G4609">
        <v>5.6828649507628497E-4</v>
      </c>
    </row>
    <row r="4610" spans="1:7" x14ac:dyDescent="0.25">
      <c r="A4610" t="s">
        <v>214</v>
      </c>
      <c r="B4610" t="s">
        <v>70</v>
      </c>
      <c r="C4610" t="s">
        <v>47</v>
      </c>
      <c r="D4610" t="s">
        <v>3151</v>
      </c>
      <c r="E4610" t="s">
        <v>49</v>
      </c>
      <c r="F4610" t="s">
        <v>50</v>
      </c>
      <c r="G4610">
        <v>6.8144143050444001E-4</v>
      </c>
    </row>
    <row r="4611" spans="1:7" x14ac:dyDescent="0.25">
      <c r="A4611" t="s">
        <v>3229</v>
      </c>
      <c r="B4611" t="s">
        <v>73</v>
      </c>
      <c r="C4611" t="s">
        <v>47</v>
      </c>
      <c r="D4611" t="s">
        <v>3148</v>
      </c>
      <c r="E4611" t="s">
        <v>49</v>
      </c>
      <c r="F4611" t="s">
        <v>50</v>
      </c>
      <c r="G4611">
        <v>4.6445662776629102E-3</v>
      </c>
    </row>
    <row r="4612" spans="1:7" x14ac:dyDescent="0.25">
      <c r="A4612" t="s">
        <v>3229</v>
      </c>
      <c r="B4612" t="s">
        <v>70</v>
      </c>
      <c r="C4612" t="s">
        <v>47</v>
      </c>
      <c r="D4612" t="s">
        <v>3148</v>
      </c>
      <c r="E4612" t="s">
        <v>49</v>
      </c>
      <c r="F4612" t="s">
        <v>50</v>
      </c>
      <c r="G4612">
        <v>1.95075571537017E-3</v>
      </c>
    </row>
    <row r="4613" spans="1:7" x14ac:dyDescent="0.25">
      <c r="A4613" t="s">
        <v>3229</v>
      </c>
      <c r="B4613" t="s">
        <v>76</v>
      </c>
      <c r="C4613" t="s">
        <v>47</v>
      </c>
      <c r="D4613" t="s">
        <v>3148</v>
      </c>
      <c r="E4613" t="s">
        <v>49</v>
      </c>
      <c r="F4613" t="s">
        <v>50</v>
      </c>
      <c r="G4613">
        <v>4.0637587507565799E-3</v>
      </c>
    </row>
    <row r="4614" spans="1:7" x14ac:dyDescent="0.25">
      <c r="A4614" t="s">
        <v>214</v>
      </c>
      <c r="B4614" t="s">
        <v>76</v>
      </c>
      <c r="C4614" t="s">
        <v>47</v>
      </c>
      <c r="D4614" t="s">
        <v>3152</v>
      </c>
      <c r="E4614" t="s">
        <v>49</v>
      </c>
      <c r="F4614" t="s">
        <v>50</v>
      </c>
      <c r="G4614">
        <v>1.1186331924464899E-3</v>
      </c>
    </row>
    <row r="4615" spans="1:7" x14ac:dyDescent="0.25">
      <c r="A4615" t="s">
        <v>220</v>
      </c>
      <c r="B4615" t="s">
        <v>73</v>
      </c>
      <c r="C4615" t="s">
        <v>47</v>
      </c>
      <c r="D4615" t="s">
        <v>3153</v>
      </c>
      <c r="E4615" t="s">
        <v>49</v>
      </c>
      <c r="F4615" t="s">
        <v>50</v>
      </c>
      <c r="G4615">
        <v>1.4812911043361699E-3</v>
      </c>
    </row>
    <row r="4616" spans="1:7" x14ac:dyDescent="0.25">
      <c r="A4616" t="s">
        <v>214</v>
      </c>
      <c r="B4616" t="s">
        <v>73</v>
      </c>
      <c r="C4616" t="s">
        <v>47</v>
      </c>
      <c r="D4616" t="s">
        <v>3152</v>
      </c>
      <c r="E4616" t="s">
        <v>49</v>
      </c>
      <c r="F4616" t="s">
        <v>50</v>
      </c>
      <c r="G4616">
        <v>1.8888870875040601E-3</v>
      </c>
    </row>
    <row r="4617" spans="1:7" x14ac:dyDescent="0.25">
      <c r="A4617" t="s">
        <v>220</v>
      </c>
      <c r="B4617" t="s">
        <v>70</v>
      </c>
      <c r="C4617" t="s">
        <v>47</v>
      </c>
      <c r="D4617" t="s">
        <v>3153</v>
      </c>
      <c r="E4617" t="s">
        <v>49</v>
      </c>
      <c r="F4617" t="s">
        <v>50</v>
      </c>
      <c r="G4617">
        <v>3.12357978755924E-4</v>
      </c>
    </row>
    <row r="4618" spans="1:7" x14ac:dyDescent="0.25">
      <c r="A4618" t="s">
        <v>220</v>
      </c>
      <c r="B4618" t="s">
        <v>76</v>
      </c>
      <c r="C4618" t="s">
        <v>47</v>
      </c>
      <c r="D4618" t="s">
        <v>3153</v>
      </c>
      <c r="E4618" t="s">
        <v>49</v>
      </c>
      <c r="F4618" t="s">
        <v>50</v>
      </c>
      <c r="G4618">
        <v>5.58389490153513E-4</v>
      </c>
    </row>
    <row r="4619" spans="1:7" x14ac:dyDescent="0.25">
      <c r="A4619" t="s">
        <v>214</v>
      </c>
      <c r="B4619" t="s">
        <v>70</v>
      </c>
      <c r="C4619" t="s">
        <v>47</v>
      </c>
      <c r="D4619" t="s">
        <v>3152</v>
      </c>
      <c r="E4619" t="s">
        <v>49</v>
      </c>
      <c r="F4619" t="s">
        <v>50</v>
      </c>
      <c r="G4619">
        <v>6.7303176555368602E-4</v>
      </c>
    </row>
    <row r="4620" spans="1:7" x14ac:dyDescent="0.25">
      <c r="A4620" t="s">
        <v>3229</v>
      </c>
      <c r="B4620" t="s">
        <v>73</v>
      </c>
      <c r="C4620" t="s">
        <v>47</v>
      </c>
      <c r="D4620" t="s">
        <v>3149</v>
      </c>
      <c r="E4620" t="s">
        <v>49</v>
      </c>
      <c r="F4620" t="s">
        <v>50</v>
      </c>
      <c r="G4620">
        <v>4.6172795472321599E-3</v>
      </c>
    </row>
    <row r="4621" spans="1:7" x14ac:dyDescent="0.25">
      <c r="A4621" t="s">
        <v>3229</v>
      </c>
      <c r="B4621" t="s">
        <v>70</v>
      </c>
      <c r="C4621" t="s">
        <v>47</v>
      </c>
      <c r="D4621" t="s">
        <v>3149</v>
      </c>
      <c r="E4621" t="s">
        <v>49</v>
      </c>
      <c r="F4621" t="s">
        <v>50</v>
      </c>
      <c r="G4621">
        <v>1.9351833396487701E-3</v>
      </c>
    </row>
    <row r="4622" spans="1:7" x14ac:dyDescent="0.25">
      <c r="A4622" t="s">
        <v>3229</v>
      </c>
      <c r="B4622" t="s">
        <v>76</v>
      </c>
      <c r="C4622" t="s">
        <v>47</v>
      </c>
      <c r="D4622" t="s">
        <v>3149</v>
      </c>
      <c r="E4622" t="s">
        <v>49</v>
      </c>
      <c r="F4622" t="s">
        <v>50</v>
      </c>
      <c r="G4622">
        <v>4.0635763715814602E-3</v>
      </c>
    </row>
    <row r="4623" spans="1:7" x14ac:dyDescent="0.25">
      <c r="A4623" t="s">
        <v>214</v>
      </c>
      <c r="B4623" t="s">
        <v>76</v>
      </c>
      <c r="C4623" t="s">
        <v>47</v>
      </c>
      <c r="D4623" t="s">
        <v>3153</v>
      </c>
      <c r="E4623" t="s">
        <v>49</v>
      </c>
      <c r="F4623" t="s">
        <v>50</v>
      </c>
      <c r="G4623">
        <v>1.10884247993936E-3</v>
      </c>
    </row>
    <row r="4624" spans="1:7" x14ac:dyDescent="0.25">
      <c r="A4624" t="s">
        <v>220</v>
      </c>
      <c r="B4624" t="s">
        <v>73</v>
      </c>
      <c r="C4624" t="s">
        <v>47</v>
      </c>
      <c r="D4624" t="s">
        <v>3154</v>
      </c>
      <c r="E4624" t="s">
        <v>49</v>
      </c>
      <c r="F4624" t="s">
        <v>50</v>
      </c>
      <c r="G4624">
        <v>1.55666518211364E-3</v>
      </c>
    </row>
    <row r="4625" spans="1:7" x14ac:dyDescent="0.25">
      <c r="A4625" t="s">
        <v>220</v>
      </c>
      <c r="B4625" t="s">
        <v>70</v>
      </c>
      <c r="C4625" t="s">
        <v>47</v>
      </c>
      <c r="D4625" t="s">
        <v>3154</v>
      </c>
      <c r="E4625" t="s">
        <v>49</v>
      </c>
      <c r="F4625" t="s">
        <v>50</v>
      </c>
      <c r="G4625">
        <v>3.5611077149708999E-4</v>
      </c>
    </row>
    <row r="4626" spans="1:7" x14ac:dyDescent="0.25">
      <c r="A4626" t="s">
        <v>214</v>
      </c>
      <c r="B4626" t="s">
        <v>73</v>
      </c>
      <c r="C4626" t="s">
        <v>47</v>
      </c>
      <c r="D4626" t="s">
        <v>3153</v>
      </c>
      <c r="E4626" t="s">
        <v>49</v>
      </c>
      <c r="F4626" t="s">
        <v>50</v>
      </c>
      <c r="G4626">
        <v>1.8832181586700199E-3</v>
      </c>
    </row>
    <row r="4627" spans="1:7" x14ac:dyDescent="0.25">
      <c r="A4627" t="s">
        <v>220</v>
      </c>
      <c r="B4627" t="s">
        <v>76</v>
      </c>
      <c r="C4627" t="s">
        <v>47</v>
      </c>
      <c r="D4627" t="s">
        <v>3154</v>
      </c>
      <c r="E4627" t="s">
        <v>49</v>
      </c>
      <c r="F4627" t="s">
        <v>50</v>
      </c>
      <c r="G4627">
        <v>6.2944384415944399E-4</v>
      </c>
    </row>
    <row r="4628" spans="1:7" x14ac:dyDescent="0.25">
      <c r="A4628" t="s">
        <v>214</v>
      </c>
      <c r="B4628" t="s">
        <v>70</v>
      </c>
      <c r="C4628" t="s">
        <v>47</v>
      </c>
      <c r="D4628" t="s">
        <v>3153</v>
      </c>
      <c r="E4628" t="s">
        <v>49</v>
      </c>
      <c r="F4628" t="s">
        <v>50</v>
      </c>
      <c r="G4628">
        <v>6.6496535223357499E-4</v>
      </c>
    </row>
    <row r="4629" spans="1:7" x14ac:dyDescent="0.25">
      <c r="A4629" t="s">
        <v>3229</v>
      </c>
      <c r="B4629" t="s">
        <v>73</v>
      </c>
      <c r="C4629" t="s">
        <v>47</v>
      </c>
      <c r="D4629" t="s">
        <v>3150</v>
      </c>
      <c r="E4629" t="s">
        <v>49</v>
      </c>
      <c r="F4629" t="s">
        <v>50</v>
      </c>
      <c r="G4629">
        <v>4.6781356351962896E-3</v>
      </c>
    </row>
    <row r="4630" spans="1:7" x14ac:dyDescent="0.25">
      <c r="A4630" t="s">
        <v>3229</v>
      </c>
      <c r="B4630" t="s">
        <v>70</v>
      </c>
      <c r="C4630" t="s">
        <v>47</v>
      </c>
      <c r="D4630" t="s">
        <v>3150</v>
      </c>
      <c r="E4630" t="s">
        <v>49</v>
      </c>
      <c r="F4630" t="s">
        <v>50</v>
      </c>
      <c r="G4630">
        <v>1.9933555869088601E-3</v>
      </c>
    </row>
    <row r="4631" spans="1:7" x14ac:dyDescent="0.25">
      <c r="A4631" t="s">
        <v>3229</v>
      </c>
      <c r="B4631" t="s">
        <v>76</v>
      </c>
      <c r="C4631" t="s">
        <v>47</v>
      </c>
      <c r="D4631" t="s">
        <v>3150</v>
      </c>
      <c r="E4631" t="s">
        <v>49</v>
      </c>
      <c r="F4631" t="s">
        <v>50</v>
      </c>
      <c r="G4631">
        <v>4.0652135144109303E-3</v>
      </c>
    </row>
    <row r="4632" spans="1:7" x14ac:dyDescent="0.25">
      <c r="A4632" t="s">
        <v>214</v>
      </c>
      <c r="B4632" t="s">
        <v>76</v>
      </c>
      <c r="C4632" t="s">
        <v>47</v>
      </c>
      <c r="D4632" t="s">
        <v>3154</v>
      </c>
      <c r="E4632" t="s">
        <v>49</v>
      </c>
      <c r="F4632" t="s">
        <v>50</v>
      </c>
      <c r="G4632">
        <v>1.14666557312011E-3</v>
      </c>
    </row>
    <row r="4633" spans="1:7" x14ac:dyDescent="0.25">
      <c r="A4633" t="s">
        <v>220</v>
      </c>
      <c r="B4633" t="s">
        <v>73</v>
      </c>
      <c r="C4633" t="s">
        <v>47</v>
      </c>
      <c r="D4633" t="s">
        <v>3155</v>
      </c>
      <c r="E4633" t="s">
        <v>49</v>
      </c>
      <c r="F4633" t="s">
        <v>50</v>
      </c>
      <c r="G4633">
        <v>1.5462948216332299E-3</v>
      </c>
    </row>
    <row r="4634" spans="1:7" x14ac:dyDescent="0.25">
      <c r="A4634" t="s">
        <v>220</v>
      </c>
      <c r="B4634" t="s">
        <v>70</v>
      </c>
      <c r="C4634" t="s">
        <v>47</v>
      </c>
      <c r="D4634" t="s">
        <v>3155</v>
      </c>
      <c r="E4634" t="s">
        <v>49</v>
      </c>
      <c r="F4634" t="s">
        <v>50</v>
      </c>
      <c r="G4634">
        <v>3.5130685450983899E-4</v>
      </c>
    </row>
    <row r="4635" spans="1:7" x14ac:dyDescent="0.25">
      <c r="A4635" t="s">
        <v>214</v>
      </c>
      <c r="B4635" t="s">
        <v>73</v>
      </c>
      <c r="C4635" t="s">
        <v>47</v>
      </c>
      <c r="D4635" t="s">
        <v>3154</v>
      </c>
      <c r="E4635" t="s">
        <v>49</v>
      </c>
      <c r="F4635" t="s">
        <v>50</v>
      </c>
      <c r="G4635">
        <v>2.0205536286036102E-3</v>
      </c>
    </row>
    <row r="4636" spans="1:7" x14ac:dyDescent="0.25">
      <c r="A4636" t="s">
        <v>220</v>
      </c>
      <c r="B4636" t="s">
        <v>76</v>
      </c>
      <c r="C4636" t="s">
        <v>47</v>
      </c>
      <c r="D4636" t="s">
        <v>3155</v>
      </c>
      <c r="E4636" t="s">
        <v>49</v>
      </c>
      <c r="F4636" t="s">
        <v>50</v>
      </c>
      <c r="G4636">
        <v>6.1928045515920595E-4</v>
      </c>
    </row>
    <row r="4637" spans="1:7" x14ac:dyDescent="0.25">
      <c r="A4637" t="s">
        <v>214</v>
      </c>
      <c r="B4637" t="s">
        <v>70</v>
      </c>
      <c r="C4637" t="s">
        <v>47</v>
      </c>
      <c r="D4637" t="s">
        <v>3154</v>
      </c>
      <c r="E4637" t="s">
        <v>49</v>
      </c>
      <c r="F4637" t="s">
        <v>50</v>
      </c>
      <c r="G4637">
        <v>7.1944375832875499E-4</v>
      </c>
    </row>
    <row r="4638" spans="1:7" x14ac:dyDescent="0.25">
      <c r="A4638" t="s">
        <v>3229</v>
      </c>
      <c r="B4638" t="s">
        <v>73</v>
      </c>
      <c r="C4638" t="s">
        <v>47</v>
      </c>
      <c r="D4638" t="s">
        <v>3151</v>
      </c>
      <c r="E4638" t="s">
        <v>49</v>
      </c>
      <c r="F4638" t="s">
        <v>50</v>
      </c>
      <c r="G4638">
        <v>4.7884115090606897E-3</v>
      </c>
    </row>
    <row r="4639" spans="1:7" x14ac:dyDescent="0.25">
      <c r="A4639" t="s">
        <v>3229</v>
      </c>
      <c r="B4639" t="s">
        <v>70</v>
      </c>
      <c r="C4639" t="s">
        <v>47</v>
      </c>
      <c r="D4639" t="s">
        <v>3151</v>
      </c>
      <c r="E4639" t="s">
        <v>49</v>
      </c>
      <c r="F4639" t="s">
        <v>50</v>
      </c>
      <c r="G4639">
        <v>2.0679649309063601E-3</v>
      </c>
    </row>
    <row r="4640" spans="1:7" x14ac:dyDescent="0.25">
      <c r="A4640" t="s">
        <v>3229</v>
      </c>
      <c r="B4640" t="s">
        <v>76</v>
      </c>
      <c r="C4640" t="s">
        <v>47</v>
      </c>
      <c r="D4640" t="s">
        <v>3151</v>
      </c>
      <c r="E4640" t="s">
        <v>49</v>
      </c>
      <c r="F4640" t="s">
        <v>50</v>
      </c>
      <c r="G4640">
        <v>4.1241095421162E-3</v>
      </c>
    </row>
    <row r="4641" spans="1:7" x14ac:dyDescent="0.25">
      <c r="A4641" t="s">
        <v>214</v>
      </c>
      <c r="B4641" t="s">
        <v>76</v>
      </c>
      <c r="C4641" t="s">
        <v>47</v>
      </c>
      <c r="D4641" t="s">
        <v>3155</v>
      </c>
      <c r="E4641" t="s">
        <v>49</v>
      </c>
      <c r="F4641" t="s">
        <v>50</v>
      </c>
      <c r="G4641">
        <v>1.1372538173899901E-3</v>
      </c>
    </row>
    <row r="4642" spans="1:7" x14ac:dyDescent="0.25">
      <c r="A4642" t="s">
        <v>220</v>
      </c>
      <c r="B4642" t="s">
        <v>73</v>
      </c>
      <c r="C4642" t="s">
        <v>47</v>
      </c>
      <c r="D4642" t="s">
        <v>3156</v>
      </c>
      <c r="E4642" t="s">
        <v>49</v>
      </c>
      <c r="F4642" t="s">
        <v>50</v>
      </c>
      <c r="G4642">
        <v>1.5341865710723E-3</v>
      </c>
    </row>
    <row r="4643" spans="1:7" x14ac:dyDescent="0.25">
      <c r="A4643" t="s">
        <v>220</v>
      </c>
      <c r="B4643" t="s">
        <v>70</v>
      </c>
      <c r="C4643" t="s">
        <v>47</v>
      </c>
      <c r="D4643" t="s">
        <v>3156</v>
      </c>
      <c r="E4643" t="s">
        <v>49</v>
      </c>
      <c r="F4643" t="s">
        <v>50</v>
      </c>
      <c r="G4643">
        <v>3.4455095346157299E-4</v>
      </c>
    </row>
    <row r="4644" spans="1:7" x14ac:dyDescent="0.25">
      <c r="A4644" t="s">
        <v>214</v>
      </c>
      <c r="B4644" t="s">
        <v>73</v>
      </c>
      <c r="C4644" t="s">
        <v>47</v>
      </c>
      <c r="D4644" t="s">
        <v>3155</v>
      </c>
      <c r="E4644" t="s">
        <v>49</v>
      </c>
      <c r="F4644" t="s">
        <v>50</v>
      </c>
      <c r="G4644">
        <v>2.0049000487608001E-3</v>
      </c>
    </row>
    <row r="4645" spans="1:7" x14ac:dyDescent="0.25">
      <c r="A4645" t="s">
        <v>220</v>
      </c>
      <c r="B4645" t="s">
        <v>76</v>
      </c>
      <c r="C4645" t="s">
        <v>47</v>
      </c>
      <c r="D4645" t="s">
        <v>3156</v>
      </c>
      <c r="E4645" t="s">
        <v>49</v>
      </c>
      <c r="F4645" t="s">
        <v>50</v>
      </c>
      <c r="G4645">
        <v>6.1378146593387296E-4</v>
      </c>
    </row>
    <row r="4646" spans="1:7" x14ac:dyDescent="0.25">
      <c r="A4646" t="s">
        <v>214</v>
      </c>
      <c r="B4646" t="s">
        <v>70</v>
      </c>
      <c r="C4646" t="s">
        <v>47</v>
      </c>
      <c r="D4646" t="s">
        <v>3155</v>
      </c>
      <c r="E4646" t="s">
        <v>49</v>
      </c>
      <c r="F4646" t="s">
        <v>50</v>
      </c>
      <c r="G4646">
        <v>7.0969431228886997E-4</v>
      </c>
    </row>
    <row r="4647" spans="1:7" x14ac:dyDescent="0.25">
      <c r="A4647" t="s">
        <v>3229</v>
      </c>
      <c r="B4647" t="s">
        <v>73</v>
      </c>
      <c r="C4647" t="s">
        <v>47</v>
      </c>
      <c r="D4647" t="s">
        <v>3152</v>
      </c>
      <c r="E4647" t="s">
        <v>49</v>
      </c>
      <c r="F4647" t="s">
        <v>50</v>
      </c>
      <c r="G4647">
        <v>4.8356435365146996E-3</v>
      </c>
    </row>
    <row r="4648" spans="1:7" x14ac:dyDescent="0.25">
      <c r="A4648" t="s">
        <v>3229</v>
      </c>
      <c r="B4648" t="s">
        <v>70</v>
      </c>
      <c r="C4648" t="s">
        <v>47</v>
      </c>
      <c r="D4648" t="s">
        <v>3152</v>
      </c>
      <c r="E4648" t="s">
        <v>49</v>
      </c>
      <c r="F4648" t="s">
        <v>50</v>
      </c>
      <c r="G4648">
        <v>2.12441927029026E-3</v>
      </c>
    </row>
    <row r="4649" spans="1:7" x14ac:dyDescent="0.25">
      <c r="A4649" t="s">
        <v>3229</v>
      </c>
      <c r="B4649" t="s">
        <v>76</v>
      </c>
      <c r="C4649" t="s">
        <v>47</v>
      </c>
      <c r="D4649" t="s">
        <v>3152</v>
      </c>
      <c r="E4649" t="s">
        <v>49</v>
      </c>
      <c r="F4649" t="s">
        <v>50</v>
      </c>
      <c r="G4649">
        <v>4.1487228953176001E-3</v>
      </c>
    </row>
    <row r="4650" spans="1:7" x14ac:dyDescent="0.25">
      <c r="A4650" t="s">
        <v>214</v>
      </c>
      <c r="B4650" t="s">
        <v>76</v>
      </c>
      <c r="C4650" t="s">
        <v>47</v>
      </c>
      <c r="D4650" t="s">
        <v>3156</v>
      </c>
      <c r="E4650" t="s">
        <v>49</v>
      </c>
      <c r="F4650" t="s">
        <v>50</v>
      </c>
      <c r="G4650">
        <v>1.12339636454215E-3</v>
      </c>
    </row>
    <row r="4651" spans="1:7" x14ac:dyDescent="0.25">
      <c r="A4651" t="s">
        <v>220</v>
      </c>
      <c r="B4651" t="s">
        <v>73</v>
      </c>
      <c r="C4651" t="s">
        <v>47</v>
      </c>
      <c r="D4651" t="s">
        <v>3157</v>
      </c>
      <c r="E4651" t="s">
        <v>49</v>
      </c>
      <c r="F4651" t="s">
        <v>50</v>
      </c>
      <c r="G4651">
        <v>1.51048073978544E-3</v>
      </c>
    </row>
    <row r="4652" spans="1:7" x14ac:dyDescent="0.25">
      <c r="A4652" t="s">
        <v>220</v>
      </c>
      <c r="B4652" t="s">
        <v>70</v>
      </c>
      <c r="C4652" t="s">
        <v>47</v>
      </c>
      <c r="D4652" t="s">
        <v>3157</v>
      </c>
      <c r="E4652" t="s">
        <v>49</v>
      </c>
      <c r="F4652" t="s">
        <v>50</v>
      </c>
      <c r="G4652">
        <v>3.39098209105197E-4</v>
      </c>
    </row>
    <row r="4653" spans="1:7" x14ac:dyDescent="0.25">
      <c r="A4653" t="s">
        <v>214</v>
      </c>
      <c r="B4653" t="s">
        <v>73</v>
      </c>
      <c r="C4653" t="s">
        <v>47</v>
      </c>
      <c r="D4653" t="s">
        <v>3156</v>
      </c>
      <c r="E4653" t="s">
        <v>49</v>
      </c>
      <c r="F4653" t="s">
        <v>50</v>
      </c>
      <c r="G4653">
        <v>1.9898485296811798E-3</v>
      </c>
    </row>
    <row r="4654" spans="1:7" x14ac:dyDescent="0.25">
      <c r="A4654" t="s">
        <v>220</v>
      </c>
      <c r="B4654" t="s">
        <v>76</v>
      </c>
      <c r="C4654" t="s">
        <v>47</v>
      </c>
      <c r="D4654" t="s">
        <v>3157</v>
      </c>
      <c r="E4654" t="s">
        <v>49</v>
      </c>
      <c r="F4654" t="s">
        <v>50</v>
      </c>
      <c r="G4654">
        <v>6.0744176870621903E-4</v>
      </c>
    </row>
    <row r="4655" spans="1:7" x14ac:dyDescent="0.25">
      <c r="A4655" t="s">
        <v>214</v>
      </c>
      <c r="B4655" t="s">
        <v>70</v>
      </c>
      <c r="C4655" t="s">
        <v>47</v>
      </c>
      <c r="D4655" t="s">
        <v>3156</v>
      </c>
      <c r="E4655" t="s">
        <v>49</v>
      </c>
      <c r="F4655" t="s">
        <v>50</v>
      </c>
      <c r="G4655">
        <v>7.0245659504181298E-4</v>
      </c>
    </row>
    <row r="4656" spans="1:7" x14ac:dyDescent="0.25">
      <c r="A4656" t="s">
        <v>3229</v>
      </c>
      <c r="B4656" t="s">
        <v>73</v>
      </c>
      <c r="C4656" t="s">
        <v>47</v>
      </c>
      <c r="D4656" t="s">
        <v>3153</v>
      </c>
      <c r="E4656" t="s">
        <v>49</v>
      </c>
      <c r="F4656" t="s">
        <v>50</v>
      </c>
      <c r="G4656">
        <v>4.8293604737236302E-3</v>
      </c>
    </row>
    <row r="4657" spans="1:7" x14ac:dyDescent="0.25">
      <c r="A4657" t="s">
        <v>3229</v>
      </c>
      <c r="B4657" t="s">
        <v>70</v>
      </c>
      <c r="C4657" t="s">
        <v>47</v>
      </c>
      <c r="D4657" t="s">
        <v>3153</v>
      </c>
      <c r="E4657" t="s">
        <v>49</v>
      </c>
      <c r="F4657" t="s">
        <v>50</v>
      </c>
      <c r="G4657">
        <v>2.1133766693322798E-3</v>
      </c>
    </row>
    <row r="4658" spans="1:7" x14ac:dyDescent="0.25">
      <c r="A4658" t="s">
        <v>214</v>
      </c>
      <c r="B4658" t="s">
        <v>76</v>
      </c>
      <c r="C4658" t="s">
        <v>47</v>
      </c>
      <c r="D4658" t="s">
        <v>3157</v>
      </c>
      <c r="E4658" t="s">
        <v>49</v>
      </c>
      <c r="F4658" t="s">
        <v>50</v>
      </c>
      <c r="G4658">
        <v>1.1126823770175099E-3</v>
      </c>
    </row>
    <row r="4659" spans="1:7" x14ac:dyDescent="0.25">
      <c r="A4659" t="s">
        <v>220</v>
      </c>
      <c r="B4659" t="s">
        <v>73</v>
      </c>
      <c r="C4659" t="s">
        <v>47</v>
      </c>
      <c r="D4659" t="s">
        <v>3158</v>
      </c>
      <c r="E4659" t="s">
        <v>49</v>
      </c>
      <c r="F4659" t="s">
        <v>50</v>
      </c>
      <c r="G4659">
        <v>1.50565700030621E-3</v>
      </c>
    </row>
    <row r="4660" spans="1:7" x14ac:dyDescent="0.25">
      <c r="A4660" t="s">
        <v>3229</v>
      </c>
      <c r="B4660" t="s">
        <v>76</v>
      </c>
      <c r="C4660" t="s">
        <v>47</v>
      </c>
      <c r="D4660" t="s">
        <v>3153</v>
      </c>
      <c r="E4660" t="s">
        <v>49</v>
      </c>
      <c r="F4660" t="s">
        <v>50</v>
      </c>
      <c r="G4660">
        <v>4.1541910495887799E-3</v>
      </c>
    </row>
    <row r="4661" spans="1:7" x14ac:dyDescent="0.25">
      <c r="A4661" t="s">
        <v>220</v>
      </c>
      <c r="B4661" t="s">
        <v>70</v>
      </c>
      <c r="C4661" t="s">
        <v>47</v>
      </c>
      <c r="D4661" t="s">
        <v>3158</v>
      </c>
      <c r="E4661" t="s">
        <v>49</v>
      </c>
      <c r="F4661" t="s">
        <v>50</v>
      </c>
      <c r="G4661">
        <v>3.3487622384671797E-4</v>
      </c>
    </row>
    <row r="4662" spans="1:7" x14ac:dyDescent="0.25">
      <c r="A4662" t="s">
        <v>220</v>
      </c>
      <c r="B4662" t="s">
        <v>76</v>
      </c>
      <c r="C4662" t="s">
        <v>47</v>
      </c>
      <c r="D4662" t="s">
        <v>3158</v>
      </c>
      <c r="E4662" t="s">
        <v>49</v>
      </c>
      <c r="F4662" t="s">
        <v>50</v>
      </c>
      <c r="G4662">
        <v>6.0339448628602202E-4</v>
      </c>
    </row>
    <row r="4663" spans="1:7" x14ac:dyDescent="0.25">
      <c r="A4663" t="s">
        <v>214</v>
      </c>
      <c r="B4663" t="s">
        <v>73</v>
      </c>
      <c r="C4663" t="s">
        <v>47</v>
      </c>
      <c r="D4663" t="s">
        <v>3157</v>
      </c>
      <c r="E4663" t="s">
        <v>49</v>
      </c>
      <c r="F4663" t="s">
        <v>50</v>
      </c>
      <c r="G4663">
        <v>1.96593103918639E-3</v>
      </c>
    </row>
    <row r="4664" spans="1:7" x14ac:dyDescent="0.25">
      <c r="A4664" t="s">
        <v>214</v>
      </c>
      <c r="B4664" t="s">
        <v>70</v>
      </c>
      <c r="C4664" t="s">
        <v>47</v>
      </c>
      <c r="D4664" t="s">
        <v>3157</v>
      </c>
      <c r="E4664" t="s">
        <v>49</v>
      </c>
      <c r="F4664" t="s">
        <v>50</v>
      </c>
      <c r="G4664">
        <v>6.91299131081539E-4</v>
      </c>
    </row>
    <row r="4665" spans="1:7" x14ac:dyDescent="0.25">
      <c r="A4665" t="s">
        <v>3229</v>
      </c>
      <c r="B4665" t="s">
        <v>73</v>
      </c>
      <c r="C4665" t="s">
        <v>47</v>
      </c>
      <c r="D4665" t="s">
        <v>3154</v>
      </c>
      <c r="E4665" t="s">
        <v>49</v>
      </c>
      <c r="F4665" t="s">
        <v>50</v>
      </c>
      <c r="G4665">
        <v>4.84610648949941E-3</v>
      </c>
    </row>
    <row r="4666" spans="1:7" x14ac:dyDescent="0.25">
      <c r="A4666" t="s">
        <v>214</v>
      </c>
      <c r="B4666" t="s">
        <v>76</v>
      </c>
      <c r="C4666" t="s">
        <v>47</v>
      </c>
      <c r="D4666" t="s">
        <v>3158</v>
      </c>
      <c r="E4666" t="s">
        <v>49</v>
      </c>
      <c r="F4666" t="s">
        <v>50</v>
      </c>
      <c r="G4666">
        <v>1.10802363466333E-3</v>
      </c>
    </row>
    <row r="4667" spans="1:7" x14ac:dyDescent="0.25">
      <c r="A4667" t="s">
        <v>220</v>
      </c>
      <c r="B4667" t="s">
        <v>73</v>
      </c>
      <c r="C4667" t="s">
        <v>47</v>
      </c>
      <c r="D4667" t="s">
        <v>3159</v>
      </c>
      <c r="E4667" t="s">
        <v>49</v>
      </c>
      <c r="F4667" t="s">
        <v>50</v>
      </c>
      <c r="G4667">
        <v>1.48939251899719E-3</v>
      </c>
    </row>
    <row r="4668" spans="1:7" x14ac:dyDescent="0.25">
      <c r="A4668" t="s">
        <v>3229</v>
      </c>
      <c r="B4668" t="s">
        <v>70</v>
      </c>
      <c r="C4668" t="s">
        <v>47</v>
      </c>
      <c r="D4668" t="s">
        <v>3154</v>
      </c>
      <c r="E4668" t="s">
        <v>49</v>
      </c>
      <c r="F4668" t="s">
        <v>50</v>
      </c>
      <c r="G4668">
        <v>2.1099979877471902E-3</v>
      </c>
    </row>
    <row r="4669" spans="1:7" x14ac:dyDescent="0.25">
      <c r="A4669" t="s">
        <v>220</v>
      </c>
      <c r="B4669" t="s">
        <v>70</v>
      </c>
      <c r="C4669" t="s">
        <v>47</v>
      </c>
      <c r="D4669" t="s">
        <v>3159</v>
      </c>
      <c r="E4669" t="s">
        <v>49</v>
      </c>
      <c r="F4669" t="s">
        <v>50</v>
      </c>
      <c r="G4669">
        <v>3.3484816551208402E-4</v>
      </c>
    </row>
    <row r="4670" spans="1:7" x14ac:dyDescent="0.25">
      <c r="A4670" t="s">
        <v>3229</v>
      </c>
      <c r="B4670" t="s">
        <v>76</v>
      </c>
      <c r="C4670" t="s">
        <v>47</v>
      </c>
      <c r="D4670" t="s">
        <v>3154</v>
      </c>
      <c r="E4670" t="s">
        <v>49</v>
      </c>
      <c r="F4670" t="s">
        <v>50</v>
      </c>
      <c r="G4670">
        <v>4.1605515877405803E-3</v>
      </c>
    </row>
    <row r="4671" spans="1:7" x14ac:dyDescent="0.25">
      <c r="A4671" t="s">
        <v>220</v>
      </c>
      <c r="B4671" t="s">
        <v>76</v>
      </c>
      <c r="C4671" t="s">
        <v>47</v>
      </c>
      <c r="D4671" t="s">
        <v>3159</v>
      </c>
      <c r="E4671" t="s">
        <v>49</v>
      </c>
      <c r="F4671" t="s">
        <v>50</v>
      </c>
      <c r="G4671">
        <v>5.9646407763163203E-4</v>
      </c>
    </row>
    <row r="4672" spans="1:7" x14ac:dyDescent="0.25">
      <c r="A4672" t="s">
        <v>214</v>
      </c>
      <c r="B4672" t="s">
        <v>73</v>
      </c>
      <c r="C4672" t="s">
        <v>47</v>
      </c>
      <c r="D4672" t="s">
        <v>3158</v>
      </c>
      <c r="E4672" t="s">
        <v>49</v>
      </c>
      <c r="F4672" t="s">
        <v>50</v>
      </c>
      <c r="G4672">
        <v>1.9557594517130902E-3</v>
      </c>
    </row>
    <row r="4673" spans="1:7" x14ac:dyDescent="0.25">
      <c r="A4673" t="s">
        <v>214</v>
      </c>
      <c r="B4673" t="s">
        <v>70</v>
      </c>
      <c r="C4673" t="s">
        <v>47</v>
      </c>
      <c r="D4673" t="s">
        <v>3158</v>
      </c>
      <c r="E4673" t="s">
        <v>49</v>
      </c>
      <c r="F4673" t="s">
        <v>50</v>
      </c>
      <c r="G4673">
        <v>6.8672774014649502E-4</v>
      </c>
    </row>
    <row r="4674" spans="1:7" x14ac:dyDescent="0.25">
      <c r="A4674" t="s">
        <v>220</v>
      </c>
      <c r="B4674" t="s">
        <v>73</v>
      </c>
      <c r="C4674" t="s">
        <v>47</v>
      </c>
      <c r="D4674" t="s">
        <v>3160</v>
      </c>
      <c r="E4674" t="s">
        <v>49</v>
      </c>
      <c r="F4674" t="s">
        <v>50</v>
      </c>
      <c r="G4674">
        <v>1.4950382567587299E-3</v>
      </c>
    </row>
    <row r="4675" spans="1:7" x14ac:dyDescent="0.25">
      <c r="A4675" t="s">
        <v>214</v>
      </c>
      <c r="B4675" t="s">
        <v>76</v>
      </c>
      <c r="C4675" t="s">
        <v>47</v>
      </c>
      <c r="D4675" t="s">
        <v>3159</v>
      </c>
      <c r="E4675" t="s">
        <v>49</v>
      </c>
      <c r="F4675" t="s">
        <v>50</v>
      </c>
      <c r="G4675">
        <v>1.10201915105183E-3</v>
      </c>
    </row>
    <row r="4676" spans="1:7" x14ac:dyDescent="0.25">
      <c r="A4676" t="s">
        <v>220</v>
      </c>
      <c r="B4676" t="s">
        <v>70</v>
      </c>
      <c r="C4676" t="s">
        <v>47</v>
      </c>
      <c r="D4676" t="s">
        <v>3160</v>
      </c>
      <c r="E4676" t="s">
        <v>49</v>
      </c>
      <c r="F4676" t="s">
        <v>50</v>
      </c>
      <c r="G4676">
        <v>3.3085285907699901E-4</v>
      </c>
    </row>
    <row r="4677" spans="1:7" x14ac:dyDescent="0.25">
      <c r="A4677" t="s">
        <v>3229</v>
      </c>
      <c r="B4677" t="s">
        <v>73</v>
      </c>
      <c r="C4677" t="s">
        <v>47</v>
      </c>
      <c r="D4677" t="s">
        <v>3155</v>
      </c>
      <c r="E4677" t="s">
        <v>49</v>
      </c>
      <c r="F4677" t="s">
        <v>50</v>
      </c>
      <c r="G4677">
        <v>4.8246141352684601E-3</v>
      </c>
    </row>
    <row r="4678" spans="1:7" x14ac:dyDescent="0.25">
      <c r="A4678" t="s">
        <v>3229</v>
      </c>
      <c r="B4678" t="s">
        <v>70</v>
      </c>
      <c r="C4678" t="s">
        <v>47</v>
      </c>
      <c r="D4678" t="s">
        <v>3155</v>
      </c>
      <c r="E4678" t="s">
        <v>49</v>
      </c>
      <c r="F4678" t="s">
        <v>50</v>
      </c>
      <c r="G4678">
        <v>2.0811526993520899E-3</v>
      </c>
    </row>
    <row r="4679" spans="1:7" x14ac:dyDescent="0.25">
      <c r="A4679" t="s">
        <v>220</v>
      </c>
      <c r="B4679" t="s">
        <v>76</v>
      </c>
      <c r="C4679" t="s">
        <v>47</v>
      </c>
      <c r="D4679" t="s">
        <v>3160</v>
      </c>
      <c r="E4679" t="s">
        <v>49</v>
      </c>
      <c r="F4679" t="s">
        <v>50</v>
      </c>
      <c r="G4679">
        <v>5.9126927739097895E-4</v>
      </c>
    </row>
    <row r="4680" spans="1:7" x14ac:dyDescent="0.25">
      <c r="A4680" t="s">
        <v>214</v>
      </c>
      <c r="B4680" t="s">
        <v>73</v>
      </c>
      <c r="C4680" t="s">
        <v>47</v>
      </c>
      <c r="D4680" t="s">
        <v>3159</v>
      </c>
      <c r="E4680" t="s">
        <v>49</v>
      </c>
      <c r="F4680" t="s">
        <v>50</v>
      </c>
      <c r="G4680">
        <v>1.9338365395863799E-3</v>
      </c>
    </row>
    <row r="4681" spans="1:7" x14ac:dyDescent="0.25">
      <c r="A4681" t="s">
        <v>3229</v>
      </c>
      <c r="B4681" t="s">
        <v>76</v>
      </c>
      <c r="C4681" t="s">
        <v>47</v>
      </c>
      <c r="D4681" t="s">
        <v>3155</v>
      </c>
      <c r="E4681" t="s">
        <v>49</v>
      </c>
      <c r="F4681" t="s">
        <v>50</v>
      </c>
      <c r="G4681">
        <v>4.0974906457015804E-3</v>
      </c>
    </row>
    <row r="4682" spans="1:7" x14ac:dyDescent="0.25">
      <c r="A4682" t="s">
        <v>214</v>
      </c>
      <c r="B4682" t="s">
        <v>70</v>
      </c>
      <c r="C4682" t="s">
        <v>47</v>
      </c>
      <c r="D4682" t="s">
        <v>3159</v>
      </c>
      <c r="E4682" t="s">
        <v>49</v>
      </c>
      <c r="F4682" t="s">
        <v>50</v>
      </c>
      <c r="G4682">
        <v>6.8282763163248698E-4</v>
      </c>
    </row>
    <row r="4683" spans="1:7" x14ac:dyDescent="0.25">
      <c r="A4683" t="s">
        <v>220</v>
      </c>
      <c r="B4683" t="s">
        <v>73</v>
      </c>
      <c r="C4683" t="s">
        <v>47</v>
      </c>
      <c r="D4683" t="s">
        <v>3161</v>
      </c>
      <c r="E4683" t="s">
        <v>49</v>
      </c>
      <c r="F4683" t="s">
        <v>50</v>
      </c>
      <c r="G4683">
        <v>1.5165677544666299E-3</v>
      </c>
    </row>
    <row r="4684" spans="1:7" x14ac:dyDescent="0.25">
      <c r="A4684" t="s">
        <v>214</v>
      </c>
      <c r="B4684" t="s">
        <v>76</v>
      </c>
      <c r="C4684" t="s">
        <v>47</v>
      </c>
      <c r="D4684" t="s">
        <v>3160</v>
      </c>
      <c r="E4684" t="s">
        <v>49</v>
      </c>
      <c r="F4684" t="s">
        <v>50</v>
      </c>
      <c r="G4684">
        <v>1.12351083329745E-3</v>
      </c>
    </row>
    <row r="4685" spans="1:7" x14ac:dyDescent="0.25">
      <c r="A4685" t="s">
        <v>220</v>
      </c>
      <c r="B4685" t="s">
        <v>70</v>
      </c>
      <c r="C4685" t="s">
        <v>47</v>
      </c>
      <c r="D4685" t="s">
        <v>3161</v>
      </c>
      <c r="E4685" t="s">
        <v>49</v>
      </c>
      <c r="F4685" t="s">
        <v>50</v>
      </c>
      <c r="G4685">
        <v>3.2797239677250699E-4</v>
      </c>
    </row>
    <row r="4686" spans="1:7" x14ac:dyDescent="0.25">
      <c r="A4686" t="s">
        <v>220</v>
      </c>
      <c r="B4686" t="s">
        <v>76</v>
      </c>
      <c r="C4686" t="s">
        <v>47</v>
      </c>
      <c r="D4686" t="s">
        <v>3161</v>
      </c>
      <c r="E4686" t="s">
        <v>49</v>
      </c>
      <c r="F4686" t="s">
        <v>50</v>
      </c>
      <c r="G4686">
        <v>5.8820606672275804E-4</v>
      </c>
    </row>
    <row r="4687" spans="1:7" x14ac:dyDescent="0.25">
      <c r="A4687" t="s">
        <v>3229</v>
      </c>
      <c r="B4687" t="s">
        <v>73</v>
      </c>
      <c r="C4687" t="s">
        <v>47</v>
      </c>
      <c r="D4687" t="s">
        <v>3156</v>
      </c>
      <c r="E4687" t="s">
        <v>49</v>
      </c>
      <c r="F4687" t="s">
        <v>50</v>
      </c>
      <c r="G4687">
        <v>4.7970039722247003E-3</v>
      </c>
    </row>
    <row r="4688" spans="1:7" x14ac:dyDescent="0.25">
      <c r="A4688" t="s">
        <v>3229</v>
      </c>
      <c r="B4688" t="s">
        <v>70</v>
      </c>
      <c r="C4688" t="s">
        <v>47</v>
      </c>
      <c r="D4688" t="s">
        <v>3156</v>
      </c>
      <c r="E4688" t="s">
        <v>49</v>
      </c>
      <c r="F4688" t="s">
        <v>50</v>
      </c>
      <c r="G4688">
        <v>2.0566219702744999E-3</v>
      </c>
    </row>
    <row r="4689" spans="1:7" x14ac:dyDescent="0.25">
      <c r="A4689" t="s">
        <v>214</v>
      </c>
      <c r="B4689" t="s">
        <v>73</v>
      </c>
      <c r="C4689" t="s">
        <v>47</v>
      </c>
      <c r="D4689" t="s">
        <v>3160</v>
      </c>
      <c r="E4689" t="s">
        <v>49</v>
      </c>
      <c r="F4689" t="s">
        <v>50</v>
      </c>
      <c r="G4689">
        <v>1.9518830591724E-3</v>
      </c>
    </row>
    <row r="4690" spans="1:7" x14ac:dyDescent="0.25">
      <c r="A4690" t="s">
        <v>3229</v>
      </c>
      <c r="B4690" t="s">
        <v>76</v>
      </c>
      <c r="C4690" t="s">
        <v>47</v>
      </c>
      <c r="D4690" t="s">
        <v>3156</v>
      </c>
      <c r="E4690" t="s">
        <v>49</v>
      </c>
      <c r="F4690" t="s">
        <v>50</v>
      </c>
      <c r="G4690">
        <v>4.0747824387672603E-3</v>
      </c>
    </row>
    <row r="4691" spans="1:7" x14ac:dyDescent="0.25">
      <c r="A4691" t="s">
        <v>214</v>
      </c>
      <c r="B4691" t="s">
        <v>70</v>
      </c>
      <c r="C4691" t="s">
        <v>47</v>
      </c>
      <c r="D4691" t="s">
        <v>3160</v>
      </c>
      <c r="E4691" t="s">
        <v>49</v>
      </c>
      <c r="F4691" t="s">
        <v>50</v>
      </c>
      <c r="G4691">
        <v>6.7460253125145304E-4</v>
      </c>
    </row>
    <row r="4692" spans="1:7" x14ac:dyDescent="0.25">
      <c r="A4692" t="s">
        <v>220</v>
      </c>
      <c r="B4692" t="s">
        <v>73</v>
      </c>
      <c r="C4692" t="s">
        <v>47</v>
      </c>
      <c r="D4692" t="s">
        <v>3162</v>
      </c>
      <c r="E4692" t="s">
        <v>49</v>
      </c>
      <c r="F4692" t="s">
        <v>50</v>
      </c>
      <c r="G4692">
        <v>1.5177188591025299E-3</v>
      </c>
    </row>
    <row r="4693" spans="1:7" x14ac:dyDescent="0.25">
      <c r="A4693" t="s">
        <v>214</v>
      </c>
      <c r="B4693" t="s">
        <v>76</v>
      </c>
      <c r="C4693" t="s">
        <v>47</v>
      </c>
      <c r="D4693" t="s">
        <v>3161</v>
      </c>
      <c r="E4693" t="s">
        <v>49</v>
      </c>
      <c r="F4693" t="s">
        <v>50</v>
      </c>
      <c r="G4693">
        <v>1.1349891710002501E-3</v>
      </c>
    </row>
    <row r="4694" spans="1:7" x14ac:dyDescent="0.25">
      <c r="A4694" t="s">
        <v>220</v>
      </c>
      <c r="B4694" t="s">
        <v>70</v>
      </c>
      <c r="C4694" t="s">
        <v>47</v>
      </c>
      <c r="D4694" t="s">
        <v>3162</v>
      </c>
      <c r="E4694" t="s">
        <v>49</v>
      </c>
      <c r="F4694" t="s">
        <v>50</v>
      </c>
      <c r="G4694">
        <v>3.2854374797864797E-4</v>
      </c>
    </row>
    <row r="4695" spans="1:7" x14ac:dyDescent="0.25">
      <c r="A4695" t="s">
        <v>220</v>
      </c>
      <c r="B4695" t="s">
        <v>76</v>
      </c>
      <c r="C4695" t="s">
        <v>47</v>
      </c>
      <c r="D4695" t="s">
        <v>3162</v>
      </c>
      <c r="E4695" t="s">
        <v>49</v>
      </c>
      <c r="F4695" t="s">
        <v>50</v>
      </c>
      <c r="G4695">
        <v>5.8093814329169202E-4</v>
      </c>
    </row>
    <row r="4696" spans="1:7" x14ac:dyDescent="0.25">
      <c r="A4696" t="s">
        <v>214</v>
      </c>
      <c r="B4696" t="s">
        <v>73</v>
      </c>
      <c r="C4696" t="s">
        <v>47</v>
      </c>
      <c r="D4696" t="s">
        <v>3161</v>
      </c>
      <c r="E4696" t="s">
        <v>49</v>
      </c>
      <c r="F4696" t="s">
        <v>50</v>
      </c>
      <c r="G4696">
        <v>1.9629610909355998E-3</v>
      </c>
    </row>
    <row r="4697" spans="1:7" x14ac:dyDescent="0.25">
      <c r="A4697" t="s">
        <v>3229</v>
      </c>
      <c r="B4697" t="s">
        <v>73</v>
      </c>
      <c r="C4697" t="s">
        <v>47</v>
      </c>
      <c r="D4697" t="s">
        <v>3157</v>
      </c>
      <c r="E4697" t="s">
        <v>49</v>
      </c>
      <c r="F4697" t="s">
        <v>50</v>
      </c>
      <c r="G4697">
        <v>4.7337481060867699E-3</v>
      </c>
    </row>
    <row r="4698" spans="1:7" x14ac:dyDescent="0.25">
      <c r="A4698" t="s">
        <v>3229</v>
      </c>
      <c r="B4698" t="s">
        <v>70</v>
      </c>
      <c r="C4698" t="s">
        <v>47</v>
      </c>
      <c r="D4698" t="s">
        <v>3157</v>
      </c>
      <c r="E4698" t="s">
        <v>49</v>
      </c>
      <c r="F4698" t="s">
        <v>50</v>
      </c>
      <c r="G4698">
        <v>2.0241070843342699E-3</v>
      </c>
    </row>
    <row r="4699" spans="1:7" x14ac:dyDescent="0.25">
      <c r="A4699" t="s">
        <v>3229</v>
      </c>
      <c r="B4699" t="s">
        <v>76</v>
      </c>
      <c r="C4699" t="s">
        <v>47</v>
      </c>
      <c r="D4699" t="s">
        <v>3157</v>
      </c>
      <c r="E4699" t="s">
        <v>49</v>
      </c>
      <c r="F4699" t="s">
        <v>50</v>
      </c>
      <c r="G4699">
        <v>4.02777393658955E-3</v>
      </c>
    </row>
    <row r="4700" spans="1:7" x14ac:dyDescent="0.25">
      <c r="A4700" t="s">
        <v>214</v>
      </c>
      <c r="B4700" t="s">
        <v>70</v>
      </c>
      <c r="C4700" t="s">
        <v>47</v>
      </c>
      <c r="D4700" t="s">
        <v>3161</v>
      </c>
      <c r="E4700" t="s">
        <v>49</v>
      </c>
      <c r="F4700" t="s">
        <v>50</v>
      </c>
      <c r="G4700">
        <v>6.73001307493064E-4</v>
      </c>
    </row>
    <row r="4701" spans="1:7" x14ac:dyDescent="0.25">
      <c r="A4701" t="s">
        <v>220</v>
      </c>
      <c r="B4701" t="s">
        <v>73</v>
      </c>
      <c r="C4701" t="s">
        <v>47</v>
      </c>
      <c r="D4701" t="s">
        <v>3163</v>
      </c>
      <c r="E4701" t="s">
        <v>49</v>
      </c>
      <c r="F4701" t="s">
        <v>50</v>
      </c>
      <c r="G4701">
        <v>1.5103563750530999E-3</v>
      </c>
    </row>
    <row r="4702" spans="1:7" x14ac:dyDescent="0.25">
      <c r="A4702" t="s">
        <v>214</v>
      </c>
      <c r="B4702" t="s">
        <v>76</v>
      </c>
      <c r="C4702" t="s">
        <v>47</v>
      </c>
      <c r="D4702" t="s">
        <v>3162</v>
      </c>
      <c r="E4702" t="s">
        <v>49</v>
      </c>
      <c r="F4702" t="s">
        <v>50</v>
      </c>
      <c r="G4702">
        <v>1.1422402899840701E-3</v>
      </c>
    </row>
    <row r="4703" spans="1:7" x14ac:dyDescent="0.25">
      <c r="A4703" t="s">
        <v>220</v>
      </c>
      <c r="B4703" t="s">
        <v>70</v>
      </c>
      <c r="C4703" t="s">
        <v>47</v>
      </c>
      <c r="D4703" t="s">
        <v>3163</v>
      </c>
      <c r="E4703" t="s">
        <v>49</v>
      </c>
      <c r="F4703" t="s">
        <v>50</v>
      </c>
      <c r="G4703">
        <v>3.3286220609804999E-4</v>
      </c>
    </row>
    <row r="4704" spans="1:7" x14ac:dyDescent="0.25">
      <c r="A4704" t="s">
        <v>220</v>
      </c>
      <c r="B4704" t="s">
        <v>76</v>
      </c>
      <c r="C4704" t="s">
        <v>47</v>
      </c>
      <c r="D4704" t="s">
        <v>3163</v>
      </c>
      <c r="E4704" t="s">
        <v>49</v>
      </c>
      <c r="F4704" t="s">
        <v>50</v>
      </c>
      <c r="G4704">
        <v>5.7862468358487005E-4</v>
      </c>
    </row>
    <row r="4705" spans="1:7" x14ac:dyDescent="0.25">
      <c r="A4705" t="s">
        <v>214</v>
      </c>
      <c r="B4705" t="s">
        <v>73</v>
      </c>
      <c r="C4705" t="s">
        <v>47</v>
      </c>
      <c r="D4705" t="s">
        <v>3162</v>
      </c>
      <c r="E4705" t="s">
        <v>49</v>
      </c>
      <c r="F4705" t="s">
        <v>50</v>
      </c>
      <c r="G4705">
        <v>1.9554579052431802E-3</v>
      </c>
    </row>
    <row r="4706" spans="1:7" x14ac:dyDescent="0.25">
      <c r="A4706" t="s">
        <v>3229</v>
      </c>
      <c r="B4706" t="s">
        <v>73</v>
      </c>
      <c r="C4706" t="s">
        <v>47</v>
      </c>
      <c r="D4706" t="s">
        <v>3158</v>
      </c>
      <c r="E4706" t="s">
        <v>49</v>
      </c>
      <c r="F4706" t="s">
        <v>50</v>
      </c>
      <c r="G4706">
        <v>4.7119296627280097E-3</v>
      </c>
    </row>
    <row r="4707" spans="1:7" x14ac:dyDescent="0.25">
      <c r="A4707" t="s">
        <v>3229</v>
      </c>
      <c r="B4707" t="s">
        <v>70</v>
      </c>
      <c r="C4707" t="s">
        <v>47</v>
      </c>
      <c r="D4707" t="s">
        <v>3158</v>
      </c>
      <c r="E4707" t="s">
        <v>49</v>
      </c>
      <c r="F4707" t="s">
        <v>50</v>
      </c>
      <c r="G4707">
        <v>1.9897100366192098E-3</v>
      </c>
    </row>
    <row r="4708" spans="1:7" x14ac:dyDescent="0.25">
      <c r="A4708" t="s">
        <v>3229</v>
      </c>
      <c r="B4708" t="s">
        <v>76</v>
      </c>
      <c r="C4708" t="s">
        <v>47</v>
      </c>
      <c r="D4708" t="s">
        <v>3158</v>
      </c>
      <c r="E4708" t="s">
        <v>49</v>
      </c>
      <c r="F4708" t="s">
        <v>50</v>
      </c>
      <c r="G4708">
        <v>4.0138850609461397E-3</v>
      </c>
    </row>
    <row r="4709" spans="1:7" x14ac:dyDescent="0.25">
      <c r="A4709" t="s">
        <v>214</v>
      </c>
      <c r="B4709" t="s">
        <v>70</v>
      </c>
      <c r="C4709" t="s">
        <v>47</v>
      </c>
      <c r="D4709" t="s">
        <v>3162</v>
      </c>
      <c r="E4709" t="s">
        <v>49</v>
      </c>
      <c r="F4709" t="s">
        <v>50</v>
      </c>
      <c r="G4709">
        <v>6.7049744485438503E-4</v>
      </c>
    </row>
    <row r="4710" spans="1:7" x14ac:dyDescent="0.25">
      <c r="A4710" t="s">
        <v>220</v>
      </c>
      <c r="B4710" t="s">
        <v>73</v>
      </c>
      <c r="C4710" t="s">
        <v>47</v>
      </c>
      <c r="D4710" t="s">
        <v>3164</v>
      </c>
      <c r="E4710" t="s">
        <v>49</v>
      </c>
      <c r="F4710" t="s">
        <v>50</v>
      </c>
      <c r="G4710">
        <v>1.5689799851841301E-3</v>
      </c>
    </row>
    <row r="4711" spans="1:7" x14ac:dyDescent="0.25">
      <c r="A4711" t="s">
        <v>214</v>
      </c>
      <c r="B4711" t="s">
        <v>76</v>
      </c>
      <c r="C4711" t="s">
        <v>47</v>
      </c>
      <c r="D4711" t="s">
        <v>3163</v>
      </c>
      <c r="E4711" t="s">
        <v>49</v>
      </c>
      <c r="F4711" t="s">
        <v>50</v>
      </c>
      <c r="G4711">
        <v>1.1346505186652E-3</v>
      </c>
    </row>
    <row r="4712" spans="1:7" x14ac:dyDescent="0.25">
      <c r="A4712" t="s">
        <v>220</v>
      </c>
      <c r="B4712" t="s">
        <v>70</v>
      </c>
      <c r="C4712" t="s">
        <v>47</v>
      </c>
      <c r="D4712" t="s">
        <v>3164</v>
      </c>
      <c r="E4712" t="s">
        <v>49</v>
      </c>
      <c r="F4712" t="s">
        <v>50</v>
      </c>
      <c r="G4712">
        <v>3.67129279507531E-4</v>
      </c>
    </row>
    <row r="4713" spans="1:7" x14ac:dyDescent="0.25">
      <c r="A4713" t="s">
        <v>220</v>
      </c>
      <c r="B4713" t="s">
        <v>76</v>
      </c>
      <c r="C4713" t="s">
        <v>47</v>
      </c>
      <c r="D4713" t="s">
        <v>3164</v>
      </c>
      <c r="E4713" t="s">
        <v>49</v>
      </c>
      <c r="F4713" t="s">
        <v>50</v>
      </c>
      <c r="G4713">
        <v>6.28240141603681E-4</v>
      </c>
    </row>
    <row r="4714" spans="1:7" x14ac:dyDescent="0.25">
      <c r="A4714" t="s">
        <v>214</v>
      </c>
      <c r="B4714" t="s">
        <v>73</v>
      </c>
      <c r="C4714" t="s">
        <v>47</v>
      </c>
      <c r="D4714" t="s">
        <v>3163</v>
      </c>
      <c r="E4714" t="s">
        <v>49</v>
      </c>
      <c r="F4714" t="s">
        <v>50</v>
      </c>
      <c r="G4714">
        <v>1.9557420143299798E-3</v>
      </c>
    </row>
    <row r="4715" spans="1:7" x14ac:dyDescent="0.25">
      <c r="A4715" t="s">
        <v>3229</v>
      </c>
      <c r="B4715" t="s">
        <v>73</v>
      </c>
      <c r="C4715" t="s">
        <v>47</v>
      </c>
      <c r="D4715" t="s">
        <v>3159</v>
      </c>
      <c r="E4715" t="s">
        <v>49</v>
      </c>
      <c r="F4715" t="s">
        <v>50</v>
      </c>
      <c r="G4715">
        <v>4.70050056775411E-3</v>
      </c>
    </row>
    <row r="4716" spans="1:7" x14ac:dyDescent="0.25">
      <c r="A4716" t="s">
        <v>3229</v>
      </c>
      <c r="B4716" t="s">
        <v>70</v>
      </c>
      <c r="C4716" t="s">
        <v>47</v>
      </c>
      <c r="D4716" t="s">
        <v>3159</v>
      </c>
      <c r="E4716" t="s">
        <v>49</v>
      </c>
      <c r="F4716" t="s">
        <v>50</v>
      </c>
      <c r="G4716">
        <v>1.9666647911071701E-3</v>
      </c>
    </row>
    <row r="4717" spans="1:7" x14ac:dyDescent="0.25">
      <c r="A4717" t="s">
        <v>214</v>
      </c>
      <c r="B4717" t="s">
        <v>70</v>
      </c>
      <c r="C4717" t="s">
        <v>47</v>
      </c>
      <c r="D4717" t="s">
        <v>3163</v>
      </c>
      <c r="E4717" t="s">
        <v>49</v>
      </c>
      <c r="F4717" t="s">
        <v>50</v>
      </c>
      <c r="G4717">
        <v>6.6760764957147795E-4</v>
      </c>
    </row>
    <row r="4718" spans="1:7" x14ac:dyDescent="0.25">
      <c r="A4718" t="s">
        <v>3229</v>
      </c>
      <c r="B4718" t="s">
        <v>76</v>
      </c>
      <c r="C4718" t="s">
        <v>47</v>
      </c>
      <c r="D4718" t="s">
        <v>3159</v>
      </c>
      <c r="E4718" t="s">
        <v>49</v>
      </c>
      <c r="F4718" t="s">
        <v>50</v>
      </c>
      <c r="G4718">
        <v>4.0100971857706703E-3</v>
      </c>
    </row>
    <row r="4719" spans="1:7" x14ac:dyDescent="0.25">
      <c r="A4719" t="s">
        <v>220</v>
      </c>
      <c r="B4719" t="s">
        <v>73</v>
      </c>
      <c r="C4719" t="s">
        <v>47</v>
      </c>
      <c r="D4719" t="s">
        <v>3165</v>
      </c>
      <c r="E4719" t="s">
        <v>49</v>
      </c>
      <c r="F4719" t="s">
        <v>50</v>
      </c>
      <c r="G4719">
        <v>1.5705813801353699E-3</v>
      </c>
    </row>
    <row r="4720" spans="1:7" x14ac:dyDescent="0.25">
      <c r="A4720" t="s">
        <v>214</v>
      </c>
      <c r="B4720" t="s">
        <v>76</v>
      </c>
      <c r="C4720" t="s">
        <v>47</v>
      </c>
      <c r="D4720" t="s">
        <v>3164</v>
      </c>
      <c r="E4720" t="s">
        <v>49</v>
      </c>
      <c r="F4720" t="s">
        <v>50</v>
      </c>
      <c r="G4720">
        <v>1.16296185387505E-3</v>
      </c>
    </row>
    <row r="4721" spans="1:7" x14ac:dyDescent="0.25">
      <c r="A4721" t="s">
        <v>220</v>
      </c>
      <c r="B4721" t="s">
        <v>70</v>
      </c>
      <c r="C4721" t="s">
        <v>47</v>
      </c>
      <c r="D4721" t="s">
        <v>3165</v>
      </c>
      <c r="E4721" t="s">
        <v>49</v>
      </c>
      <c r="F4721" t="s">
        <v>50</v>
      </c>
      <c r="G4721">
        <v>3.6748598833553101E-4</v>
      </c>
    </row>
    <row r="4722" spans="1:7" x14ac:dyDescent="0.25">
      <c r="A4722" t="s">
        <v>220</v>
      </c>
      <c r="B4722" t="s">
        <v>76</v>
      </c>
      <c r="C4722" t="s">
        <v>47</v>
      </c>
      <c r="D4722" t="s">
        <v>3165</v>
      </c>
      <c r="E4722" t="s">
        <v>49</v>
      </c>
      <c r="F4722" t="s">
        <v>50</v>
      </c>
      <c r="G4722">
        <v>6.2340559855184898E-4</v>
      </c>
    </row>
    <row r="4723" spans="1:7" x14ac:dyDescent="0.25">
      <c r="A4723" t="s">
        <v>214</v>
      </c>
      <c r="B4723" t="s">
        <v>73</v>
      </c>
      <c r="C4723" t="s">
        <v>47</v>
      </c>
      <c r="D4723" t="s">
        <v>3164</v>
      </c>
      <c r="E4723" t="s">
        <v>49</v>
      </c>
      <c r="F4723" t="s">
        <v>50</v>
      </c>
      <c r="G4723">
        <v>2.0467573073175201E-3</v>
      </c>
    </row>
    <row r="4724" spans="1:7" x14ac:dyDescent="0.25">
      <c r="A4724" t="s">
        <v>3229</v>
      </c>
      <c r="B4724" t="s">
        <v>73</v>
      </c>
      <c r="C4724" t="s">
        <v>47</v>
      </c>
      <c r="D4724" t="s">
        <v>3160</v>
      </c>
      <c r="E4724" t="s">
        <v>49</v>
      </c>
      <c r="F4724" t="s">
        <v>50</v>
      </c>
      <c r="G4724">
        <v>4.77975734642573E-3</v>
      </c>
    </row>
    <row r="4725" spans="1:7" x14ac:dyDescent="0.25">
      <c r="A4725" t="s">
        <v>214</v>
      </c>
      <c r="B4725" t="s">
        <v>70</v>
      </c>
      <c r="C4725" t="s">
        <v>47</v>
      </c>
      <c r="D4725" t="s">
        <v>3164</v>
      </c>
      <c r="E4725" t="s">
        <v>49</v>
      </c>
      <c r="F4725" t="s">
        <v>50</v>
      </c>
      <c r="G4725">
        <v>7.0833265781402503E-4</v>
      </c>
    </row>
    <row r="4726" spans="1:7" x14ac:dyDescent="0.25">
      <c r="A4726" t="s">
        <v>3229</v>
      </c>
      <c r="B4726" t="s">
        <v>70</v>
      </c>
      <c r="C4726" t="s">
        <v>47</v>
      </c>
      <c r="D4726" t="s">
        <v>3160</v>
      </c>
      <c r="E4726" t="s">
        <v>49</v>
      </c>
      <c r="F4726" t="s">
        <v>50</v>
      </c>
      <c r="G4726">
        <v>2.02132743738946E-3</v>
      </c>
    </row>
    <row r="4727" spans="1:7" x14ac:dyDescent="0.25">
      <c r="A4727" t="s">
        <v>3229</v>
      </c>
      <c r="B4727" t="s">
        <v>76</v>
      </c>
      <c r="C4727" t="s">
        <v>47</v>
      </c>
      <c r="D4727" t="s">
        <v>3160</v>
      </c>
      <c r="E4727" t="s">
        <v>49</v>
      </c>
      <c r="F4727" t="s">
        <v>50</v>
      </c>
      <c r="G4727">
        <v>4.0615040631521299E-3</v>
      </c>
    </row>
    <row r="4728" spans="1:7" x14ac:dyDescent="0.25">
      <c r="A4728" t="s">
        <v>220</v>
      </c>
      <c r="B4728" t="s">
        <v>73</v>
      </c>
      <c r="C4728" t="s">
        <v>47</v>
      </c>
      <c r="D4728" t="s">
        <v>3166</v>
      </c>
      <c r="E4728" t="s">
        <v>49</v>
      </c>
      <c r="F4728" t="s">
        <v>50</v>
      </c>
      <c r="G4728">
        <v>1.5528659025828E-3</v>
      </c>
    </row>
    <row r="4729" spans="1:7" x14ac:dyDescent="0.25">
      <c r="A4729" t="s">
        <v>220</v>
      </c>
      <c r="B4729" t="s">
        <v>70</v>
      </c>
      <c r="C4729" t="s">
        <v>47</v>
      </c>
      <c r="D4729" t="s">
        <v>3166</v>
      </c>
      <c r="E4729" t="s">
        <v>49</v>
      </c>
      <c r="F4729" t="s">
        <v>50</v>
      </c>
      <c r="G4729">
        <v>3.6155879497527999E-4</v>
      </c>
    </row>
    <row r="4730" spans="1:7" x14ac:dyDescent="0.25">
      <c r="A4730" t="s">
        <v>214</v>
      </c>
      <c r="B4730" t="s">
        <v>76</v>
      </c>
      <c r="C4730" t="s">
        <v>47</v>
      </c>
      <c r="D4730" t="s">
        <v>3165</v>
      </c>
      <c r="E4730" t="s">
        <v>49</v>
      </c>
      <c r="F4730" t="s">
        <v>50</v>
      </c>
      <c r="G4730">
        <v>1.15801346758024E-3</v>
      </c>
    </row>
    <row r="4731" spans="1:7" x14ac:dyDescent="0.25">
      <c r="A4731" t="s">
        <v>220</v>
      </c>
      <c r="B4731" t="s">
        <v>76</v>
      </c>
      <c r="C4731" t="s">
        <v>47</v>
      </c>
      <c r="D4731" t="s">
        <v>3166</v>
      </c>
      <c r="E4731" t="s">
        <v>49</v>
      </c>
      <c r="F4731" t="s">
        <v>50</v>
      </c>
      <c r="G4731">
        <v>6.1738292376200296E-4</v>
      </c>
    </row>
    <row r="4732" spans="1:7" x14ac:dyDescent="0.25">
      <c r="A4732" t="s">
        <v>214</v>
      </c>
      <c r="B4732" t="s">
        <v>73</v>
      </c>
      <c r="C4732" t="s">
        <v>47</v>
      </c>
      <c r="D4732" t="s">
        <v>3165</v>
      </c>
      <c r="E4732" t="s">
        <v>49</v>
      </c>
      <c r="F4732" t="s">
        <v>50</v>
      </c>
      <c r="G4732">
        <v>2.0368833033764899E-3</v>
      </c>
    </row>
    <row r="4733" spans="1:7" x14ac:dyDescent="0.25">
      <c r="A4733" t="s">
        <v>214</v>
      </c>
      <c r="B4733" t="s">
        <v>70</v>
      </c>
      <c r="C4733" t="s">
        <v>47</v>
      </c>
      <c r="D4733" t="s">
        <v>3165</v>
      </c>
      <c r="E4733" t="s">
        <v>49</v>
      </c>
      <c r="F4733" t="s">
        <v>50</v>
      </c>
      <c r="G4733">
        <v>7.0856034429998295E-4</v>
      </c>
    </row>
    <row r="4734" spans="1:7" x14ac:dyDescent="0.25">
      <c r="A4734" t="s">
        <v>3229</v>
      </c>
      <c r="B4734" t="s">
        <v>73</v>
      </c>
      <c r="C4734" t="s">
        <v>47</v>
      </c>
      <c r="D4734" t="s">
        <v>3161</v>
      </c>
      <c r="E4734" t="s">
        <v>49</v>
      </c>
      <c r="F4734" t="s">
        <v>50</v>
      </c>
      <c r="G4734">
        <v>4.86646709386368E-3</v>
      </c>
    </row>
    <row r="4735" spans="1:7" x14ac:dyDescent="0.25">
      <c r="A4735" t="s">
        <v>3229</v>
      </c>
      <c r="B4735" t="s">
        <v>70</v>
      </c>
      <c r="C4735" t="s">
        <v>47</v>
      </c>
      <c r="D4735" t="s">
        <v>3161</v>
      </c>
      <c r="E4735" t="s">
        <v>49</v>
      </c>
      <c r="F4735" t="s">
        <v>50</v>
      </c>
      <c r="G4735">
        <v>2.0925905969407799E-3</v>
      </c>
    </row>
    <row r="4736" spans="1:7" x14ac:dyDescent="0.25">
      <c r="A4736" t="s">
        <v>3229</v>
      </c>
      <c r="B4736" t="s">
        <v>76</v>
      </c>
      <c r="C4736" t="s">
        <v>47</v>
      </c>
      <c r="D4736" t="s">
        <v>3161</v>
      </c>
      <c r="E4736" t="s">
        <v>49</v>
      </c>
      <c r="F4736" t="s">
        <v>50</v>
      </c>
      <c r="G4736">
        <v>4.0935633475320298E-3</v>
      </c>
    </row>
    <row r="4737" spans="1:7" x14ac:dyDescent="0.25">
      <c r="A4737" t="s">
        <v>220</v>
      </c>
      <c r="B4737" t="s">
        <v>73</v>
      </c>
      <c r="C4737" t="s">
        <v>47</v>
      </c>
      <c r="D4737" t="s">
        <v>3167</v>
      </c>
      <c r="E4737" t="s">
        <v>49</v>
      </c>
      <c r="F4737" t="s">
        <v>50</v>
      </c>
      <c r="G4737">
        <v>1.5405629047010299E-3</v>
      </c>
    </row>
    <row r="4738" spans="1:7" x14ac:dyDescent="0.25">
      <c r="A4738" t="s">
        <v>220</v>
      </c>
      <c r="B4738" t="s">
        <v>70</v>
      </c>
      <c r="C4738" t="s">
        <v>47</v>
      </c>
      <c r="D4738" t="s">
        <v>3167</v>
      </c>
      <c r="E4738" t="s">
        <v>49</v>
      </c>
      <c r="F4738" t="s">
        <v>50</v>
      </c>
      <c r="G4738">
        <v>3.5802434991907101E-4</v>
      </c>
    </row>
    <row r="4739" spans="1:7" x14ac:dyDescent="0.25">
      <c r="A4739" t="s">
        <v>214</v>
      </c>
      <c r="B4739" t="s">
        <v>76</v>
      </c>
      <c r="C4739" t="s">
        <v>47</v>
      </c>
      <c r="D4739" t="s">
        <v>3166</v>
      </c>
      <c r="E4739" t="s">
        <v>49</v>
      </c>
      <c r="F4739" t="s">
        <v>50</v>
      </c>
      <c r="G4739">
        <v>1.14157597223917E-3</v>
      </c>
    </row>
    <row r="4740" spans="1:7" x14ac:dyDescent="0.25">
      <c r="A4740" t="s">
        <v>220</v>
      </c>
      <c r="B4740" t="s">
        <v>76</v>
      </c>
      <c r="C4740" t="s">
        <v>47</v>
      </c>
      <c r="D4740" t="s">
        <v>3167</v>
      </c>
      <c r="E4740" t="s">
        <v>49</v>
      </c>
      <c r="F4740" t="s">
        <v>50</v>
      </c>
      <c r="G4740">
        <v>6.0934686156177004E-4</v>
      </c>
    </row>
    <row r="4741" spans="1:7" x14ac:dyDescent="0.25">
      <c r="A4741" t="s">
        <v>214</v>
      </c>
      <c r="B4741" t="s">
        <v>73</v>
      </c>
      <c r="C4741" t="s">
        <v>47</v>
      </c>
      <c r="D4741" t="s">
        <v>3166</v>
      </c>
      <c r="E4741" t="s">
        <v>49</v>
      </c>
      <c r="F4741" t="s">
        <v>50</v>
      </c>
      <c r="G4741">
        <v>2.0161271095275801E-3</v>
      </c>
    </row>
    <row r="4742" spans="1:7" x14ac:dyDescent="0.25">
      <c r="A4742" t="s">
        <v>214</v>
      </c>
      <c r="B4742" t="s">
        <v>70</v>
      </c>
      <c r="C4742" t="s">
        <v>47</v>
      </c>
      <c r="D4742" t="s">
        <v>3166</v>
      </c>
      <c r="E4742" t="s">
        <v>49</v>
      </c>
      <c r="F4742" t="s">
        <v>50</v>
      </c>
      <c r="G4742">
        <v>6.9713195164998302E-4</v>
      </c>
    </row>
    <row r="4743" spans="1:7" x14ac:dyDescent="0.25">
      <c r="A4743" t="s">
        <v>3229</v>
      </c>
      <c r="B4743" t="s">
        <v>73</v>
      </c>
      <c r="C4743" t="s">
        <v>47</v>
      </c>
      <c r="D4743" t="s">
        <v>3162</v>
      </c>
      <c r="E4743" t="s">
        <v>49</v>
      </c>
      <c r="F4743" t="s">
        <v>50</v>
      </c>
      <c r="G4743">
        <v>4.9133094905436702E-3</v>
      </c>
    </row>
    <row r="4744" spans="1:7" x14ac:dyDescent="0.25">
      <c r="A4744" t="s">
        <v>3229</v>
      </c>
      <c r="B4744" t="s">
        <v>70</v>
      </c>
      <c r="C4744" t="s">
        <v>47</v>
      </c>
      <c r="D4744" t="s">
        <v>3162</v>
      </c>
      <c r="E4744" t="s">
        <v>49</v>
      </c>
      <c r="F4744" t="s">
        <v>50</v>
      </c>
      <c r="G4744">
        <v>2.13649221535386E-3</v>
      </c>
    </row>
    <row r="4745" spans="1:7" x14ac:dyDescent="0.25">
      <c r="A4745" t="s">
        <v>3229</v>
      </c>
      <c r="B4745" t="s">
        <v>76</v>
      </c>
      <c r="C4745" t="s">
        <v>47</v>
      </c>
      <c r="D4745" t="s">
        <v>3162</v>
      </c>
      <c r="E4745" t="s">
        <v>49</v>
      </c>
      <c r="F4745" t="s">
        <v>50</v>
      </c>
      <c r="G4745">
        <v>4.1168543114059198E-3</v>
      </c>
    </row>
    <row r="4746" spans="1:7" x14ac:dyDescent="0.25">
      <c r="A4746" t="s">
        <v>220</v>
      </c>
      <c r="B4746" t="s">
        <v>73</v>
      </c>
      <c r="C4746" t="s">
        <v>47</v>
      </c>
      <c r="D4746" t="s">
        <v>3168</v>
      </c>
      <c r="E4746" t="s">
        <v>49</v>
      </c>
      <c r="F4746" t="s">
        <v>50</v>
      </c>
      <c r="G4746">
        <v>1.5299464575946301E-3</v>
      </c>
    </row>
    <row r="4747" spans="1:7" x14ac:dyDescent="0.25">
      <c r="A4747" t="s">
        <v>220</v>
      </c>
      <c r="B4747" t="s">
        <v>70</v>
      </c>
      <c r="C4747" t="s">
        <v>47</v>
      </c>
      <c r="D4747" t="s">
        <v>3168</v>
      </c>
      <c r="E4747" t="s">
        <v>49</v>
      </c>
      <c r="F4747" t="s">
        <v>50</v>
      </c>
      <c r="G4747">
        <v>3.56770493090152E-4</v>
      </c>
    </row>
    <row r="4748" spans="1:7" x14ac:dyDescent="0.25">
      <c r="A4748" t="s">
        <v>214</v>
      </c>
      <c r="B4748" t="s">
        <v>76</v>
      </c>
      <c r="C4748" t="s">
        <v>47</v>
      </c>
      <c r="D4748" t="s">
        <v>3167</v>
      </c>
      <c r="E4748" t="s">
        <v>49</v>
      </c>
      <c r="F4748" t="s">
        <v>50</v>
      </c>
      <c r="G4748">
        <v>1.1274239688953999E-3</v>
      </c>
    </row>
    <row r="4749" spans="1:7" x14ac:dyDescent="0.25">
      <c r="A4749" t="s">
        <v>220</v>
      </c>
      <c r="B4749" t="s">
        <v>76</v>
      </c>
      <c r="C4749" t="s">
        <v>47</v>
      </c>
      <c r="D4749" t="s">
        <v>3168</v>
      </c>
      <c r="E4749" t="s">
        <v>49</v>
      </c>
      <c r="F4749" t="s">
        <v>50</v>
      </c>
      <c r="G4749">
        <v>5.9982581684986695E-4</v>
      </c>
    </row>
    <row r="4750" spans="1:7" x14ac:dyDescent="0.25">
      <c r="A4750" t="s">
        <v>214</v>
      </c>
      <c r="B4750" t="s">
        <v>73</v>
      </c>
      <c r="C4750" t="s">
        <v>47</v>
      </c>
      <c r="D4750" t="s">
        <v>3167</v>
      </c>
      <c r="E4750" t="s">
        <v>49</v>
      </c>
      <c r="F4750" t="s">
        <v>50</v>
      </c>
      <c r="G4750">
        <v>1.9960298424675301E-3</v>
      </c>
    </row>
    <row r="4751" spans="1:7" x14ac:dyDescent="0.25">
      <c r="A4751" t="s">
        <v>214</v>
      </c>
      <c r="B4751" t="s">
        <v>70</v>
      </c>
      <c r="C4751" t="s">
        <v>47</v>
      </c>
      <c r="D4751" t="s">
        <v>3167</v>
      </c>
      <c r="E4751" t="s">
        <v>49</v>
      </c>
      <c r="F4751" t="s">
        <v>50</v>
      </c>
      <c r="G4751">
        <v>6.89152781925504E-4</v>
      </c>
    </row>
    <row r="4752" spans="1:7" x14ac:dyDescent="0.25">
      <c r="A4752" t="s">
        <v>3229</v>
      </c>
      <c r="B4752" t="s">
        <v>73</v>
      </c>
      <c r="C4752" t="s">
        <v>47</v>
      </c>
      <c r="D4752" t="s">
        <v>3163</v>
      </c>
      <c r="E4752" t="s">
        <v>49</v>
      </c>
      <c r="F4752" t="s">
        <v>50</v>
      </c>
      <c r="G4752">
        <v>4.9015960787649202E-3</v>
      </c>
    </row>
    <row r="4753" spans="1:7" x14ac:dyDescent="0.25">
      <c r="A4753" t="s">
        <v>3229</v>
      </c>
      <c r="B4753" t="s">
        <v>70</v>
      </c>
      <c r="C4753" t="s">
        <v>47</v>
      </c>
      <c r="D4753" t="s">
        <v>3163</v>
      </c>
      <c r="E4753" t="s">
        <v>49</v>
      </c>
      <c r="F4753" t="s">
        <v>50</v>
      </c>
      <c r="G4753">
        <v>2.12758742483322E-3</v>
      </c>
    </row>
    <row r="4754" spans="1:7" x14ac:dyDescent="0.25">
      <c r="A4754" t="s">
        <v>3229</v>
      </c>
      <c r="B4754" t="s">
        <v>76</v>
      </c>
      <c r="C4754" t="s">
        <v>47</v>
      </c>
      <c r="D4754" t="s">
        <v>3163</v>
      </c>
      <c r="E4754" t="s">
        <v>49</v>
      </c>
      <c r="F4754" t="s">
        <v>50</v>
      </c>
      <c r="G4754">
        <v>4.1073407156992699E-3</v>
      </c>
    </row>
    <row r="4755" spans="1:7" x14ac:dyDescent="0.25">
      <c r="A4755" t="s">
        <v>220</v>
      </c>
      <c r="B4755" t="s">
        <v>73</v>
      </c>
      <c r="C4755" t="s">
        <v>47</v>
      </c>
      <c r="D4755" t="s">
        <v>3169</v>
      </c>
      <c r="E4755" t="s">
        <v>49</v>
      </c>
      <c r="F4755" t="s">
        <v>50</v>
      </c>
      <c r="G4755">
        <v>1.52521222065656E-3</v>
      </c>
    </row>
    <row r="4756" spans="1:7" x14ac:dyDescent="0.25">
      <c r="A4756" t="s">
        <v>220</v>
      </c>
      <c r="B4756" t="s">
        <v>70</v>
      </c>
      <c r="C4756" t="s">
        <v>47</v>
      </c>
      <c r="D4756" t="s">
        <v>3169</v>
      </c>
      <c r="E4756" t="s">
        <v>49</v>
      </c>
      <c r="F4756" t="s">
        <v>50</v>
      </c>
      <c r="G4756">
        <v>3.52136416312975E-4</v>
      </c>
    </row>
    <row r="4757" spans="1:7" x14ac:dyDescent="0.25">
      <c r="A4757" t="s">
        <v>214</v>
      </c>
      <c r="B4757" t="s">
        <v>76</v>
      </c>
      <c r="C4757" t="s">
        <v>47</v>
      </c>
      <c r="D4757" t="s">
        <v>3168</v>
      </c>
      <c r="E4757" t="s">
        <v>49</v>
      </c>
      <c r="F4757" t="s">
        <v>50</v>
      </c>
      <c r="G4757">
        <v>1.1154503251115399E-3</v>
      </c>
    </row>
    <row r="4758" spans="1:7" x14ac:dyDescent="0.25">
      <c r="A4758" t="s">
        <v>220</v>
      </c>
      <c r="B4758" t="s">
        <v>76</v>
      </c>
      <c r="C4758" t="s">
        <v>47</v>
      </c>
      <c r="D4758" t="s">
        <v>3169</v>
      </c>
      <c r="E4758" t="s">
        <v>49</v>
      </c>
      <c r="F4758" t="s">
        <v>50</v>
      </c>
      <c r="G4758">
        <v>5.94871227557842E-4</v>
      </c>
    </row>
    <row r="4759" spans="1:7" x14ac:dyDescent="0.25">
      <c r="A4759" t="s">
        <v>214</v>
      </c>
      <c r="B4759" t="s">
        <v>73</v>
      </c>
      <c r="C4759" t="s">
        <v>47</v>
      </c>
      <c r="D4759" t="s">
        <v>3168</v>
      </c>
      <c r="E4759" t="s">
        <v>49</v>
      </c>
      <c r="F4759" t="s">
        <v>50</v>
      </c>
      <c r="G4759">
        <v>1.9795988065501001E-3</v>
      </c>
    </row>
    <row r="4760" spans="1:7" x14ac:dyDescent="0.25">
      <c r="A4760" t="s">
        <v>214</v>
      </c>
      <c r="B4760" t="s">
        <v>70</v>
      </c>
      <c r="C4760" t="s">
        <v>47</v>
      </c>
      <c r="D4760" t="s">
        <v>3168</v>
      </c>
      <c r="E4760" t="s">
        <v>49</v>
      </c>
      <c r="F4760" t="s">
        <v>50</v>
      </c>
      <c r="G4760">
        <v>6.8185698861877105E-4</v>
      </c>
    </row>
    <row r="4761" spans="1:7" x14ac:dyDescent="0.25">
      <c r="A4761" t="s">
        <v>3229</v>
      </c>
      <c r="B4761" t="s">
        <v>73</v>
      </c>
      <c r="C4761" t="s">
        <v>47</v>
      </c>
      <c r="D4761" t="s">
        <v>3164</v>
      </c>
      <c r="E4761" t="s">
        <v>49</v>
      </c>
      <c r="F4761" t="s">
        <v>50</v>
      </c>
      <c r="G4761">
        <v>4.9041619896888697E-3</v>
      </c>
    </row>
    <row r="4762" spans="1:7" x14ac:dyDescent="0.25">
      <c r="A4762" t="s">
        <v>3229</v>
      </c>
      <c r="B4762" t="s">
        <v>70</v>
      </c>
      <c r="C4762" t="s">
        <v>47</v>
      </c>
      <c r="D4762" t="s">
        <v>3164</v>
      </c>
      <c r="E4762" t="s">
        <v>49</v>
      </c>
      <c r="F4762" t="s">
        <v>50</v>
      </c>
      <c r="G4762">
        <v>2.1291646361351001E-3</v>
      </c>
    </row>
    <row r="4763" spans="1:7" x14ac:dyDescent="0.25">
      <c r="A4763" t="s">
        <v>220</v>
      </c>
      <c r="B4763" t="s">
        <v>73</v>
      </c>
      <c r="C4763" t="s">
        <v>47</v>
      </c>
      <c r="D4763" t="s">
        <v>3170</v>
      </c>
      <c r="E4763" t="s">
        <v>49</v>
      </c>
      <c r="F4763" t="s">
        <v>50</v>
      </c>
      <c r="G4763">
        <v>1.5391399463017699E-3</v>
      </c>
    </row>
    <row r="4764" spans="1:7" x14ac:dyDescent="0.25">
      <c r="A4764" t="s">
        <v>3229</v>
      </c>
      <c r="B4764" t="s">
        <v>76</v>
      </c>
      <c r="C4764" t="s">
        <v>47</v>
      </c>
      <c r="D4764" t="s">
        <v>3164</v>
      </c>
      <c r="E4764" t="s">
        <v>49</v>
      </c>
      <c r="F4764" t="s">
        <v>50</v>
      </c>
      <c r="G4764">
        <v>4.1324034664365896E-3</v>
      </c>
    </row>
    <row r="4765" spans="1:7" x14ac:dyDescent="0.25">
      <c r="A4765" t="s">
        <v>220</v>
      </c>
      <c r="B4765" t="s">
        <v>70</v>
      </c>
      <c r="C4765" t="s">
        <v>47</v>
      </c>
      <c r="D4765" t="s">
        <v>3170</v>
      </c>
      <c r="E4765" t="s">
        <v>49</v>
      </c>
      <c r="F4765" t="s">
        <v>50</v>
      </c>
      <c r="G4765">
        <v>3.4932626618279299E-4</v>
      </c>
    </row>
    <row r="4766" spans="1:7" x14ac:dyDescent="0.25">
      <c r="A4766" t="s">
        <v>214</v>
      </c>
      <c r="B4766" t="s">
        <v>76</v>
      </c>
      <c r="C4766" t="s">
        <v>47</v>
      </c>
      <c r="D4766" t="s">
        <v>3169</v>
      </c>
      <c r="E4766" t="s">
        <v>49</v>
      </c>
      <c r="F4766" t="s">
        <v>50</v>
      </c>
      <c r="G4766">
        <v>1.1046998011760201E-3</v>
      </c>
    </row>
    <row r="4767" spans="1:7" x14ac:dyDescent="0.25">
      <c r="A4767" t="s">
        <v>220</v>
      </c>
      <c r="B4767" t="s">
        <v>76</v>
      </c>
      <c r="C4767" t="s">
        <v>47</v>
      </c>
      <c r="D4767" t="s">
        <v>3170</v>
      </c>
      <c r="E4767" t="s">
        <v>49</v>
      </c>
      <c r="F4767" t="s">
        <v>50</v>
      </c>
      <c r="G4767">
        <v>5.9427552753024595E-4</v>
      </c>
    </row>
    <row r="4768" spans="1:7" x14ac:dyDescent="0.25">
      <c r="A4768" t="s">
        <v>214</v>
      </c>
      <c r="B4768" t="s">
        <v>73</v>
      </c>
      <c r="C4768" t="s">
        <v>47</v>
      </c>
      <c r="D4768" t="s">
        <v>3169</v>
      </c>
      <c r="E4768" t="s">
        <v>49</v>
      </c>
      <c r="F4768" t="s">
        <v>50</v>
      </c>
      <c r="G4768">
        <v>1.9576904406914302E-3</v>
      </c>
    </row>
    <row r="4769" spans="1:7" x14ac:dyDescent="0.25">
      <c r="A4769" t="s">
        <v>214</v>
      </c>
      <c r="B4769" t="s">
        <v>70</v>
      </c>
      <c r="C4769" t="s">
        <v>47</v>
      </c>
      <c r="D4769" t="s">
        <v>3169</v>
      </c>
      <c r="E4769" t="s">
        <v>49</v>
      </c>
      <c r="F4769" t="s">
        <v>50</v>
      </c>
      <c r="G4769">
        <v>6.7863183143811298E-4</v>
      </c>
    </row>
    <row r="4770" spans="1:7" x14ac:dyDescent="0.25">
      <c r="A4770" t="s">
        <v>220</v>
      </c>
      <c r="B4770" t="s">
        <v>73</v>
      </c>
      <c r="C4770" t="s">
        <v>47</v>
      </c>
      <c r="D4770" t="s">
        <v>3171</v>
      </c>
      <c r="E4770" t="s">
        <v>49</v>
      </c>
      <c r="F4770" t="s">
        <v>50</v>
      </c>
      <c r="G4770">
        <v>1.5501643591259199E-3</v>
      </c>
    </row>
    <row r="4771" spans="1:7" x14ac:dyDescent="0.25">
      <c r="A4771" t="s">
        <v>3229</v>
      </c>
      <c r="B4771" t="s">
        <v>73</v>
      </c>
      <c r="C4771" t="s">
        <v>47</v>
      </c>
      <c r="D4771" t="s">
        <v>3165</v>
      </c>
      <c r="E4771" t="s">
        <v>49</v>
      </c>
      <c r="F4771" t="s">
        <v>50</v>
      </c>
      <c r="G4771">
        <v>4.8638387130257796E-3</v>
      </c>
    </row>
    <row r="4772" spans="1:7" x14ac:dyDescent="0.25">
      <c r="A4772" t="s">
        <v>3229</v>
      </c>
      <c r="B4772" t="s">
        <v>70</v>
      </c>
      <c r="C4772" t="s">
        <v>47</v>
      </c>
      <c r="D4772" t="s">
        <v>3165</v>
      </c>
      <c r="E4772" t="s">
        <v>49</v>
      </c>
      <c r="F4772" t="s">
        <v>50</v>
      </c>
      <c r="G4772">
        <v>2.0979032816131199E-3</v>
      </c>
    </row>
    <row r="4773" spans="1:7" x14ac:dyDescent="0.25">
      <c r="A4773" t="s">
        <v>220</v>
      </c>
      <c r="B4773" t="s">
        <v>70</v>
      </c>
      <c r="C4773" t="s">
        <v>47</v>
      </c>
      <c r="D4773" t="s">
        <v>3171</v>
      </c>
      <c r="E4773" t="s">
        <v>49</v>
      </c>
      <c r="F4773" t="s">
        <v>50</v>
      </c>
      <c r="G4773">
        <v>3.5033134085621999E-4</v>
      </c>
    </row>
    <row r="4774" spans="1:7" x14ac:dyDescent="0.25">
      <c r="A4774" t="s">
        <v>3229</v>
      </c>
      <c r="B4774" t="s">
        <v>76</v>
      </c>
      <c r="C4774" t="s">
        <v>47</v>
      </c>
      <c r="D4774" t="s">
        <v>3165</v>
      </c>
      <c r="E4774" t="s">
        <v>49</v>
      </c>
      <c r="F4774" t="s">
        <v>50</v>
      </c>
      <c r="G4774">
        <v>4.1124733093657702E-3</v>
      </c>
    </row>
    <row r="4775" spans="1:7" x14ac:dyDescent="0.25">
      <c r="A4775" t="s">
        <v>220</v>
      </c>
      <c r="B4775" t="s">
        <v>76</v>
      </c>
      <c r="C4775" t="s">
        <v>47</v>
      </c>
      <c r="D4775" t="s">
        <v>3171</v>
      </c>
      <c r="E4775" t="s">
        <v>49</v>
      </c>
      <c r="F4775" t="s">
        <v>50</v>
      </c>
      <c r="G4775">
        <v>5.9411220289581402E-4</v>
      </c>
    </row>
    <row r="4776" spans="1:7" x14ac:dyDescent="0.25">
      <c r="A4776" t="s">
        <v>214</v>
      </c>
      <c r="B4776" t="s">
        <v>76</v>
      </c>
      <c r="C4776" t="s">
        <v>47</v>
      </c>
      <c r="D4776" t="s">
        <v>3170</v>
      </c>
      <c r="E4776" t="s">
        <v>49</v>
      </c>
      <c r="F4776" t="s">
        <v>50</v>
      </c>
      <c r="G4776">
        <v>1.1237363020578999E-3</v>
      </c>
    </row>
    <row r="4777" spans="1:7" x14ac:dyDescent="0.25">
      <c r="A4777" t="s">
        <v>214</v>
      </c>
      <c r="B4777" t="s">
        <v>73</v>
      </c>
      <c r="C4777" t="s">
        <v>47</v>
      </c>
      <c r="D4777" t="s">
        <v>3170</v>
      </c>
      <c r="E4777" t="s">
        <v>49</v>
      </c>
      <c r="F4777" t="s">
        <v>50</v>
      </c>
      <c r="G4777">
        <v>1.97306209140353E-3</v>
      </c>
    </row>
    <row r="4778" spans="1:7" x14ac:dyDescent="0.25">
      <c r="A4778" t="s">
        <v>214</v>
      </c>
      <c r="B4778" t="s">
        <v>70</v>
      </c>
      <c r="C4778" t="s">
        <v>47</v>
      </c>
      <c r="D4778" t="s">
        <v>3170</v>
      </c>
      <c r="E4778" t="s">
        <v>49</v>
      </c>
      <c r="F4778" t="s">
        <v>50</v>
      </c>
      <c r="G4778">
        <v>6.8097578154669802E-4</v>
      </c>
    </row>
    <row r="4779" spans="1:7" x14ac:dyDescent="0.25">
      <c r="A4779" t="s">
        <v>220</v>
      </c>
      <c r="B4779" t="s">
        <v>73</v>
      </c>
      <c r="C4779" t="s">
        <v>47</v>
      </c>
      <c r="D4779" t="s">
        <v>3172</v>
      </c>
      <c r="E4779" t="s">
        <v>49</v>
      </c>
      <c r="F4779" t="s">
        <v>50</v>
      </c>
      <c r="G4779">
        <v>1.55106061229518E-3</v>
      </c>
    </row>
    <row r="4780" spans="1:7" x14ac:dyDescent="0.25">
      <c r="A4780" t="s">
        <v>3229</v>
      </c>
      <c r="B4780" t="s">
        <v>73</v>
      </c>
      <c r="C4780" t="s">
        <v>47</v>
      </c>
      <c r="D4780" t="s">
        <v>3166</v>
      </c>
      <c r="E4780" t="s">
        <v>49</v>
      </c>
      <c r="F4780" t="s">
        <v>50</v>
      </c>
      <c r="G4780">
        <v>4.8319846391677796E-3</v>
      </c>
    </row>
    <row r="4781" spans="1:7" x14ac:dyDescent="0.25">
      <c r="A4781" t="s">
        <v>220</v>
      </c>
      <c r="B4781" t="s">
        <v>70</v>
      </c>
      <c r="C4781" t="s">
        <v>47</v>
      </c>
      <c r="D4781" t="s">
        <v>3172</v>
      </c>
      <c r="E4781" t="s">
        <v>49</v>
      </c>
      <c r="F4781" t="s">
        <v>50</v>
      </c>
      <c r="G4781">
        <v>3.48447380112666E-4</v>
      </c>
    </row>
    <row r="4782" spans="1:7" x14ac:dyDescent="0.25">
      <c r="A4782" t="s">
        <v>3229</v>
      </c>
      <c r="B4782" t="s">
        <v>70</v>
      </c>
      <c r="C4782" t="s">
        <v>47</v>
      </c>
      <c r="D4782" t="s">
        <v>3166</v>
      </c>
      <c r="E4782" t="s">
        <v>49</v>
      </c>
      <c r="F4782" t="s">
        <v>50</v>
      </c>
      <c r="G4782">
        <v>2.0667543013890501E-3</v>
      </c>
    </row>
    <row r="4783" spans="1:7" x14ac:dyDescent="0.25">
      <c r="A4783" t="s">
        <v>220</v>
      </c>
      <c r="B4783" t="s">
        <v>76</v>
      </c>
      <c r="C4783" t="s">
        <v>47</v>
      </c>
      <c r="D4783" t="s">
        <v>3172</v>
      </c>
      <c r="E4783" t="s">
        <v>49</v>
      </c>
      <c r="F4783" t="s">
        <v>50</v>
      </c>
      <c r="G4783">
        <v>5.8946022216011397E-4</v>
      </c>
    </row>
    <row r="4784" spans="1:7" x14ac:dyDescent="0.25">
      <c r="A4784" t="s">
        <v>214</v>
      </c>
      <c r="B4784" t="s">
        <v>76</v>
      </c>
      <c r="C4784" t="s">
        <v>47</v>
      </c>
      <c r="D4784" t="s">
        <v>3171</v>
      </c>
      <c r="E4784" t="s">
        <v>49</v>
      </c>
      <c r="F4784" t="s">
        <v>50</v>
      </c>
      <c r="G4784">
        <v>1.14178995587932E-3</v>
      </c>
    </row>
    <row r="4785" spans="1:7" x14ac:dyDescent="0.25">
      <c r="A4785" t="s">
        <v>3229</v>
      </c>
      <c r="B4785" t="s">
        <v>76</v>
      </c>
      <c r="C4785" t="s">
        <v>47</v>
      </c>
      <c r="D4785" t="s">
        <v>3166</v>
      </c>
      <c r="E4785" t="s">
        <v>49</v>
      </c>
      <c r="F4785" t="s">
        <v>50</v>
      </c>
      <c r="G4785">
        <v>4.0900498628616304E-3</v>
      </c>
    </row>
    <row r="4786" spans="1:7" x14ac:dyDescent="0.25">
      <c r="A4786" t="s">
        <v>214</v>
      </c>
      <c r="B4786" t="s">
        <v>73</v>
      </c>
      <c r="C4786" t="s">
        <v>47</v>
      </c>
      <c r="D4786" t="s">
        <v>3171</v>
      </c>
      <c r="E4786" t="s">
        <v>49</v>
      </c>
      <c r="F4786" t="s">
        <v>50</v>
      </c>
      <c r="G4786">
        <v>1.9846581404481898E-3</v>
      </c>
    </row>
    <row r="4787" spans="1:7" x14ac:dyDescent="0.25">
      <c r="A4787" t="s">
        <v>214</v>
      </c>
      <c r="B4787" t="s">
        <v>70</v>
      </c>
      <c r="C4787" t="s">
        <v>47</v>
      </c>
      <c r="D4787" t="s">
        <v>3171</v>
      </c>
      <c r="E4787" t="s">
        <v>49</v>
      </c>
      <c r="F4787" t="s">
        <v>50</v>
      </c>
      <c r="G4787">
        <v>6.77445456756288E-4</v>
      </c>
    </row>
    <row r="4788" spans="1:7" x14ac:dyDescent="0.25">
      <c r="A4788" t="s">
        <v>220</v>
      </c>
      <c r="B4788" t="s">
        <v>73</v>
      </c>
      <c r="C4788" t="s">
        <v>47</v>
      </c>
      <c r="D4788" t="s">
        <v>3173</v>
      </c>
      <c r="E4788" t="s">
        <v>49</v>
      </c>
      <c r="F4788" t="s">
        <v>50</v>
      </c>
      <c r="G4788">
        <v>1.54669739773883E-3</v>
      </c>
    </row>
    <row r="4789" spans="1:7" x14ac:dyDescent="0.25">
      <c r="A4789" t="s">
        <v>220</v>
      </c>
      <c r="B4789" t="s">
        <v>70</v>
      </c>
      <c r="C4789" t="s">
        <v>47</v>
      </c>
      <c r="D4789" t="s">
        <v>3173</v>
      </c>
      <c r="E4789" t="s">
        <v>49</v>
      </c>
      <c r="F4789" t="s">
        <v>50</v>
      </c>
      <c r="G4789">
        <v>3.46618026926897E-4</v>
      </c>
    </row>
    <row r="4790" spans="1:7" x14ac:dyDescent="0.25">
      <c r="A4790" t="s">
        <v>3229</v>
      </c>
      <c r="B4790" t="s">
        <v>73</v>
      </c>
      <c r="C4790" t="s">
        <v>47</v>
      </c>
      <c r="D4790" t="s">
        <v>3167</v>
      </c>
      <c r="E4790" t="s">
        <v>49</v>
      </c>
      <c r="F4790" t="s">
        <v>50</v>
      </c>
      <c r="G4790">
        <v>4.7782141380209101E-3</v>
      </c>
    </row>
    <row r="4791" spans="1:7" x14ac:dyDescent="0.25">
      <c r="A4791" t="s">
        <v>220</v>
      </c>
      <c r="B4791" t="s">
        <v>76</v>
      </c>
      <c r="C4791" t="s">
        <v>47</v>
      </c>
      <c r="D4791" t="s">
        <v>3173</v>
      </c>
      <c r="E4791" t="s">
        <v>49</v>
      </c>
      <c r="F4791" t="s">
        <v>50</v>
      </c>
      <c r="G4791">
        <v>5.8615080976255802E-4</v>
      </c>
    </row>
    <row r="4792" spans="1:7" x14ac:dyDescent="0.25">
      <c r="A4792" t="s">
        <v>3229</v>
      </c>
      <c r="B4792" t="s">
        <v>70</v>
      </c>
      <c r="C4792" t="s">
        <v>47</v>
      </c>
      <c r="D4792" t="s">
        <v>3167</v>
      </c>
      <c r="E4792" t="s">
        <v>49</v>
      </c>
      <c r="F4792" t="s">
        <v>50</v>
      </c>
      <c r="G4792">
        <v>2.0348305109316699E-3</v>
      </c>
    </row>
    <row r="4793" spans="1:7" x14ac:dyDescent="0.25">
      <c r="A4793" t="s">
        <v>214</v>
      </c>
      <c r="B4793" t="s">
        <v>76</v>
      </c>
      <c r="C4793" t="s">
        <v>47</v>
      </c>
      <c r="D4793" t="s">
        <v>3172</v>
      </c>
      <c r="E4793" t="s">
        <v>49</v>
      </c>
      <c r="F4793" t="s">
        <v>50</v>
      </c>
      <c r="G4793">
        <v>1.1478747222937701E-3</v>
      </c>
    </row>
    <row r="4794" spans="1:7" x14ac:dyDescent="0.25">
      <c r="A4794" t="s">
        <v>3229</v>
      </c>
      <c r="B4794" t="s">
        <v>76</v>
      </c>
      <c r="C4794" t="s">
        <v>47</v>
      </c>
      <c r="D4794" t="s">
        <v>3167</v>
      </c>
      <c r="E4794" t="s">
        <v>49</v>
      </c>
      <c r="F4794" t="s">
        <v>50</v>
      </c>
      <c r="G4794">
        <v>4.0498197709441797E-3</v>
      </c>
    </row>
    <row r="4795" spans="1:7" x14ac:dyDescent="0.25">
      <c r="A4795" t="s">
        <v>214</v>
      </c>
      <c r="B4795" t="s">
        <v>73</v>
      </c>
      <c r="C4795" t="s">
        <v>47</v>
      </c>
      <c r="D4795" t="s">
        <v>3172</v>
      </c>
      <c r="E4795" t="s">
        <v>49</v>
      </c>
      <c r="F4795" t="s">
        <v>50</v>
      </c>
      <c r="G4795">
        <v>1.9767138011315198E-3</v>
      </c>
    </row>
    <row r="4796" spans="1:7" x14ac:dyDescent="0.25">
      <c r="A4796" t="s">
        <v>214</v>
      </c>
      <c r="B4796" t="s">
        <v>70</v>
      </c>
      <c r="C4796" t="s">
        <v>47</v>
      </c>
      <c r="D4796" t="s">
        <v>3172</v>
      </c>
      <c r="E4796" t="s">
        <v>49</v>
      </c>
      <c r="F4796" t="s">
        <v>50</v>
      </c>
      <c r="G4796">
        <v>6.6911700893850803E-4</v>
      </c>
    </row>
    <row r="4797" spans="1:7" x14ac:dyDescent="0.25">
      <c r="A4797" t="s">
        <v>220</v>
      </c>
      <c r="B4797" t="s">
        <v>73</v>
      </c>
      <c r="C4797" t="s">
        <v>47</v>
      </c>
      <c r="D4797" t="s">
        <v>3174</v>
      </c>
      <c r="E4797" t="s">
        <v>49</v>
      </c>
      <c r="F4797" t="s">
        <v>50</v>
      </c>
      <c r="G4797">
        <v>1.59642704895564E-3</v>
      </c>
    </row>
    <row r="4798" spans="1:7" x14ac:dyDescent="0.25">
      <c r="A4798" t="s">
        <v>220</v>
      </c>
      <c r="B4798" t="s">
        <v>70</v>
      </c>
      <c r="C4798" t="s">
        <v>47</v>
      </c>
      <c r="D4798" t="s">
        <v>3174</v>
      </c>
      <c r="E4798" t="s">
        <v>49</v>
      </c>
      <c r="F4798" t="s">
        <v>50</v>
      </c>
      <c r="G4798">
        <v>3.6428536687578398E-4</v>
      </c>
    </row>
    <row r="4799" spans="1:7" x14ac:dyDescent="0.25">
      <c r="A4799" t="s">
        <v>220</v>
      </c>
      <c r="B4799" t="s">
        <v>76</v>
      </c>
      <c r="C4799" t="s">
        <v>47</v>
      </c>
      <c r="D4799" t="s">
        <v>3174</v>
      </c>
      <c r="E4799" t="s">
        <v>49</v>
      </c>
      <c r="F4799" t="s">
        <v>50</v>
      </c>
      <c r="G4799">
        <v>6.3968192963373004E-4</v>
      </c>
    </row>
    <row r="4800" spans="1:7" x14ac:dyDescent="0.25">
      <c r="A4800" t="s">
        <v>214</v>
      </c>
      <c r="B4800" t="s">
        <v>76</v>
      </c>
      <c r="C4800" t="s">
        <v>47</v>
      </c>
      <c r="D4800" t="s">
        <v>3173</v>
      </c>
      <c r="E4800" t="s">
        <v>49</v>
      </c>
      <c r="F4800" t="s">
        <v>50</v>
      </c>
      <c r="G4800">
        <v>1.1425109877102599E-3</v>
      </c>
    </row>
    <row r="4801" spans="1:7" x14ac:dyDescent="0.25">
      <c r="A4801" t="s">
        <v>3229</v>
      </c>
      <c r="B4801" t="s">
        <v>73</v>
      </c>
      <c r="C4801" t="s">
        <v>47</v>
      </c>
      <c r="D4801" t="s">
        <v>3168</v>
      </c>
      <c r="E4801" t="s">
        <v>49</v>
      </c>
      <c r="F4801" t="s">
        <v>50</v>
      </c>
      <c r="G4801">
        <v>4.7508635247747099E-3</v>
      </c>
    </row>
    <row r="4802" spans="1:7" x14ac:dyDescent="0.25">
      <c r="A4802" t="s">
        <v>3229</v>
      </c>
      <c r="B4802" t="s">
        <v>70</v>
      </c>
      <c r="C4802" t="s">
        <v>47</v>
      </c>
      <c r="D4802" t="s">
        <v>3168</v>
      </c>
      <c r="E4802" t="s">
        <v>49</v>
      </c>
      <c r="F4802" t="s">
        <v>50</v>
      </c>
      <c r="G4802">
        <v>2.0099807220200698E-3</v>
      </c>
    </row>
    <row r="4803" spans="1:7" x14ac:dyDescent="0.25">
      <c r="A4803" t="s">
        <v>3229</v>
      </c>
      <c r="B4803" t="s">
        <v>76</v>
      </c>
      <c r="C4803" t="s">
        <v>47</v>
      </c>
      <c r="D4803" t="s">
        <v>3168</v>
      </c>
      <c r="E4803" t="s">
        <v>49</v>
      </c>
      <c r="F4803" t="s">
        <v>50</v>
      </c>
      <c r="G4803">
        <v>4.02299963558713E-3</v>
      </c>
    </row>
    <row r="4804" spans="1:7" x14ac:dyDescent="0.25">
      <c r="A4804" t="s">
        <v>214</v>
      </c>
      <c r="B4804" t="s">
        <v>73</v>
      </c>
      <c r="C4804" t="s">
        <v>47</v>
      </c>
      <c r="D4804" t="s">
        <v>3173</v>
      </c>
      <c r="E4804" t="s">
        <v>49</v>
      </c>
      <c r="F4804" t="s">
        <v>50</v>
      </c>
      <c r="G4804">
        <v>1.9718177652589298E-3</v>
      </c>
    </row>
    <row r="4805" spans="1:7" x14ac:dyDescent="0.25">
      <c r="A4805" t="s">
        <v>214</v>
      </c>
      <c r="B4805" t="s">
        <v>70</v>
      </c>
      <c r="C4805" t="s">
        <v>47</v>
      </c>
      <c r="D4805" t="s">
        <v>3173</v>
      </c>
      <c r="E4805" t="s">
        <v>49</v>
      </c>
      <c r="F4805" t="s">
        <v>50</v>
      </c>
      <c r="G4805">
        <v>6.69484063623032E-4</v>
      </c>
    </row>
    <row r="4806" spans="1:7" x14ac:dyDescent="0.25">
      <c r="A4806" t="s">
        <v>220</v>
      </c>
      <c r="B4806" t="s">
        <v>73</v>
      </c>
      <c r="C4806" t="s">
        <v>47</v>
      </c>
      <c r="D4806" t="s">
        <v>3175</v>
      </c>
      <c r="E4806" t="s">
        <v>49</v>
      </c>
      <c r="F4806" t="s">
        <v>50</v>
      </c>
      <c r="G4806">
        <v>1.58880912641964E-3</v>
      </c>
    </row>
    <row r="4807" spans="1:7" x14ac:dyDescent="0.25">
      <c r="A4807" t="s">
        <v>220</v>
      </c>
      <c r="B4807" t="s">
        <v>70</v>
      </c>
      <c r="C4807" t="s">
        <v>47</v>
      </c>
      <c r="D4807" t="s">
        <v>3175</v>
      </c>
      <c r="E4807" t="s">
        <v>49</v>
      </c>
      <c r="F4807" t="s">
        <v>50</v>
      </c>
      <c r="G4807">
        <v>3.63066946396805E-4</v>
      </c>
    </row>
    <row r="4808" spans="1:7" x14ac:dyDescent="0.25">
      <c r="A4808" t="s">
        <v>220</v>
      </c>
      <c r="B4808" t="s">
        <v>76</v>
      </c>
      <c r="C4808" t="s">
        <v>47</v>
      </c>
      <c r="D4808" t="s">
        <v>3175</v>
      </c>
      <c r="E4808" t="s">
        <v>49</v>
      </c>
      <c r="F4808" t="s">
        <v>50</v>
      </c>
      <c r="G4808">
        <v>6.3654086399526097E-4</v>
      </c>
    </row>
    <row r="4809" spans="1:7" x14ac:dyDescent="0.25">
      <c r="A4809" t="s">
        <v>214</v>
      </c>
      <c r="B4809" t="s">
        <v>76</v>
      </c>
      <c r="C4809" t="s">
        <v>47</v>
      </c>
      <c r="D4809" t="s">
        <v>3174</v>
      </c>
      <c r="E4809" t="s">
        <v>49</v>
      </c>
      <c r="F4809" t="s">
        <v>50</v>
      </c>
      <c r="G4809">
        <v>1.15674492858705E-3</v>
      </c>
    </row>
    <row r="4810" spans="1:7" x14ac:dyDescent="0.25">
      <c r="A4810" t="s">
        <v>3229</v>
      </c>
      <c r="B4810" t="s">
        <v>73</v>
      </c>
      <c r="C4810" t="s">
        <v>47</v>
      </c>
      <c r="D4810" t="s">
        <v>3169</v>
      </c>
      <c r="E4810" t="s">
        <v>49</v>
      </c>
      <c r="F4810" t="s">
        <v>50</v>
      </c>
      <c r="G4810">
        <v>4.72649121895814E-3</v>
      </c>
    </row>
    <row r="4811" spans="1:7" x14ac:dyDescent="0.25">
      <c r="A4811" t="s">
        <v>3229</v>
      </c>
      <c r="B4811" t="s">
        <v>70</v>
      </c>
      <c r="C4811" t="s">
        <v>47</v>
      </c>
      <c r="D4811" t="s">
        <v>3169</v>
      </c>
      <c r="E4811" t="s">
        <v>49</v>
      </c>
      <c r="F4811" t="s">
        <v>50</v>
      </c>
      <c r="G4811">
        <v>1.9871775920574401E-3</v>
      </c>
    </row>
    <row r="4812" spans="1:7" x14ac:dyDescent="0.25">
      <c r="A4812" t="s">
        <v>3229</v>
      </c>
      <c r="B4812" t="s">
        <v>76</v>
      </c>
      <c r="C4812" t="s">
        <v>47</v>
      </c>
      <c r="D4812" t="s">
        <v>3169</v>
      </c>
      <c r="E4812" t="s">
        <v>49</v>
      </c>
      <c r="F4812" t="s">
        <v>50</v>
      </c>
      <c r="G4812">
        <v>4.02478248645097E-3</v>
      </c>
    </row>
    <row r="4813" spans="1:7" x14ac:dyDescent="0.25">
      <c r="A4813" t="s">
        <v>214</v>
      </c>
      <c r="B4813" t="s">
        <v>73</v>
      </c>
      <c r="C4813" t="s">
        <v>47</v>
      </c>
      <c r="D4813" t="s">
        <v>3174</v>
      </c>
      <c r="E4813" t="s">
        <v>49</v>
      </c>
      <c r="F4813" t="s">
        <v>50</v>
      </c>
      <c r="G4813">
        <v>2.0531726451147102E-3</v>
      </c>
    </row>
    <row r="4814" spans="1:7" x14ac:dyDescent="0.25">
      <c r="A4814" t="s">
        <v>214</v>
      </c>
      <c r="B4814" t="s">
        <v>70</v>
      </c>
      <c r="C4814" t="s">
        <v>47</v>
      </c>
      <c r="D4814" t="s">
        <v>3174</v>
      </c>
      <c r="E4814" t="s">
        <v>49</v>
      </c>
      <c r="F4814" t="s">
        <v>50</v>
      </c>
      <c r="G4814">
        <v>7.0118980748312795E-4</v>
      </c>
    </row>
    <row r="4815" spans="1:7" x14ac:dyDescent="0.25">
      <c r="A4815" t="s">
        <v>220</v>
      </c>
      <c r="B4815" t="s">
        <v>73</v>
      </c>
      <c r="C4815" t="s">
        <v>47</v>
      </c>
      <c r="D4815" t="s">
        <v>3176</v>
      </c>
      <c r="E4815" t="s">
        <v>49</v>
      </c>
      <c r="F4815" t="s">
        <v>50</v>
      </c>
      <c r="G4815">
        <v>1.58796144856346E-3</v>
      </c>
    </row>
    <row r="4816" spans="1:7" x14ac:dyDescent="0.25">
      <c r="A4816" t="s">
        <v>220</v>
      </c>
      <c r="B4816" t="s">
        <v>70</v>
      </c>
      <c r="C4816" t="s">
        <v>47</v>
      </c>
      <c r="D4816" t="s">
        <v>3176</v>
      </c>
      <c r="E4816" t="s">
        <v>49</v>
      </c>
      <c r="F4816" t="s">
        <v>50</v>
      </c>
      <c r="G4816">
        <v>3.63425579335954E-4</v>
      </c>
    </row>
    <row r="4817" spans="1:7" x14ac:dyDescent="0.25">
      <c r="A4817" t="s">
        <v>220</v>
      </c>
      <c r="B4817" t="s">
        <v>76</v>
      </c>
      <c r="C4817" t="s">
        <v>47</v>
      </c>
      <c r="D4817" t="s">
        <v>3176</v>
      </c>
      <c r="E4817" t="s">
        <v>49</v>
      </c>
      <c r="F4817" t="s">
        <v>50</v>
      </c>
      <c r="G4817">
        <v>6.3310124807887597E-4</v>
      </c>
    </row>
    <row r="4818" spans="1:7" x14ac:dyDescent="0.25">
      <c r="A4818" t="s">
        <v>214</v>
      </c>
      <c r="B4818" t="s">
        <v>76</v>
      </c>
      <c r="C4818" t="s">
        <v>47</v>
      </c>
      <c r="D4818" t="s">
        <v>3175</v>
      </c>
      <c r="E4818" t="s">
        <v>49</v>
      </c>
      <c r="F4818" t="s">
        <v>50</v>
      </c>
      <c r="G4818">
        <v>1.15688465570619E-3</v>
      </c>
    </row>
    <row r="4819" spans="1:7" x14ac:dyDescent="0.25">
      <c r="A4819" t="s">
        <v>3229</v>
      </c>
      <c r="B4819" t="s">
        <v>73</v>
      </c>
      <c r="C4819" t="s">
        <v>47</v>
      </c>
      <c r="D4819" t="s">
        <v>3170</v>
      </c>
      <c r="E4819" t="s">
        <v>49</v>
      </c>
      <c r="F4819" t="s">
        <v>50</v>
      </c>
      <c r="G4819">
        <v>4.8106014728546099E-3</v>
      </c>
    </row>
    <row r="4820" spans="1:7" x14ac:dyDescent="0.25">
      <c r="A4820" t="s">
        <v>3229</v>
      </c>
      <c r="B4820" t="s">
        <v>70</v>
      </c>
      <c r="C4820" t="s">
        <v>47</v>
      </c>
      <c r="D4820" t="s">
        <v>3170</v>
      </c>
      <c r="E4820" t="s">
        <v>49</v>
      </c>
      <c r="F4820" t="s">
        <v>50</v>
      </c>
      <c r="G4820">
        <v>2.0462943447960699E-3</v>
      </c>
    </row>
    <row r="4821" spans="1:7" x14ac:dyDescent="0.25">
      <c r="A4821" t="s">
        <v>214</v>
      </c>
      <c r="B4821" t="s">
        <v>73</v>
      </c>
      <c r="C4821" t="s">
        <v>47</v>
      </c>
      <c r="D4821" t="s">
        <v>3175</v>
      </c>
      <c r="E4821" t="s">
        <v>49</v>
      </c>
      <c r="F4821" t="s">
        <v>50</v>
      </c>
      <c r="G4821">
        <v>2.0473376406190502E-3</v>
      </c>
    </row>
    <row r="4822" spans="1:7" x14ac:dyDescent="0.25">
      <c r="A4822" t="s">
        <v>3229</v>
      </c>
      <c r="B4822" t="s">
        <v>76</v>
      </c>
      <c r="C4822" t="s">
        <v>47</v>
      </c>
      <c r="D4822" t="s">
        <v>3170</v>
      </c>
      <c r="E4822" t="s">
        <v>49</v>
      </c>
      <c r="F4822" t="s">
        <v>50</v>
      </c>
      <c r="G4822">
        <v>4.0542890628178898E-3</v>
      </c>
    </row>
    <row r="4823" spans="1:7" x14ac:dyDescent="0.25">
      <c r="A4823" t="s">
        <v>214</v>
      </c>
      <c r="B4823" t="s">
        <v>70</v>
      </c>
      <c r="C4823" t="s">
        <v>47</v>
      </c>
      <c r="D4823" t="s">
        <v>3175</v>
      </c>
      <c r="E4823" t="s">
        <v>49</v>
      </c>
      <c r="F4823" t="s">
        <v>50</v>
      </c>
      <c r="G4823">
        <v>6.9600872590508205E-4</v>
      </c>
    </row>
    <row r="4824" spans="1:7" x14ac:dyDescent="0.25">
      <c r="A4824" t="s">
        <v>220</v>
      </c>
      <c r="B4824" t="s">
        <v>73</v>
      </c>
      <c r="C4824" t="s">
        <v>47</v>
      </c>
      <c r="D4824" t="s">
        <v>3177</v>
      </c>
      <c r="E4824" t="s">
        <v>49</v>
      </c>
      <c r="F4824" t="s">
        <v>50</v>
      </c>
      <c r="G4824">
        <v>1.57534096338977E-3</v>
      </c>
    </row>
    <row r="4825" spans="1:7" x14ac:dyDescent="0.25">
      <c r="A4825" t="s">
        <v>220</v>
      </c>
      <c r="B4825" t="s">
        <v>70</v>
      </c>
      <c r="C4825" t="s">
        <v>47</v>
      </c>
      <c r="D4825" t="s">
        <v>3177</v>
      </c>
      <c r="E4825" t="s">
        <v>49</v>
      </c>
      <c r="F4825" t="s">
        <v>50</v>
      </c>
      <c r="G4825">
        <v>3.5844714674231098E-4</v>
      </c>
    </row>
    <row r="4826" spans="1:7" x14ac:dyDescent="0.25">
      <c r="A4826" t="s">
        <v>220</v>
      </c>
      <c r="B4826" t="s">
        <v>76</v>
      </c>
      <c r="C4826" t="s">
        <v>47</v>
      </c>
      <c r="D4826" t="s">
        <v>3177</v>
      </c>
      <c r="E4826" t="s">
        <v>49</v>
      </c>
      <c r="F4826" t="s">
        <v>50</v>
      </c>
      <c r="G4826">
        <v>6.2595069680584003E-4</v>
      </c>
    </row>
    <row r="4827" spans="1:7" x14ac:dyDescent="0.25">
      <c r="A4827" t="s">
        <v>214</v>
      </c>
      <c r="B4827" t="s">
        <v>76</v>
      </c>
      <c r="C4827" t="s">
        <v>47</v>
      </c>
      <c r="D4827" t="s">
        <v>3176</v>
      </c>
      <c r="E4827" t="s">
        <v>49</v>
      </c>
      <c r="F4827" t="s">
        <v>50</v>
      </c>
      <c r="G4827">
        <v>1.1601069183261299E-3</v>
      </c>
    </row>
    <row r="4828" spans="1:7" x14ac:dyDescent="0.25">
      <c r="A4828" t="s">
        <v>3229</v>
      </c>
      <c r="B4828" t="s">
        <v>73</v>
      </c>
      <c r="C4828" t="s">
        <v>47</v>
      </c>
      <c r="D4828" t="s">
        <v>3171</v>
      </c>
      <c r="E4828" t="s">
        <v>49</v>
      </c>
      <c r="F4828" t="s">
        <v>50</v>
      </c>
      <c r="G4828">
        <v>4.8731296809751499E-3</v>
      </c>
    </row>
    <row r="4829" spans="1:7" x14ac:dyDescent="0.25">
      <c r="A4829" t="s">
        <v>214</v>
      </c>
      <c r="B4829" t="s">
        <v>73</v>
      </c>
      <c r="C4829" t="s">
        <v>47</v>
      </c>
      <c r="D4829" t="s">
        <v>3176</v>
      </c>
      <c r="E4829" t="s">
        <v>49</v>
      </c>
      <c r="F4829" t="s">
        <v>50</v>
      </c>
      <c r="G4829">
        <v>2.0520813763141598E-3</v>
      </c>
    </row>
    <row r="4830" spans="1:7" x14ac:dyDescent="0.25">
      <c r="A4830" t="s">
        <v>3229</v>
      </c>
      <c r="B4830" t="s">
        <v>70</v>
      </c>
      <c r="C4830" t="s">
        <v>47</v>
      </c>
      <c r="D4830" t="s">
        <v>3171</v>
      </c>
      <c r="E4830" t="s">
        <v>49</v>
      </c>
      <c r="F4830" t="s">
        <v>50</v>
      </c>
      <c r="G4830">
        <v>2.0949399589899101E-3</v>
      </c>
    </row>
    <row r="4831" spans="1:7" x14ac:dyDescent="0.25">
      <c r="A4831" t="s">
        <v>3229</v>
      </c>
      <c r="B4831" t="s">
        <v>76</v>
      </c>
      <c r="C4831" t="s">
        <v>47</v>
      </c>
      <c r="D4831" t="s">
        <v>3171</v>
      </c>
      <c r="E4831" t="s">
        <v>49</v>
      </c>
      <c r="F4831" t="s">
        <v>50</v>
      </c>
      <c r="G4831">
        <v>4.0874753721910897E-3</v>
      </c>
    </row>
    <row r="4832" spans="1:7" x14ac:dyDescent="0.25">
      <c r="A4832" t="s">
        <v>214</v>
      </c>
      <c r="B4832" t="s">
        <v>70</v>
      </c>
      <c r="C4832" t="s">
        <v>47</v>
      </c>
      <c r="D4832" t="s">
        <v>3176</v>
      </c>
      <c r="E4832" t="s">
        <v>49</v>
      </c>
      <c r="F4832" t="s">
        <v>50</v>
      </c>
      <c r="G4832">
        <v>7.0100241789111304E-4</v>
      </c>
    </row>
    <row r="4833" spans="1:7" x14ac:dyDescent="0.25">
      <c r="A4833" t="s">
        <v>220</v>
      </c>
      <c r="B4833" t="s">
        <v>73</v>
      </c>
      <c r="C4833" t="s">
        <v>47</v>
      </c>
      <c r="D4833" t="s">
        <v>3178</v>
      </c>
      <c r="E4833" t="s">
        <v>49</v>
      </c>
      <c r="F4833" t="s">
        <v>50</v>
      </c>
      <c r="G4833">
        <v>1.56794144763602E-3</v>
      </c>
    </row>
    <row r="4834" spans="1:7" x14ac:dyDescent="0.25">
      <c r="A4834" t="s">
        <v>220</v>
      </c>
      <c r="B4834" t="s">
        <v>70</v>
      </c>
      <c r="C4834" t="s">
        <v>47</v>
      </c>
      <c r="D4834" t="s">
        <v>3178</v>
      </c>
      <c r="E4834" t="s">
        <v>49</v>
      </c>
      <c r="F4834" t="s">
        <v>50</v>
      </c>
      <c r="G4834">
        <v>3.5585551648526501E-4</v>
      </c>
    </row>
    <row r="4835" spans="1:7" x14ac:dyDescent="0.25">
      <c r="A4835" t="s">
        <v>220</v>
      </c>
      <c r="B4835" t="s">
        <v>76</v>
      </c>
      <c r="C4835" t="s">
        <v>47</v>
      </c>
      <c r="D4835" t="s">
        <v>3178</v>
      </c>
      <c r="E4835" t="s">
        <v>49</v>
      </c>
      <c r="F4835" t="s">
        <v>50</v>
      </c>
      <c r="G4835">
        <v>6.1749190360576103E-4</v>
      </c>
    </row>
    <row r="4836" spans="1:7" x14ac:dyDescent="0.25">
      <c r="A4836" t="s">
        <v>214</v>
      </c>
      <c r="B4836" t="s">
        <v>76</v>
      </c>
      <c r="C4836" t="s">
        <v>47</v>
      </c>
      <c r="D4836" t="s">
        <v>3177</v>
      </c>
      <c r="E4836" t="s">
        <v>49</v>
      </c>
      <c r="F4836" t="s">
        <v>50</v>
      </c>
      <c r="G4836">
        <v>1.1487812484236E-3</v>
      </c>
    </row>
    <row r="4837" spans="1:7" x14ac:dyDescent="0.25">
      <c r="A4837" t="s">
        <v>214</v>
      </c>
      <c r="B4837" t="s">
        <v>73</v>
      </c>
      <c r="C4837" t="s">
        <v>47</v>
      </c>
      <c r="D4837" t="s">
        <v>3177</v>
      </c>
      <c r="E4837" t="s">
        <v>49</v>
      </c>
      <c r="F4837" t="s">
        <v>50</v>
      </c>
      <c r="G4837">
        <v>2.0331030839110002E-3</v>
      </c>
    </row>
    <row r="4838" spans="1:7" x14ac:dyDescent="0.25">
      <c r="A4838" t="s">
        <v>3229</v>
      </c>
      <c r="B4838" t="s">
        <v>73</v>
      </c>
      <c r="C4838" t="s">
        <v>47</v>
      </c>
      <c r="D4838" t="s">
        <v>3172</v>
      </c>
      <c r="E4838" t="s">
        <v>49</v>
      </c>
      <c r="F4838" t="s">
        <v>50</v>
      </c>
      <c r="G4838">
        <v>4.9268743863292701E-3</v>
      </c>
    </row>
    <row r="4839" spans="1:7" x14ac:dyDescent="0.25">
      <c r="A4839" t="s">
        <v>3229</v>
      </c>
      <c r="B4839" t="s">
        <v>70</v>
      </c>
      <c r="C4839" t="s">
        <v>47</v>
      </c>
      <c r="D4839" t="s">
        <v>3172</v>
      </c>
      <c r="E4839" t="s">
        <v>49</v>
      </c>
      <c r="F4839" t="s">
        <v>50</v>
      </c>
      <c r="G4839">
        <v>2.1196875209901801E-3</v>
      </c>
    </row>
    <row r="4840" spans="1:7" x14ac:dyDescent="0.25">
      <c r="A4840" t="s">
        <v>3229</v>
      </c>
      <c r="B4840" t="s">
        <v>76</v>
      </c>
      <c r="C4840" t="s">
        <v>47</v>
      </c>
      <c r="D4840" t="s">
        <v>3172</v>
      </c>
      <c r="E4840" t="s">
        <v>49</v>
      </c>
      <c r="F4840" t="s">
        <v>50</v>
      </c>
      <c r="G4840">
        <v>4.1021202709160603E-3</v>
      </c>
    </row>
    <row r="4841" spans="1:7" x14ac:dyDescent="0.25">
      <c r="A4841" t="s">
        <v>214</v>
      </c>
      <c r="B4841" t="s">
        <v>70</v>
      </c>
      <c r="C4841" t="s">
        <v>47</v>
      </c>
      <c r="D4841" t="s">
        <v>3177</v>
      </c>
      <c r="E4841" t="s">
        <v>49</v>
      </c>
      <c r="F4841" t="s">
        <v>50</v>
      </c>
      <c r="G4841">
        <v>6.9292171360695195E-4</v>
      </c>
    </row>
    <row r="4842" spans="1:7" x14ac:dyDescent="0.25">
      <c r="A4842" t="s">
        <v>220</v>
      </c>
      <c r="B4842" t="s">
        <v>73</v>
      </c>
      <c r="C4842" t="s">
        <v>47</v>
      </c>
      <c r="D4842" t="s">
        <v>3179</v>
      </c>
      <c r="E4842" t="s">
        <v>49</v>
      </c>
      <c r="F4842" t="s">
        <v>50</v>
      </c>
      <c r="G4842">
        <v>1.55740592214796E-3</v>
      </c>
    </row>
    <row r="4843" spans="1:7" x14ac:dyDescent="0.25">
      <c r="A4843" t="s">
        <v>220</v>
      </c>
      <c r="B4843" t="s">
        <v>70</v>
      </c>
      <c r="C4843" t="s">
        <v>47</v>
      </c>
      <c r="D4843" t="s">
        <v>3179</v>
      </c>
      <c r="E4843" t="s">
        <v>49</v>
      </c>
      <c r="F4843" t="s">
        <v>50</v>
      </c>
      <c r="G4843">
        <v>3.5259225633409202E-4</v>
      </c>
    </row>
    <row r="4844" spans="1:7" x14ac:dyDescent="0.25">
      <c r="A4844" t="s">
        <v>220</v>
      </c>
      <c r="B4844" t="s">
        <v>76</v>
      </c>
      <c r="C4844" t="s">
        <v>47</v>
      </c>
      <c r="D4844" t="s">
        <v>3179</v>
      </c>
      <c r="E4844" t="s">
        <v>49</v>
      </c>
      <c r="F4844" t="s">
        <v>50</v>
      </c>
      <c r="G4844">
        <v>6.1074015829298204E-4</v>
      </c>
    </row>
    <row r="4845" spans="1:7" x14ac:dyDescent="0.25">
      <c r="A4845" t="s">
        <v>214</v>
      </c>
      <c r="B4845" t="s">
        <v>76</v>
      </c>
      <c r="C4845" t="s">
        <v>47</v>
      </c>
      <c r="D4845" t="s">
        <v>3178</v>
      </c>
      <c r="E4845" t="s">
        <v>49</v>
      </c>
      <c r="F4845" t="s">
        <v>50</v>
      </c>
      <c r="G4845">
        <v>1.1407646778467499E-3</v>
      </c>
    </row>
    <row r="4846" spans="1:7" x14ac:dyDescent="0.25">
      <c r="A4846" t="s">
        <v>214</v>
      </c>
      <c r="B4846" t="s">
        <v>73</v>
      </c>
      <c r="C4846" t="s">
        <v>47</v>
      </c>
      <c r="D4846" t="s">
        <v>3178</v>
      </c>
      <c r="E4846" t="s">
        <v>49</v>
      </c>
      <c r="F4846" t="s">
        <v>50</v>
      </c>
      <c r="G4846">
        <v>2.0232713437295098E-3</v>
      </c>
    </row>
    <row r="4847" spans="1:7" x14ac:dyDescent="0.25">
      <c r="A4847" t="s">
        <v>3229</v>
      </c>
      <c r="B4847" t="s">
        <v>73</v>
      </c>
      <c r="C4847" t="s">
        <v>47</v>
      </c>
      <c r="D4847" t="s">
        <v>3173</v>
      </c>
      <c r="E4847" t="s">
        <v>49</v>
      </c>
      <c r="F4847" t="s">
        <v>50</v>
      </c>
      <c r="G4847">
        <v>4.9166619777679397E-3</v>
      </c>
    </row>
    <row r="4848" spans="1:7" x14ac:dyDescent="0.25">
      <c r="A4848" t="s">
        <v>3229</v>
      </c>
      <c r="B4848" t="s">
        <v>70</v>
      </c>
      <c r="C4848" t="s">
        <v>47</v>
      </c>
      <c r="D4848" t="s">
        <v>3173</v>
      </c>
      <c r="E4848" t="s">
        <v>49</v>
      </c>
      <c r="F4848" t="s">
        <v>50</v>
      </c>
      <c r="G4848">
        <v>2.1143297066435101E-3</v>
      </c>
    </row>
    <row r="4849" spans="1:7" x14ac:dyDescent="0.25">
      <c r="A4849" t="s">
        <v>3229</v>
      </c>
      <c r="B4849" t="s">
        <v>76</v>
      </c>
      <c r="C4849" t="s">
        <v>47</v>
      </c>
      <c r="D4849" t="s">
        <v>3173</v>
      </c>
      <c r="E4849" t="s">
        <v>49</v>
      </c>
      <c r="F4849" t="s">
        <v>50</v>
      </c>
      <c r="G4849">
        <v>4.1090943099220002E-3</v>
      </c>
    </row>
    <row r="4850" spans="1:7" x14ac:dyDescent="0.25">
      <c r="A4850" t="s">
        <v>214</v>
      </c>
      <c r="B4850" t="s">
        <v>70</v>
      </c>
      <c r="C4850" t="s">
        <v>47</v>
      </c>
      <c r="D4850" t="s">
        <v>3178</v>
      </c>
      <c r="E4850" t="s">
        <v>49</v>
      </c>
      <c r="F4850" t="s">
        <v>50</v>
      </c>
      <c r="G4850">
        <v>6.8993928196193902E-4</v>
      </c>
    </row>
    <row r="4851" spans="1:7" x14ac:dyDescent="0.25">
      <c r="A4851" t="s">
        <v>220</v>
      </c>
      <c r="B4851" t="s">
        <v>73</v>
      </c>
      <c r="C4851" t="s">
        <v>47</v>
      </c>
      <c r="D4851" t="s">
        <v>3180</v>
      </c>
      <c r="E4851" t="s">
        <v>49</v>
      </c>
      <c r="F4851" t="s">
        <v>50</v>
      </c>
      <c r="G4851">
        <v>1.56542248370354E-3</v>
      </c>
    </row>
    <row r="4852" spans="1:7" x14ac:dyDescent="0.25">
      <c r="A4852" t="s">
        <v>220</v>
      </c>
      <c r="B4852" t="s">
        <v>70</v>
      </c>
      <c r="C4852" t="s">
        <v>47</v>
      </c>
      <c r="D4852" t="s">
        <v>3180</v>
      </c>
      <c r="E4852" t="s">
        <v>49</v>
      </c>
      <c r="F4852" t="s">
        <v>50</v>
      </c>
      <c r="G4852">
        <v>3.4868387799513902E-4</v>
      </c>
    </row>
    <row r="4853" spans="1:7" x14ac:dyDescent="0.25">
      <c r="A4853" t="s">
        <v>220</v>
      </c>
      <c r="B4853" t="s">
        <v>76</v>
      </c>
      <c r="C4853" t="s">
        <v>47</v>
      </c>
      <c r="D4853" t="s">
        <v>3180</v>
      </c>
      <c r="E4853" t="s">
        <v>49</v>
      </c>
      <c r="F4853" t="s">
        <v>50</v>
      </c>
      <c r="G4853">
        <v>6.0928304467284795E-4</v>
      </c>
    </row>
    <row r="4854" spans="1:7" x14ac:dyDescent="0.25">
      <c r="A4854" t="s">
        <v>214</v>
      </c>
      <c r="B4854" t="s">
        <v>76</v>
      </c>
      <c r="C4854" t="s">
        <v>47</v>
      </c>
      <c r="D4854" t="s">
        <v>3179</v>
      </c>
      <c r="E4854" t="s">
        <v>49</v>
      </c>
      <c r="F4854" t="s">
        <v>50</v>
      </c>
      <c r="G4854">
        <v>1.1314804024166499E-3</v>
      </c>
    </row>
    <row r="4855" spans="1:7" x14ac:dyDescent="0.25">
      <c r="A4855" t="s">
        <v>214</v>
      </c>
      <c r="B4855" t="s">
        <v>73</v>
      </c>
      <c r="C4855" t="s">
        <v>47</v>
      </c>
      <c r="D4855" t="s">
        <v>3179</v>
      </c>
      <c r="E4855" t="s">
        <v>49</v>
      </c>
      <c r="F4855" t="s">
        <v>50</v>
      </c>
      <c r="G4855">
        <v>2.0040721628400999E-3</v>
      </c>
    </row>
    <row r="4856" spans="1:7" x14ac:dyDescent="0.25">
      <c r="A4856" t="s">
        <v>3229</v>
      </c>
      <c r="B4856" t="s">
        <v>73</v>
      </c>
      <c r="C4856" t="s">
        <v>47</v>
      </c>
      <c r="D4856" t="s">
        <v>3174</v>
      </c>
      <c r="E4856" t="s">
        <v>49</v>
      </c>
      <c r="F4856" t="s">
        <v>50</v>
      </c>
      <c r="G4856">
        <v>4.9245984781356002E-3</v>
      </c>
    </row>
    <row r="4857" spans="1:7" x14ac:dyDescent="0.25">
      <c r="A4857" t="s">
        <v>3229</v>
      </c>
      <c r="B4857" t="s">
        <v>70</v>
      </c>
      <c r="C4857" t="s">
        <v>47</v>
      </c>
      <c r="D4857" t="s">
        <v>3174</v>
      </c>
      <c r="E4857" t="s">
        <v>49</v>
      </c>
      <c r="F4857" t="s">
        <v>50</v>
      </c>
      <c r="G4857">
        <v>2.10436307248615E-3</v>
      </c>
    </row>
    <row r="4858" spans="1:7" x14ac:dyDescent="0.25">
      <c r="A4858" t="s">
        <v>214</v>
      </c>
      <c r="B4858" t="s">
        <v>70</v>
      </c>
      <c r="C4858" t="s">
        <v>47</v>
      </c>
      <c r="D4858" t="s">
        <v>3179</v>
      </c>
      <c r="E4858" t="s">
        <v>49</v>
      </c>
      <c r="F4858" t="s">
        <v>50</v>
      </c>
      <c r="G4858">
        <v>6.8296231163872596E-4</v>
      </c>
    </row>
    <row r="4859" spans="1:7" x14ac:dyDescent="0.25">
      <c r="A4859" t="s">
        <v>3229</v>
      </c>
      <c r="B4859" t="s">
        <v>76</v>
      </c>
      <c r="C4859" t="s">
        <v>47</v>
      </c>
      <c r="D4859" t="s">
        <v>3174</v>
      </c>
      <c r="E4859" t="s">
        <v>49</v>
      </c>
      <c r="F4859" t="s">
        <v>50</v>
      </c>
      <c r="G4859">
        <v>4.1333293914794901E-3</v>
      </c>
    </row>
    <row r="4860" spans="1:7" x14ac:dyDescent="0.25">
      <c r="A4860" t="s">
        <v>220</v>
      </c>
      <c r="B4860" t="s">
        <v>73</v>
      </c>
      <c r="C4860" t="s">
        <v>47</v>
      </c>
      <c r="D4860" t="s">
        <v>3181</v>
      </c>
      <c r="E4860" t="s">
        <v>49</v>
      </c>
      <c r="F4860" t="s">
        <v>50</v>
      </c>
      <c r="G4860">
        <v>1.5764775730314701E-3</v>
      </c>
    </row>
    <row r="4861" spans="1:7" x14ac:dyDescent="0.25">
      <c r="A4861" t="s">
        <v>220</v>
      </c>
      <c r="B4861" t="s">
        <v>70</v>
      </c>
      <c r="C4861" t="s">
        <v>47</v>
      </c>
      <c r="D4861" t="s">
        <v>3181</v>
      </c>
      <c r="E4861" t="s">
        <v>49</v>
      </c>
      <c r="F4861" t="s">
        <v>50</v>
      </c>
      <c r="G4861">
        <v>3.4668076606023801E-4</v>
      </c>
    </row>
    <row r="4862" spans="1:7" x14ac:dyDescent="0.25">
      <c r="A4862" t="s">
        <v>220</v>
      </c>
      <c r="B4862" t="s">
        <v>76</v>
      </c>
      <c r="C4862" t="s">
        <v>47</v>
      </c>
      <c r="D4862" t="s">
        <v>3181</v>
      </c>
      <c r="E4862" t="s">
        <v>49</v>
      </c>
      <c r="F4862" t="s">
        <v>50</v>
      </c>
      <c r="G4862">
        <v>6.0533852804274698E-4</v>
      </c>
    </row>
    <row r="4863" spans="1:7" x14ac:dyDescent="0.25">
      <c r="A4863" t="s">
        <v>214</v>
      </c>
      <c r="B4863" t="s">
        <v>76</v>
      </c>
      <c r="C4863" t="s">
        <v>47</v>
      </c>
      <c r="D4863" t="s">
        <v>3180</v>
      </c>
      <c r="E4863" t="s">
        <v>49</v>
      </c>
      <c r="F4863" t="s">
        <v>50</v>
      </c>
      <c r="G4863">
        <v>1.14181177657947E-3</v>
      </c>
    </row>
    <row r="4864" spans="1:7" x14ac:dyDescent="0.25">
      <c r="A4864" t="s">
        <v>214</v>
      </c>
      <c r="B4864" t="s">
        <v>73</v>
      </c>
      <c r="C4864" t="s">
        <v>47</v>
      </c>
      <c r="D4864" t="s">
        <v>3180</v>
      </c>
      <c r="E4864" t="s">
        <v>49</v>
      </c>
      <c r="F4864" t="s">
        <v>50</v>
      </c>
      <c r="G4864">
        <v>2.0047495501083201E-3</v>
      </c>
    </row>
    <row r="4865" spans="1:7" x14ac:dyDescent="0.25">
      <c r="A4865" t="s">
        <v>3229</v>
      </c>
      <c r="B4865" t="s">
        <v>73</v>
      </c>
      <c r="C4865" t="s">
        <v>47</v>
      </c>
      <c r="D4865" t="s">
        <v>3175</v>
      </c>
      <c r="E4865" t="s">
        <v>49</v>
      </c>
      <c r="F4865" t="s">
        <v>50</v>
      </c>
      <c r="G4865">
        <v>4.8896666983483496E-3</v>
      </c>
    </row>
    <row r="4866" spans="1:7" x14ac:dyDescent="0.25">
      <c r="A4866" t="s">
        <v>3229</v>
      </c>
      <c r="B4866" t="s">
        <v>70</v>
      </c>
      <c r="C4866" t="s">
        <v>47</v>
      </c>
      <c r="D4866" t="s">
        <v>3175</v>
      </c>
      <c r="E4866" t="s">
        <v>49</v>
      </c>
      <c r="F4866" t="s">
        <v>50</v>
      </c>
      <c r="G4866">
        <v>2.07785404344119E-3</v>
      </c>
    </row>
    <row r="4867" spans="1:7" x14ac:dyDescent="0.25">
      <c r="A4867" t="s">
        <v>214</v>
      </c>
      <c r="B4867" t="s">
        <v>70</v>
      </c>
      <c r="C4867" t="s">
        <v>47</v>
      </c>
      <c r="D4867" t="s">
        <v>3180</v>
      </c>
      <c r="E4867" t="s">
        <v>49</v>
      </c>
      <c r="F4867" t="s">
        <v>50</v>
      </c>
      <c r="G4867">
        <v>6.83113383619408E-4</v>
      </c>
    </row>
    <row r="4868" spans="1:7" x14ac:dyDescent="0.25">
      <c r="A4868" t="s">
        <v>220</v>
      </c>
      <c r="B4868" t="s">
        <v>73</v>
      </c>
      <c r="C4868" t="s">
        <v>47</v>
      </c>
      <c r="D4868" t="s">
        <v>3182</v>
      </c>
      <c r="E4868" t="s">
        <v>49</v>
      </c>
      <c r="F4868" t="s">
        <v>50</v>
      </c>
      <c r="G4868">
        <v>1.5769215730520301E-3</v>
      </c>
    </row>
    <row r="4869" spans="1:7" x14ac:dyDescent="0.25">
      <c r="A4869" t="s">
        <v>3229</v>
      </c>
      <c r="B4869" t="s">
        <v>76</v>
      </c>
      <c r="C4869" t="s">
        <v>47</v>
      </c>
      <c r="D4869" t="s">
        <v>3175</v>
      </c>
      <c r="E4869" t="s">
        <v>49</v>
      </c>
      <c r="F4869" t="s">
        <v>50</v>
      </c>
      <c r="G4869">
        <v>4.1017175280432102E-3</v>
      </c>
    </row>
    <row r="4870" spans="1:7" x14ac:dyDescent="0.25">
      <c r="A4870" t="s">
        <v>220</v>
      </c>
      <c r="B4870" t="s">
        <v>70</v>
      </c>
      <c r="C4870" t="s">
        <v>47</v>
      </c>
      <c r="D4870" t="s">
        <v>3182</v>
      </c>
      <c r="E4870" t="s">
        <v>49</v>
      </c>
      <c r="F4870" t="s">
        <v>50</v>
      </c>
      <c r="G4870">
        <v>3.4544126600281801E-4</v>
      </c>
    </row>
    <row r="4871" spans="1:7" x14ac:dyDescent="0.25">
      <c r="A4871" t="s">
        <v>220</v>
      </c>
      <c r="B4871" t="s">
        <v>76</v>
      </c>
      <c r="C4871" t="s">
        <v>47</v>
      </c>
      <c r="D4871" t="s">
        <v>3182</v>
      </c>
      <c r="E4871" t="s">
        <v>49</v>
      </c>
      <c r="F4871" t="s">
        <v>50</v>
      </c>
      <c r="G4871">
        <v>6.0149515286470002E-4</v>
      </c>
    </row>
    <row r="4872" spans="1:7" x14ac:dyDescent="0.25">
      <c r="A4872" t="s">
        <v>214</v>
      </c>
      <c r="B4872" t="s">
        <v>76</v>
      </c>
      <c r="C4872" t="s">
        <v>47</v>
      </c>
      <c r="D4872" t="s">
        <v>3181</v>
      </c>
      <c r="E4872" t="s">
        <v>49</v>
      </c>
      <c r="F4872" t="s">
        <v>50</v>
      </c>
      <c r="G4872">
        <v>1.1540393034617099E-3</v>
      </c>
    </row>
    <row r="4873" spans="1:7" x14ac:dyDescent="0.25">
      <c r="A4873" t="s">
        <v>214</v>
      </c>
      <c r="B4873" t="s">
        <v>73</v>
      </c>
      <c r="C4873" t="s">
        <v>47</v>
      </c>
      <c r="D4873" t="s">
        <v>3181</v>
      </c>
      <c r="E4873" t="s">
        <v>49</v>
      </c>
      <c r="F4873" t="s">
        <v>50</v>
      </c>
      <c r="G4873">
        <v>2.00937759308587E-3</v>
      </c>
    </row>
    <row r="4874" spans="1:7" x14ac:dyDescent="0.25">
      <c r="A4874" t="s">
        <v>220</v>
      </c>
      <c r="B4874" t="s">
        <v>73</v>
      </c>
      <c r="C4874" t="s">
        <v>47</v>
      </c>
      <c r="D4874" t="s">
        <v>3183</v>
      </c>
      <c r="E4874" t="s">
        <v>49</v>
      </c>
      <c r="F4874" t="s">
        <v>50</v>
      </c>
      <c r="G4874">
        <v>1.573134927307E-3</v>
      </c>
    </row>
    <row r="4875" spans="1:7" x14ac:dyDescent="0.25">
      <c r="A4875" t="s">
        <v>214</v>
      </c>
      <c r="B4875" t="s">
        <v>70</v>
      </c>
      <c r="C4875" t="s">
        <v>47</v>
      </c>
      <c r="D4875" t="s">
        <v>3181</v>
      </c>
      <c r="E4875" t="s">
        <v>49</v>
      </c>
      <c r="F4875" t="s">
        <v>50</v>
      </c>
      <c r="G4875">
        <v>6.7965303148542105E-4</v>
      </c>
    </row>
    <row r="4876" spans="1:7" x14ac:dyDescent="0.25">
      <c r="A4876" t="s">
        <v>3229</v>
      </c>
      <c r="B4876" t="s">
        <v>73</v>
      </c>
      <c r="C4876" t="s">
        <v>47</v>
      </c>
      <c r="D4876" t="s">
        <v>3176</v>
      </c>
      <c r="E4876" t="s">
        <v>49</v>
      </c>
      <c r="F4876" t="s">
        <v>50</v>
      </c>
      <c r="G4876">
        <v>4.8676651109147897E-3</v>
      </c>
    </row>
    <row r="4877" spans="1:7" x14ac:dyDescent="0.25">
      <c r="A4877" t="s">
        <v>3229</v>
      </c>
      <c r="B4877" t="s">
        <v>70</v>
      </c>
      <c r="C4877" t="s">
        <v>47</v>
      </c>
      <c r="D4877" t="s">
        <v>3176</v>
      </c>
      <c r="E4877" t="s">
        <v>49</v>
      </c>
      <c r="F4877" t="s">
        <v>50</v>
      </c>
      <c r="G4877">
        <v>2.0648128456539501E-3</v>
      </c>
    </row>
    <row r="4878" spans="1:7" x14ac:dyDescent="0.25">
      <c r="A4878" t="s">
        <v>220</v>
      </c>
      <c r="B4878" t="s">
        <v>70</v>
      </c>
      <c r="C4878" t="s">
        <v>47</v>
      </c>
      <c r="D4878" t="s">
        <v>3183</v>
      </c>
      <c r="E4878" t="s">
        <v>49</v>
      </c>
      <c r="F4878" t="s">
        <v>50</v>
      </c>
      <c r="G4878">
        <v>3.4247506016920302E-4</v>
      </c>
    </row>
    <row r="4879" spans="1:7" x14ac:dyDescent="0.25">
      <c r="A4879" t="s">
        <v>3229</v>
      </c>
      <c r="B4879" t="s">
        <v>76</v>
      </c>
      <c r="C4879" t="s">
        <v>47</v>
      </c>
      <c r="D4879" t="s">
        <v>3176</v>
      </c>
      <c r="E4879" t="s">
        <v>49</v>
      </c>
      <c r="F4879" t="s">
        <v>50</v>
      </c>
      <c r="G4879">
        <v>4.0883448664788798E-3</v>
      </c>
    </row>
    <row r="4880" spans="1:7" x14ac:dyDescent="0.25">
      <c r="A4880" t="s">
        <v>220</v>
      </c>
      <c r="B4880" t="s">
        <v>76</v>
      </c>
      <c r="C4880" t="s">
        <v>47</v>
      </c>
      <c r="D4880" t="s">
        <v>3183</v>
      </c>
      <c r="E4880" t="s">
        <v>49</v>
      </c>
      <c r="F4880" t="s">
        <v>50</v>
      </c>
      <c r="G4880">
        <v>5.9599099279958995E-4</v>
      </c>
    </row>
    <row r="4881" spans="1:7" x14ac:dyDescent="0.25">
      <c r="A4881" t="s">
        <v>214</v>
      </c>
      <c r="B4881" t="s">
        <v>76</v>
      </c>
      <c r="C4881" t="s">
        <v>47</v>
      </c>
      <c r="D4881" t="s">
        <v>3182</v>
      </c>
      <c r="E4881" t="s">
        <v>49</v>
      </c>
      <c r="F4881" t="s">
        <v>50</v>
      </c>
      <c r="G4881">
        <v>1.1502838032877299E-3</v>
      </c>
    </row>
    <row r="4882" spans="1:7" x14ac:dyDescent="0.25">
      <c r="A4882" t="s">
        <v>214</v>
      </c>
      <c r="B4882" t="s">
        <v>73</v>
      </c>
      <c r="C4882" t="s">
        <v>47</v>
      </c>
      <c r="D4882" t="s">
        <v>3182</v>
      </c>
      <c r="E4882" t="s">
        <v>49</v>
      </c>
      <c r="F4882" t="s">
        <v>50</v>
      </c>
      <c r="G4882">
        <v>2.0085450930473099E-3</v>
      </c>
    </row>
    <row r="4883" spans="1:7" x14ac:dyDescent="0.25">
      <c r="A4883" t="s">
        <v>220</v>
      </c>
      <c r="B4883" t="s">
        <v>73</v>
      </c>
      <c r="C4883" t="s">
        <v>47</v>
      </c>
      <c r="D4883" t="s">
        <v>3184</v>
      </c>
      <c r="E4883" t="s">
        <v>49</v>
      </c>
      <c r="F4883" t="s">
        <v>50</v>
      </c>
      <c r="G4883">
        <v>1.6107623527447301E-3</v>
      </c>
    </row>
    <row r="4884" spans="1:7" x14ac:dyDescent="0.25">
      <c r="A4884" t="s">
        <v>214</v>
      </c>
      <c r="B4884" t="s">
        <v>70</v>
      </c>
      <c r="C4884" t="s">
        <v>47</v>
      </c>
      <c r="D4884" t="s">
        <v>3182</v>
      </c>
      <c r="E4884" t="s">
        <v>49</v>
      </c>
      <c r="F4884" t="s">
        <v>50</v>
      </c>
      <c r="G4884">
        <v>6.7200790613125496E-4</v>
      </c>
    </row>
    <row r="4885" spans="1:7" x14ac:dyDescent="0.25">
      <c r="A4885" t="s">
        <v>3229</v>
      </c>
      <c r="B4885" t="s">
        <v>73</v>
      </c>
      <c r="C4885" t="s">
        <v>47</v>
      </c>
      <c r="D4885" t="s">
        <v>3177</v>
      </c>
      <c r="E4885" t="s">
        <v>49</v>
      </c>
      <c r="F4885" t="s">
        <v>50</v>
      </c>
      <c r="G4885">
        <v>4.8184885554117696E-3</v>
      </c>
    </row>
    <row r="4886" spans="1:7" x14ac:dyDescent="0.25">
      <c r="A4886" t="s">
        <v>220</v>
      </c>
      <c r="B4886" t="s">
        <v>70</v>
      </c>
      <c r="C4886" t="s">
        <v>47</v>
      </c>
      <c r="D4886" t="s">
        <v>3184</v>
      </c>
      <c r="E4886" t="s">
        <v>49</v>
      </c>
      <c r="F4886" t="s">
        <v>50</v>
      </c>
      <c r="G4886">
        <v>3.5555521647135399E-4</v>
      </c>
    </row>
    <row r="4887" spans="1:7" x14ac:dyDescent="0.25">
      <c r="A4887" t="s">
        <v>3229</v>
      </c>
      <c r="B4887" t="s">
        <v>70</v>
      </c>
      <c r="C4887" t="s">
        <v>47</v>
      </c>
      <c r="D4887" t="s">
        <v>3177</v>
      </c>
      <c r="E4887" t="s">
        <v>49</v>
      </c>
      <c r="F4887" t="s">
        <v>50</v>
      </c>
      <c r="G4887">
        <v>2.0365277381792402E-3</v>
      </c>
    </row>
    <row r="4888" spans="1:7" x14ac:dyDescent="0.25">
      <c r="A4888" t="s">
        <v>220</v>
      </c>
      <c r="B4888" t="s">
        <v>76</v>
      </c>
      <c r="C4888" t="s">
        <v>47</v>
      </c>
      <c r="D4888" t="s">
        <v>3184</v>
      </c>
      <c r="E4888" t="s">
        <v>49</v>
      </c>
      <c r="F4888" t="s">
        <v>50</v>
      </c>
      <c r="G4888">
        <v>6.4027716716130495E-4</v>
      </c>
    </row>
    <row r="4889" spans="1:7" x14ac:dyDescent="0.25">
      <c r="A4889" t="s">
        <v>3229</v>
      </c>
      <c r="B4889" t="s">
        <v>76</v>
      </c>
      <c r="C4889" t="s">
        <v>47</v>
      </c>
      <c r="D4889" t="s">
        <v>3177</v>
      </c>
      <c r="E4889" t="s">
        <v>49</v>
      </c>
      <c r="F4889" t="s">
        <v>50</v>
      </c>
      <c r="G4889">
        <v>4.0768606477676397E-3</v>
      </c>
    </row>
    <row r="4890" spans="1:7" x14ac:dyDescent="0.25">
      <c r="A4890" t="s">
        <v>214</v>
      </c>
      <c r="B4890" t="s">
        <v>76</v>
      </c>
      <c r="C4890" t="s">
        <v>47</v>
      </c>
      <c r="D4890" t="s">
        <v>3183</v>
      </c>
      <c r="E4890" t="s">
        <v>49</v>
      </c>
      <c r="F4890" t="s">
        <v>50</v>
      </c>
      <c r="G4890">
        <v>1.1459201448577299E-3</v>
      </c>
    </row>
    <row r="4891" spans="1:7" x14ac:dyDescent="0.25">
      <c r="A4891" t="s">
        <v>214</v>
      </c>
      <c r="B4891" t="s">
        <v>73</v>
      </c>
      <c r="C4891" t="s">
        <v>47</v>
      </c>
      <c r="D4891" t="s">
        <v>3183</v>
      </c>
      <c r="E4891" t="s">
        <v>49</v>
      </c>
      <c r="F4891" t="s">
        <v>50</v>
      </c>
      <c r="G4891">
        <v>2.0052723492248099E-3</v>
      </c>
    </row>
    <row r="4892" spans="1:7" x14ac:dyDescent="0.25">
      <c r="A4892" t="s">
        <v>220</v>
      </c>
      <c r="B4892" t="s">
        <v>73</v>
      </c>
      <c r="C4892" t="s">
        <v>47</v>
      </c>
      <c r="D4892" t="s">
        <v>3185</v>
      </c>
      <c r="E4892" t="s">
        <v>49</v>
      </c>
      <c r="F4892" t="s">
        <v>50</v>
      </c>
      <c r="G4892">
        <v>1.59944977779937E-3</v>
      </c>
    </row>
    <row r="4893" spans="1:7" x14ac:dyDescent="0.25">
      <c r="A4893" t="s">
        <v>214</v>
      </c>
      <c r="B4893" t="s">
        <v>70</v>
      </c>
      <c r="C4893" t="s">
        <v>47</v>
      </c>
      <c r="D4893" t="s">
        <v>3183</v>
      </c>
      <c r="E4893" t="s">
        <v>49</v>
      </c>
      <c r="F4893" t="s">
        <v>50</v>
      </c>
      <c r="G4893">
        <v>6.6666603088378902E-4</v>
      </c>
    </row>
    <row r="4894" spans="1:7" x14ac:dyDescent="0.25">
      <c r="A4894" t="s">
        <v>220</v>
      </c>
      <c r="B4894" t="s">
        <v>70</v>
      </c>
      <c r="C4894" t="s">
        <v>47</v>
      </c>
      <c r="D4894" t="s">
        <v>3185</v>
      </c>
      <c r="E4894" t="s">
        <v>49</v>
      </c>
      <c r="F4894" t="s">
        <v>50</v>
      </c>
      <c r="G4894">
        <v>3.52880321902993E-4</v>
      </c>
    </row>
    <row r="4895" spans="1:7" x14ac:dyDescent="0.25">
      <c r="A4895" t="s">
        <v>3229</v>
      </c>
      <c r="B4895" t="s">
        <v>73</v>
      </c>
      <c r="C4895" t="s">
        <v>47</v>
      </c>
      <c r="D4895" t="s">
        <v>3178</v>
      </c>
      <c r="E4895" t="s">
        <v>49</v>
      </c>
      <c r="F4895" t="s">
        <v>50</v>
      </c>
      <c r="G4895">
        <v>4.7770224712990403E-3</v>
      </c>
    </row>
    <row r="4896" spans="1:7" x14ac:dyDescent="0.25">
      <c r="A4896" t="s">
        <v>3229</v>
      </c>
      <c r="B4896" t="s">
        <v>70</v>
      </c>
      <c r="C4896" t="s">
        <v>47</v>
      </c>
      <c r="D4896" t="s">
        <v>3178</v>
      </c>
      <c r="E4896" t="s">
        <v>49</v>
      </c>
      <c r="F4896" t="s">
        <v>50</v>
      </c>
      <c r="G4896">
        <v>2.0142623433121601E-3</v>
      </c>
    </row>
    <row r="4897" spans="1:7" x14ac:dyDescent="0.25">
      <c r="A4897" t="s">
        <v>220</v>
      </c>
      <c r="B4897" t="s">
        <v>76</v>
      </c>
      <c r="C4897" t="s">
        <v>47</v>
      </c>
      <c r="D4897" t="s">
        <v>3185</v>
      </c>
      <c r="E4897" t="s">
        <v>49</v>
      </c>
      <c r="F4897" t="s">
        <v>50</v>
      </c>
      <c r="G4897">
        <v>6.3374425158088503E-4</v>
      </c>
    </row>
    <row r="4898" spans="1:7" x14ac:dyDescent="0.25">
      <c r="A4898" t="s">
        <v>3229</v>
      </c>
      <c r="B4898" t="s">
        <v>76</v>
      </c>
      <c r="C4898" t="s">
        <v>47</v>
      </c>
      <c r="D4898" t="s">
        <v>3178</v>
      </c>
      <c r="E4898" t="s">
        <v>49</v>
      </c>
      <c r="F4898" t="s">
        <v>50</v>
      </c>
      <c r="G4898">
        <v>4.05217331271987E-3</v>
      </c>
    </row>
    <row r="4899" spans="1:7" x14ac:dyDescent="0.25">
      <c r="A4899" t="s">
        <v>214</v>
      </c>
      <c r="B4899" t="s">
        <v>76</v>
      </c>
      <c r="C4899" t="s">
        <v>47</v>
      </c>
      <c r="D4899" t="s">
        <v>3184</v>
      </c>
      <c r="E4899" t="s">
        <v>49</v>
      </c>
      <c r="F4899" t="s">
        <v>50</v>
      </c>
      <c r="G4899">
        <v>1.1656238883733701E-3</v>
      </c>
    </row>
    <row r="4900" spans="1:7" x14ac:dyDescent="0.25">
      <c r="A4900" t="s">
        <v>214</v>
      </c>
      <c r="B4900" t="s">
        <v>73</v>
      </c>
      <c r="C4900" t="s">
        <v>47</v>
      </c>
      <c r="D4900" t="s">
        <v>3184</v>
      </c>
      <c r="E4900" t="s">
        <v>49</v>
      </c>
      <c r="F4900" t="s">
        <v>50</v>
      </c>
      <c r="G4900">
        <v>2.0722202459971099E-3</v>
      </c>
    </row>
    <row r="4901" spans="1:7" x14ac:dyDescent="0.25">
      <c r="A4901" t="s">
        <v>220</v>
      </c>
      <c r="B4901" t="s">
        <v>73</v>
      </c>
      <c r="C4901" t="s">
        <v>47</v>
      </c>
      <c r="D4901" t="s">
        <v>3186</v>
      </c>
      <c r="E4901" t="s">
        <v>49</v>
      </c>
      <c r="F4901" t="s">
        <v>50</v>
      </c>
      <c r="G4901">
        <v>1.5897681315739901E-3</v>
      </c>
    </row>
    <row r="4902" spans="1:7" x14ac:dyDescent="0.25">
      <c r="A4902" t="s">
        <v>214</v>
      </c>
      <c r="B4902" t="s">
        <v>70</v>
      </c>
      <c r="C4902" t="s">
        <v>47</v>
      </c>
      <c r="D4902" t="s">
        <v>3184</v>
      </c>
      <c r="E4902" t="s">
        <v>49</v>
      </c>
      <c r="F4902" t="s">
        <v>50</v>
      </c>
      <c r="G4902">
        <v>6.9062434136867501E-4</v>
      </c>
    </row>
    <row r="4903" spans="1:7" x14ac:dyDescent="0.25">
      <c r="A4903" t="s">
        <v>220</v>
      </c>
      <c r="B4903" t="s">
        <v>70</v>
      </c>
      <c r="C4903" t="s">
        <v>47</v>
      </c>
      <c r="D4903" t="s">
        <v>3186</v>
      </c>
      <c r="E4903" t="s">
        <v>49</v>
      </c>
      <c r="F4903" t="s">
        <v>50</v>
      </c>
      <c r="G4903">
        <v>3.5196443398793502E-4</v>
      </c>
    </row>
    <row r="4904" spans="1:7" x14ac:dyDescent="0.25">
      <c r="A4904" t="s">
        <v>220</v>
      </c>
      <c r="B4904" t="s">
        <v>76</v>
      </c>
      <c r="C4904" t="s">
        <v>47</v>
      </c>
      <c r="D4904" t="s">
        <v>3186</v>
      </c>
      <c r="E4904" t="s">
        <v>49</v>
      </c>
      <c r="F4904" t="s">
        <v>50</v>
      </c>
      <c r="G4904">
        <v>6.2872568766275997E-4</v>
      </c>
    </row>
    <row r="4905" spans="1:7" x14ac:dyDescent="0.25">
      <c r="A4905" t="s">
        <v>3229</v>
      </c>
      <c r="B4905" t="s">
        <v>73</v>
      </c>
      <c r="C4905" t="s">
        <v>47</v>
      </c>
      <c r="D4905" t="s">
        <v>3179</v>
      </c>
      <c r="E4905" t="s">
        <v>49</v>
      </c>
      <c r="F4905" t="s">
        <v>50</v>
      </c>
      <c r="G4905">
        <v>4.7474028799268904E-3</v>
      </c>
    </row>
    <row r="4906" spans="1:7" x14ac:dyDescent="0.25">
      <c r="A4906" t="s">
        <v>3229</v>
      </c>
      <c r="B4906" t="s">
        <v>70</v>
      </c>
      <c r="C4906" t="s">
        <v>47</v>
      </c>
      <c r="D4906" t="s">
        <v>3179</v>
      </c>
      <c r="E4906" t="s">
        <v>49</v>
      </c>
      <c r="F4906" t="s">
        <v>50</v>
      </c>
      <c r="G4906">
        <v>1.9981462425655702E-3</v>
      </c>
    </row>
    <row r="4907" spans="1:7" x14ac:dyDescent="0.25">
      <c r="A4907" t="s">
        <v>3229</v>
      </c>
      <c r="B4907" t="s">
        <v>76</v>
      </c>
      <c r="C4907" t="s">
        <v>47</v>
      </c>
      <c r="D4907" t="s">
        <v>3179</v>
      </c>
      <c r="E4907" t="s">
        <v>49</v>
      </c>
      <c r="F4907" t="s">
        <v>50</v>
      </c>
      <c r="G4907">
        <v>4.0429591072930196E-3</v>
      </c>
    </row>
    <row r="4908" spans="1:7" x14ac:dyDescent="0.25">
      <c r="A4908" t="s">
        <v>214</v>
      </c>
      <c r="B4908" t="s">
        <v>76</v>
      </c>
      <c r="C4908" t="s">
        <v>47</v>
      </c>
      <c r="D4908" t="s">
        <v>3185</v>
      </c>
      <c r="E4908" t="s">
        <v>49</v>
      </c>
      <c r="F4908" t="s">
        <v>50</v>
      </c>
      <c r="G4908">
        <v>1.1584351092209001E-3</v>
      </c>
    </row>
    <row r="4909" spans="1:7" x14ac:dyDescent="0.25">
      <c r="A4909" t="s">
        <v>214</v>
      </c>
      <c r="B4909" t="s">
        <v>73</v>
      </c>
      <c r="C4909" t="s">
        <v>47</v>
      </c>
      <c r="D4909" t="s">
        <v>3185</v>
      </c>
      <c r="E4909" t="s">
        <v>49</v>
      </c>
      <c r="F4909" t="s">
        <v>50</v>
      </c>
      <c r="G4909">
        <v>2.0620693640453799E-3</v>
      </c>
    </row>
    <row r="4910" spans="1:7" x14ac:dyDescent="0.25">
      <c r="A4910" t="s">
        <v>220</v>
      </c>
      <c r="B4910" t="s">
        <v>73</v>
      </c>
      <c r="C4910" t="s">
        <v>47</v>
      </c>
      <c r="D4910" t="s">
        <v>3187</v>
      </c>
      <c r="E4910" t="s">
        <v>49</v>
      </c>
      <c r="F4910" t="s">
        <v>50</v>
      </c>
      <c r="G4910">
        <v>1.57529970249497E-3</v>
      </c>
    </row>
    <row r="4911" spans="1:7" x14ac:dyDescent="0.25">
      <c r="A4911" t="s">
        <v>214</v>
      </c>
      <c r="B4911" t="s">
        <v>70</v>
      </c>
      <c r="C4911" t="s">
        <v>47</v>
      </c>
      <c r="D4911" t="s">
        <v>3185</v>
      </c>
      <c r="E4911" t="s">
        <v>49</v>
      </c>
      <c r="F4911" t="s">
        <v>50</v>
      </c>
      <c r="G4911">
        <v>6.8724214294810303E-4</v>
      </c>
    </row>
    <row r="4912" spans="1:7" x14ac:dyDescent="0.25">
      <c r="A4912" t="s">
        <v>220</v>
      </c>
      <c r="B4912" t="s">
        <v>70</v>
      </c>
      <c r="C4912" t="s">
        <v>47</v>
      </c>
      <c r="D4912" t="s">
        <v>3187</v>
      </c>
      <c r="E4912" t="s">
        <v>49</v>
      </c>
      <c r="F4912" t="s">
        <v>50</v>
      </c>
      <c r="G4912">
        <v>3.4772389863868298E-4</v>
      </c>
    </row>
    <row r="4913" spans="1:7" x14ac:dyDescent="0.25">
      <c r="A4913" t="s">
        <v>220</v>
      </c>
      <c r="B4913" t="s">
        <v>76</v>
      </c>
      <c r="C4913" t="s">
        <v>47</v>
      </c>
      <c r="D4913" t="s">
        <v>3187</v>
      </c>
      <c r="E4913" t="s">
        <v>49</v>
      </c>
      <c r="F4913" t="s">
        <v>50</v>
      </c>
      <c r="G4913">
        <v>6.2115067937766697E-4</v>
      </c>
    </row>
    <row r="4914" spans="1:7" x14ac:dyDescent="0.25">
      <c r="A4914" t="s">
        <v>3229</v>
      </c>
      <c r="B4914" t="s">
        <v>73</v>
      </c>
      <c r="C4914" t="s">
        <v>47</v>
      </c>
      <c r="D4914" t="s">
        <v>3180</v>
      </c>
      <c r="E4914" t="s">
        <v>49</v>
      </c>
      <c r="F4914" t="s">
        <v>50</v>
      </c>
      <c r="G4914">
        <v>4.7986065347989399E-3</v>
      </c>
    </row>
    <row r="4915" spans="1:7" x14ac:dyDescent="0.25">
      <c r="A4915" t="s">
        <v>3229</v>
      </c>
      <c r="B4915" t="s">
        <v>70</v>
      </c>
      <c r="C4915" t="s">
        <v>47</v>
      </c>
      <c r="D4915" t="s">
        <v>3180</v>
      </c>
      <c r="E4915" t="s">
        <v>49</v>
      </c>
      <c r="F4915" t="s">
        <v>50</v>
      </c>
      <c r="G4915">
        <v>2.0504366410406E-3</v>
      </c>
    </row>
    <row r="4916" spans="1:7" x14ac:dyDescent="0.25">
      <c r="A4916" t="s">
        <v>214</v>
      </c>
      <c r="B4916" t="s">
        <v>76</v>
      </c>
      <c r="C4916" t="s">
        <v>47</v>
      </c>
      <c r="D4916" t="s">
        <v>3186</v>
      </c>
      <c r="E4916" t="s">
        <v>49</v>
      </c>
      <c r="F4916" t="s">
        <v>50</v>
      </c>
      <c r="G4916">
        <v>1.15311543146769E-3</v>
      </c>
    </row>
    <row r="4917" spans="1:7" x14ac:dyDescent="0.25">
      <c r="A4917" t="s">
        <v>3229</v>
      </c>
      <c r="B4917" t="s">
        <v>76</v>
      </c>
      <c r="C4917" t="s">
        <v>47</v>
      </c>
      <c r="D4917" t="s">
        <v>3180</v>
      </c>
      <c r="E4917" t="s">
        <v>49</v>
      </c>
      <c r="F4917" t="s">
        <v>50</v>
      </c>
      <c r="G4917">
        <v>4.0847914260730396E-3</v>
      </c>
    </row>
    <row r="4918" spans="1:7" x14ac:dyDescent="0.25">
      <c r="A4918" t="s">
        <v>214</v>
      </c>
      <c r="B4918" t="s">
        <v>73</v>
      </c>
      <c r="C4918" t="s">
        <v>47</v>
      </c>
      <c r="D4918" t="s">
        <v>3186</v>
      </c>
      <c r="E4918" t="s">
        <v>49</v>
      </c>
      <c r="F4918" t="s">
        <v>50</v>
      </c>
      <c r="G4918">
        <v>2.04776227474212E-3</v>
      </c>
    </row>
    <row r="4919" spans="1:7" x14ac:dyDescent="0.25">
      <c r="A4919" t="s">
        <v>220</v>
      </c>
      <c r="B4919" t="s">
        <v>73</v>
      </c>
      <c r="C4919" t="s">
        <v>47</v>
      </c>
      <c r="D4919" t="s">
        <v>3188</v>
      </c>
      <c r="E4919" t="s">
        <v>49</v>
      </c>
      <c r="F4919" t="s">
        <v>50</v>
      </c>
      <c r="G4919">
        <v>1.56778951012899E-3</v>
      </c>
    </row>
    <row r="4920" spans="1:7" x14ac:dyDescent="0.25">
      <c r="A4920" t="s">
        <v>214</v>
      </c>
      <c r="B4920" t="s">
        <v>70</v>
      </c>
      <c r="C4920" t="s">
        <v>47</v>
      </c>
      <c r="D4920" t="s">
        <v>3186</v>
      </c>
      <c r="E4920" t="s">
        <v>49</v>
      </c>
      <c r="F4920" t="s">
        <v>50</v>
      </c>
      <c r="G4920">
        <v>6.8597495555877599E-4</v>
      </c>
    </row>
    <row r="4921" spans="1:7" x14ac:dyDescent="0.25">
      <c r="A4921" t="s">
        <v>220</v>
      </c>
      <c r="B4921" t="s">
        <v>70</v>
      </c>
      <c r="C4921" t="s">
        <v>47</v>
      </c>
      <c r="D4921" t="s">
        <v>3188</v>
      </c>
      <c r="E4921" t="s">
        <v>49</v>
      </c>
      <c r="F4921" t="s">
        <v>50</v>
      </c>
      <c r="G4921">
        <v>3.4622982853934801E-4</v>
      </c>
    </row>
    <row r="4922" spans="1:7" x14ac:dyDescent="0.25">
      <c r="A4922" t="s">
        <v>220</v>
      </c>
      <c r="B4922" t="s">
        <v>76</v>
      </c>
      <c r="C4922" t="s">
        <v>47</v>
      </c>
      <c r="D4922" t="s">
        <v>3188</v>
      </c>
      <c r="E4922" t="s">
        <v>49</v>
      </c>
      <c r="F4922" t="s">
        <v>50</v>
      </c>
      <c r="G4922">
        <v>6.1474809097865205E-4</v>
      </c>
    </row>
    <row r="4923" spans="1:7" x14ac:dyDescent="0.25">
      <c r="A4923" t="s">
        <v>3229</v>
      </c>
      <c r="B4923" t="s">
        <v>73</v>
      </c>
      <c r="C4923" t="s">
        <v>47</v>
      </c>
      <c r="D4923" t="s">
        <v>3181</v>
      </c>
      <c r="E4923" t="s">
        <v>49</v>
      </c>
      <c r="F4923" t="s">
        <v>50</v>
      </c>
      <c r="G4923">
        <v>4.8549737249101903E-3</v>
      </c>
    </row>
    <row r="4924" spans="1:7" x14ac:dyDescent="0.25">
      <c r="A4924" t="s">
        <v>214</v>
      </c>
      <c r="B4924" t="s">
        <v>76</v>
      </c>
      <c r="C4924" t="s">
        <v>47</v>
      </c>
      <c r="D4924" t="s">
        <v>3187</v>
      </c>
      <c r="E4924" t="s">
        <v>49</v>
      </c>
      <c r="F4924" t="s">
        <v>50</v>
      </c>
      <c r="G4924">
        <v>1.1442425499958199E-3</v>
      </c>
    </row>
    <row r="4925" spans="1:7" x14ac:dyDescent="0.25">
      <c r="A4925" t="s">
        <v>3229</v>
      </c>
      <c r="B4925" t="s">
        <v>70</v>
      </c>
      <c r="C4925" t="s">
        <v>47</v>
      </c>
      <c r="D4925" t="s">
        <v>3181</v>
      </c>
      <c r="E4925" t="s">
        <v>49</v>
      </c>
      <c r="F4925" t="s">
        <v>50</v>
      </c>
      <c r="G4925">
        <v>2.0948753470466201E-3</v>
      </c>
    </row>
    <row r="4926" spans="1:7" x14ac:dyDescent="0.25">
      <c r="A4926" t="s">
        <v>3229</v>
      </c>
      <c r="B4926" t="s">
        <v>76</v>
      </c>
      <c r="C4926" t="s">
        <v>47</v>
      </c>
      <c r="D4926" t="s">
        <v>3181</v>
      </c>
      <c r="E4926" t="s">
        <v>49</v>
      </c>
      <c r="F4926" t="s">
        <v>50</v>
      </c>
      <c r="G4926">
        <v>4.1277016912187802E-3</v>
      </c>
    </row>
    <row r="4927" spans="1:7" x14ac:dyDescent="0.25">
      <c r="A4927" t="s">
        <v>214</v>
      </c>
      <c r="B4927" t="s">
        <v>73</v>
      </c>
      <c r="C4927" t="s">
        <v>47</v>
      </c>
      <c r="D4927" t="s">
        <v>3187</v>
      </c>
      <c r="E4927" t="s">
        <v>49</v>
      </c>
      <c r="F4927" t="s">
        <v>50</v>
      </c>
      <c r="G4927">
        <v>2.0321265760674498E-3</v>
      </c>
    </row>
    <row r="4928" spans="1:7" x14ac:dyDescent="0.25">
      <c r="A4928" t="s">
        <v>220</v>
      </c>
      <c r="B4928" t="s">
        <v>73</v>
      </c>
      <c r="C4928" t="s">
        <v>47</v>
      </c>
      <c r="D4928" t="s">
        <v>3189</v>
      </c>
      <c r="E4928" t="s">
        <v>49</v>
      </c>
      <c r="F4928" t="s">
        <v>50</v>
      </c>
      <c r="G4928">
        <v>1.56339720183727E-3</v>
      </c>
    </row>
    <row r="4929" spans="1:7" x14ac:dyDescent="0.25">
      <c r="A4929" t="s">
        <v>220</v>
      </c>
      <c r="B4929" t="s">
        <v>70</v>
      </c>
      <c r="C4929" t="s">
        <v>47</v>
      </c>
      <c r="D4929" t="s">
        <v>3189</v>
      </c>
      <c r="E4929" t="s">
        <v>49</v>
      </c>
      <c r="F4929" t="s">
        <v>50</v>
      </c>
      <c r="G4929">
        <v>3.4313692766077298E-4</v>
      </c>
    </row>
    <row r="4930" spans="1:7" x14ac:dyDescent="0.25">
      <c r="A4930" t="s">
        <v>214</v>
      </c>
      <c r="B4930" t="s">
        <v>70</v>
      </c>
      <c r="C4930" t="s">
        <v>47</v>
      </c>
      <c r="D4930" t="s">
        <v>3187</v>
      </c>
      <c r="E4930" t="s">
        <v>49</v>
      </c>
      <c r="F4930" t="s">
        <v>50</v>
      </c>
      <c r="G4930">
        <v>6.79048883867072E-4</v>
      </c>
    </row>
    <row r="4931" spans="1:7" x14ac:dyDescent="0.25">
      <c r="A4931" t="s">
        <v>220</v>
      </c>
      <c r="B4931" t="s">
        <v>76</v>
      </c>
      <c r="C4931" t="s">
        <v>47</v>
      </c>
      <c r="D4931" t="s">
        <v>3189</v>
      </c>
      <c r="E4931" t="s">
        <v>49</v>
      </c>
      <c r="F4931" t="s">
        <v>50</v>
      </c>
      <c r="G4931">
        <v>6.1241771660599002E-4</v>
      </c>
    </row>
    <row r="4932" spans="1:7" x14ac:dyDescent="0.25">
      <c r="A4932" t="s">
        <v>214</v>
      </c>
      <c r="B4932" t="s">
        <v>76</v>
      </c>
      <c r="C4932" t="s">
        <v>47</v>
      </c>
      <c r="D4932" t="s">
        <v>3188</v>
      </c>
      <c r="E4932" t="s">
        <v>49</v>
      </c>
      <c r="F4932" t="s">
        <v>50</v>
      </c>
      <c r="G4932">
        <v>1.14649361561215E-3</v>
      </c>
    </row>
    <row r="4933" spans="1:7" x14ac:dyDescent="0.25">
      <c r="A4933" t="s">
        <v>3229</v>
      </c>
      <c r="B4933" t="s">
        <v>73</v>
      </c>
      <c r="C4933" t="s">
        <v>47</v>
      </c>
      <c r="D4933" t="s">
        <v>3182</v>
      </c>
      <c r="E4933" t="s">
        <v>49</v>
      </c>
      <c r="F4933" t="s">
        <v>50</v>
      </c>
      <c r="G4933">
        <v>4.8977873518935601E-3</v>
      </c>
    </row>
    <row r="4934" spans="1:7" x14ac:dyDescent="0.25">
      <c r="A4934" t="s">
        <v>3229</v>
      </c>
      <c r="B4934" t="s">
        <v>70</v>
      </c>
      <c r="C4934" t="s">
        <v>47</v>
      </c>
      <c r="D4934" t="s">
        <v>3182</v>
      </c>
      <c r="E4934" t="s">
        <v>49</v>
      </c>
      <c r="F4934" t="s">
        <v>50</v>
      </c>
      <c r="G4934">
        <v>2.1292714736400502E-3</v>
      </c>
    </row>
    <row r="4935" spans="1:7" x14ac:dyDescent="0.25">
      <c r="A4935" t="s">
        <v>3229</v>
      </c>
      <c r="B4935" t="s">
        <v>76</v>
      </c>
      <c r="C4935" t="s">
        <v>47</v>
      </c>
      <c r="D4935" t="s">
        <v>3182</v>
      </c>
      <c r="E4935" t="s">
        <v>49</v>
      </c>
      <c r="F4935" t="s">
        <v>50</v>
      </c>
      <c r="G4935">
        <v>4.1499248172482796E-3</v>
      </c>
    </row>
    <row r="4936" spans="1:7" x14ac:dyDescent="0.25">
      <c r="A4936" t="s">
        <v>214</v>
      </c>
      <c r="B4936" t="s">
        <v>73</v>
      </c>
      <c r="C4936" t="s">
        <v>47</v>
      </c>
      <c r="D4936" t="s">
        <v>3188</v>
      </c>
      <c r="E4936" t="s">
        <v>49</v>
      </c>
      <c r="F4936" t="s">
        <v>50</v>
      </c>
      <c r="G4936">
        <v>2.0211620936318002E-3</v>
      </c>
    </row>
    <row r="4937" spans="1:7" x14ac:dyDescent="0.25">
      <c r="A4937" t="s">
        <v>220</v>
      </c>
      <c r="B4937" t="s">
        <v>73</v>
      </c>
      <c r="C4937" t="s">
        <v>47</v>
      </c>
      <c r="D4937" t="s">
        <v>3190</v>
      </c>
      <c r="E4937" t="s">
        <v>49</v>
      </c>
      <c r="F4937" t="s">
        <v>50</v>
      </c>
      <c r="G4937">
        <v>1.55813804892606E-3</v>
      </c>
    </row>
    <row r="4938" spans="1:7" x14ac:dyDescent="0.25">
      <c r="A4938" t="s">
        <v>220</v>
      </c>
      <c r="B4938" t="s">
        <v>70</v>
      </c>
      <c r="C4938" t="s">
        <v>47</v>
      </c>
      <c r="D4938" t="s">
        <v>3190</v>
      </c>
      <c r="E4938" t="s">
        <v>49</v>
      </c>
      <c r="F4938" t="s">
        <v>50</v>
      </c>
      <c r="G4938">
        <v>3.4043895181759299E-4</v>
      </c>
    </row>
    <row r="4939" spans="1:7" x14ac:dyDescent="0.25">
      <c r="A4939" t="s">
        <v>214</v>
      </c>
      <c r="B4939" t="s">
        <v>70</v>
      </c>
      <c r="C4939" t="s">
        <v>47</v>
      </c>
      <c r="D4939" t="s">
        <v>3188</v>
      </c>
      <c r="E4939" t="s">
        <v>49</v>
      </c>
      <c r="F4939" t="s">
        <v>50</v>
      </c>
      <c r="G4939">
        <v>6.7559459379741105E-4</v>
      </c>
    </row>
    <row r="4940" spans="1:7" x14ac:dyDescent="0.25">
      <c r="A4940" t="s">
        <v>220</v>
      </c>
      <c r="B4940" t="s">
        <v>76</v>
      </c>
      <c r="C4940" t="s">
        <v>47</v>
      </c>
      <c r="D4940" t="s">
        <v>3190</v>
      </c>
      <c r="E4940" t="s">
        <v>49</v>
      </c>
      <c r="F4940" t="s">
        <v>50</v>
      </c>
      <c r="G4940">
        <v>6.0723456301430402E-4</v>
      </c>
    </row>
    <row r="4941" spans="1:7" x14ac:dyDescent="0.25">
      <c r="A4941" t="s">
        <v>214</v>
      </c>
      <c r="B4941" t="s">
        <v>76</v>
      </c>
      <c r="C4941" t="s">
        <v>47</v>
      </c>
      <c r="D4941" t="s">
        <v>3189</v>
      </c>
      <c r="E4941" t="s">
        <v>49</v>
      </c>
      <c r="F4941" t="s">
        <v>50</v>
      </c>
      <c r="G4941">
        <v>1.14215577349943E-3</v>
      </c>
    </row>
    <row r="4942" spans="1:7" x14ac:dyDescent="0.25">
      <c r="A4942" t="s">
        <v>3229</v>
      </c>
      <c r="B4942" t="s">
        <v>73</v>
      </c>
      <c r="C4942" t="s">
        <v>47</v>
      </c>
      <c r="D4942" t="s">
        <v>3183</v>
      </c>
      <c r="E4942" t="s">
        <v>49</v>
      </c>
      <c r="F4942" t="s">
        <v>50</v>
      </c>
      <c r="G4942">
        <v>4.8888842264811199E-3</v>
      </c>
    </row>
    <row r="4943" spans="1:7" x14ac:dyDescent="0.25">
      <c r="A4943" t="s">
        <v>3229</v>
      </c>
      <c r="B4943" t="s">
        <v>70</v>
      </c>
      <c r="C4943" t="s">
        <v>47</v>
      </c>
      <c r="D4943" t="s">
        <v>3183</v>
      </c>
      <c r="E4943" t="s">
        <v>49</v>
      </c>
      <c r="F4943" t="s">
        <v>50</v>
      </c>
      <c r="G4943">
        <v>2.1272834846238998E-3</v>
      </c>
    </row>
    <row r="4944" spans="1:7" x14ac:dyDescent="0.25">
      <c r="A4944" t="s">
        <v>3229</v>
      </c>
      <c r="B4944" t="s">
        <v>76</v>
      </c>
      <c r="C4944" t="s">
        <v>47</v>
      </c>
      <c r="D4944" t="s">
        <v>3183</v>
      </c>
      <c r="E4944" t="s">
        <v>49</v>
      </c>
      <c r="F4944" t="s">
        <v>50</v>
      </c>
      <c r="G4944">
        <v>4.15259800882782E-3</v>
      </c>
    </row>
    <row r="4945" spans="1:7" x14ac:dyDescent="0.25">
      <c r="A4945" t="s">
        <v>214</v>
      </c>
      <c r="B4945" t="s">
        <v>73</v>
      </c>
      <c r="C4945" t="s">
        <v>47</v>
      </c>
      <c r="D4945" t="s">
        <v>3189</v>
      </c>
      <c r="E4945" t="s">
        <v>49</v>
      </c>
      <c r="F4945" t="s">
        <v>50</v>
      </c>
      <c r="G4945">
        <v>2.0098020048702398E-3</v>
      </c>
    </row>
    <row r="4946" spans="1:7" x14ac:dyDescent="0.25">
      <c r="A4946" t="s">
        <v>220</v>
      </c>
      <c r="B4946" t="s">
        <v>73</v>
      </c>
      <c r="C4946" t="s">
        <v>47</v>
      </c>
      <c r="D4946" t="s">
        <v>3191</v>
      </c>
      <c r="E4946" t="s">
        <v>49</v>
      </c>
      <c r="F4946" t="s">
        <v>50</v>
      </c>
      <c r="G4946">
        <v>1.5574697790474701E-3</v>
      </c>
    </row>
    <row r="4947" spans="1:7" x14ac:dyDescent="0.25">
      <c r="A4947" t="s">
        <v>220</v>
      </c>
      <c r="B4947" t="s">
        <v>70</v>
      </c>
      <c r="C4947" t="s">
        <v>47</v>
      </c>
      <c r="D4947" t="s">
        <v>3191</v>
      </c>
      <c r="E4947" t="s">
        <v>49</v>
      </c>
      <c r="F4947" t="s">
        <v>50</v>
      </c>
      <c r="G4947">
        <v>3.3652586041739099E-4</v>
      </c>
    </row>
    <row r="4948" spans="1:7" x14ac:dyDescent="0.25">
      <c r="A4948" t="s">
        <v>214</v>
      </c>
      <c r="B4948" t="s">
        <v>70</v>
      </c>
      <c r="C4948" t="s">
        <v>47</v>
      </c>
      <c r="D4948" t="s">
        <v>3189</v>
      </c>
      <c r="E4948" t="s">
        <v>49</v>
      </c>
      <c r="F4948" t="s">
        <v>50</v>
      </c>
      <c r="G4948">
        <v>6.6928040747549005E-4</v>
      </c>
    </row>
    <row r="4949" spans="1:7" x14ac:dyDescent="0.25">
      <c r="A4949" t="s">
        <v>220</v>
      </c>
      <c r="B4949" t="s">
        <v>76</v>
      </c>
      <c r="C4949" t="s">
        <v>47</v>
      </c>
      <c r="D4949" t="s">
        <v>3191</v>
      </c>
      <c r="E4949" t="s">
        <v>49</v>
      </c>
      <c r="F4949" t="s">
        <v>50</v>
      </c>
      <c r="G4949">
        <v>6.0025485539344904E-4</v>
      </c>
    </row>
    <row r="4950" spans="1:7" x14ac:dyDescent="0.25">
      <c r="A4950" t="s">
        <v>214</v>
      </c>
      <c r="B4950" t="s">
        <v>76</v>
      </c>
      <c r="C4950" t="s">
        <v>47</v>
      </c>
      <c r="D4950" t="s">
        <v>3190</v>
      </c>
      <c r="E4950" t="s">
        <v>49</v>
      </c>
      <c r="F4950" t="s">
        <v>50</v>
      </c>
      <c r="G4950">
        <v>1.1511616928632799E-3</v>
      </c>
    </row>
    <row r="4951" spans="1:7" x14ac:dyDescent="0.25">
      <c r="A4951" t="s">
        <v>3229</v>
      </c>
      <c r="B4951" t="s">
        <v>73</v>
      </c>
      <c r="C4951" t="s">
        <v>47</v>
      </c>
      <c r="D4951" t="s">
        <v>3184</v>
      </c>
      <c r="E4951" t="s">
        <v>49</v>
      </c>
      <c r="F4951" t="s">
        <v>50</v>
      </c>
      <c r="G4951">
        <v>4.8947869986295696E-3</v>
      </c>
    </row>
    <row r="4952" spans="1:7" x14ac:dyDescent="0.25">
      <c r="A4952" t="s">
        <v>3229</v>
      </c>
      <c r="B4952" t="s">
        <v>70</v>
      </c>
      <c r="C4952" t="s">
        <v>47</v>
      </c>
      <c r="D4952" t="s">
        <v>3184</v>
      </c>
      <c r="E4952" t="s">
        <v>49</v>
      </c>
      <c r="F4952" t="s">
        <v>50</v>
      </c>
      <c r="G4952">
        <v>2.12847019235293E-3</v>
      </c>
    </row>
    <row r="4953" spans="1:7" x14ac:dyDescent="0.25">
      <c r="A4953" t="s">
        <v>214</v>
      </c>
      <c r="B4953" t="s">
        <v>73</v>
      </c>
      <c r="C4953" t="s">
        <v>47</v>
      </c>
      <c r="D4953" t="s">
        <v>3190</v>
      </c>
      <c r="E4953" t="s">
        <v>49</v>
      </c>
      <c r="F4953" t="s">
        <v>50</v>
      </c>
      <c r="G4953">
        <v>2.0080730203510199E-3</v>
      </c>
    </row>
    <row r="4954" spans="1:7" x14ac:dyDescent="0.25">
      <c r="A4954" t="s">
        <v>3229</v>
      </c>
      <c r="B4954" t="s">
        <v>76</v>
      </c>
      <c r="C4954" t="s">
        <v>47</v>
      </c>
      <c r="D4954" t="s">
        <v>3184</v>
      </c>
      <c r="E4954" t="s">
        <v>49</v>
      </c>
      <c r="F4954" t="s">
        <v>50</v>
      </c>
      <c r="G4954">
        <v>4.16319047411282E-3</v>
      </c>
    </row>
    <row r="4955" spans="1:7" x14ac:dyDescent="0.25">
      <c r="A4955" t="s">
        <v>220</v>
      </c>
      <c r="B4955" t="s">
        <v>73</v>
      </c>
      <c r="C4955" t="s">
        <v>47</v>
      </c>
      <c r="D4955" t="s">
        <v>3192</v>
      </c>
      <c r="E4955" t="s">
        <v>49</v>
      </c>
      <c r="F4955" t="s">
        <v>50</v>
      </c>
      <c r="G4955">
        <v>1.5606045722961401E-3</v>
      </c>
    </row>
    <row r="4956" spans="1:7" x14ac:dyDescent="0.25">
      <c r="A4956" t="s">
        <v>220</v>
      </c>
      <c r="B4956" t="s">
        <v>70</v>
      </c>
      <c r="C4956" t="s">
        <v>47</v>
      </c>
      <c r="D4956" t="s">
        <v>3192</v>
      </c>
      <c r="E4956" t="s">
        <v>49</v>
      </c>
      <c r="F4956" t="s">
        <v>50</v>
      </c>
      <c r="G4956">
        <v>3.3585826555887802E-4</v>
      </c>
    </row>
    <row r="4957" spans="1:7" x14ac:dyDescent="0.25">
      <c r="A4957" t="s">
        <v>214</v>
      </c>
      <c r="B4957" t="s">
        <v>70</v>
      </c>
      <c r="C4957" t="s">
        <v>47</v>
      </c>
      <c r="D4957" t="s">
        <v>3190</v>
      </c>
      <c r="E4957" t="s">
        <v>49</v>
      </c>
      <c r="F4957" t="s">
        <v>50</v>
      </c>
      <c r="G4957">
        <v>6.7344897015150199E-4</v>
      </c>
    </row>
    <row r="4958" spans="1:7" x14ac:dyDescent="0.25">
      <c r="A4958" t="s">
        <v>220</v>
      </c>
      <c r="B4958" t="s">
        <v>76</v>
      </c>
      <c r="C4958" t="s">
        <v>47</v>
      </c>
      <c r="D4958" t="s">
        <v>3192</v>
      </c>
      <c r="E4958" t="s">
        <v>49</v>
      </c>
      <c r="F4958" t="s">
        <v>50</v>
      </c>
      <c r="G4958">
        <v>5.9722165266672697E-4</v>
      </c>
    </row>
    <row r="4959" spans="1:7" x14ac:dyDescent="0.25">
      <c r="A4959" t="s">
        <v>214</v>
      </c>
      <c r="B4959" t="s">
        <v>76</v>
      </c>
      <c r="C4959" t="s">
        <v>47</v>
      </c>
      <c r="D4959" t="s">
        <v>3191</v>
      </c>
      <c r="E4959" t="s">
        <v>49</v>
      </c>
      <c r="F4959" t="s">
        <v>50</v>
      </c>
      <c r="G4959">
        <v>1.1564484501250399E-3</v>
      </c>
    </row>
    <row r="4960" spans="1:7" x14ac:dyDescent="0.25">
      <c r="A4960" t="s">
        <v>3229</v>
      </c>
      <c r="B4960" t="s">
        <v>73</v>
      </c>
      <c r="C4960" t="s">
        <v>47</v>
      </c>
      <c r="D4960" t="s">
        <v>3185</v>
      </c>
      <c r="E4960" t="s">
        <v>49</v>
      </c>
      <c r="F4960" t="s">
        <v>50</v>
      </c>
      <c r="G4960">
        <v>4.8518472247653498E-3</v>
      </c>
    </row>
    <row r="4961" spans="1:7" x14ac:dyDescent="0.25">
      <c r="A4961" t="s">
        <v>214</v>
      </c>
      <c r="B4961" t="s">
        <v>73</v>
      </c>
      <c r="C4961" t="s">
        <v>47</v>
      </c>
      <c r="D4961" t="s">
        <v>3191</v>
      </c>
      <c r="E4961" t="s">
        <v>49</v>
      </c>
      <c r="F4961" t="s">
        <v>50</v>
      </c>
      <c r="G4961">
        <v>2.0098959120753998E-3</v>
      </c>
    </row>
    <row r="4962" spans="1:7" x14ac:dyDescent="0.25">
      <c r="A4962" t="s">
        <v>3229</v>
      </c>
      <c r="B4962" t="s">
        <v>70</v>
      </c>
      <c r="C4962" t="s">
        <v>47</v>
      </c>
      <c r="D4962" t="s">
        <v>3185</v>
      </c>
      <c r="E4962" t="s">
        <v>49</v>
      </c>
      <c r="F4962" t="s">
        <v>50</v>
      </c>
      <c r="G4962">
        <v>2.1063080049836501E-3</v>
      </c>
    </row>
    <row r="4963" spans="1:7" x14ac:dyDescent="0.25">
      <c r="A4963" t="s">
        <v>220</v>
      </c>
      <c r="B4963" t="s">
        <v>73</v>
      </c>
      <c r="C4963" t="s">
        <v>47</v>
      </c>
      <c r="D4963" t="s">
        <v>3193</v>
      </c>
      <c r="E4963" t="s">
        <v>49</v>
      </c>
      <c r="F4963" t="s">
        <v>50</v>
      </c>
      <c r="G4963">
        <v>1.55555407206217E-3</v>
      </c>
    </row>
    <row r="4964" spans="1:7" x14ac:dyDescent="0.25">
      <c r="A4964" t="s">
        <v>3229</v>
      </c>
      <c r="B4964" t="s">
        <v>76</v>
      </c>
      <c r="C4964" t="s">
        <v>47</v>
      </c>
      <c r="D4964" t="s">
        <v>3185</v>
      </c>
      <c r="E4964" t="s">
        <v>49</v>
      </c>
      <c r="F4964" t="s">
        <v>50</v>
      </c>
      <c r="G4964">
        <v>4.1357985249272098E-3</v>
      </c>
    </row>
    <row r="4965" spans="1:7" x14ac:dyDescent="0.25">
      <c r="A4965" t="s">
        <v>220</v>
      </c>
      <c r="B4965" t="s">
        <v>70</v>
      </c>
      <c r="C4965" t="s">
        <v>47</v>
      </c>
      <c r="D4965" t="s">
        <v>3193</v>
      </c>
      <c r="E4965" t="s">
        <v>49</v>
      </c>
      <c r="F4965" t="s">
        <v>50</v>
      </c>
      <c r="G4965">
        <v>3.3333301544189402E-4</v>
      </c>
    </row>
    <row r="4966" spans="1:7" x14ac:dyDescent="0.25">
      <c r="A4966" t="s">
        <v>214</v>
      </c>
      <c r="B4966" t="s">
        <v>70</v>
      </c>
      <c r="C4966" t="s">
        <v>47</v>
      </c>
      <c r="D4966" t="s">
        <v>3191</v>
      </c>
      <c r="E4966" t="s">
        <v>49</v>
      </c>
      <c r="F4966" t="s">
        <v>50</v>
      </c>
      <c r="G4966">
        <v>6.6953959136173598E-4</v>
      </c>
    </row>
    <row r="4967" spans="1:7" x14ac:dyDescent="0.25">
      <c r="A4967" t="s">
        <v>220</v>
      </c>
      <c r="B4967" t="s">
        <v>76</v>
      </c>
      <c r="C4967" t="s">
        <v>47</v>
      </c>
      <c r="D4967" t="s">
        <v>3193</v>
      </c>
      <c r="E4967" t="s">
        <v>49</v>
      </c>
      <c r="F4967" t="s">
        <v>50</v>
      </c>
      <c r="G4967">
        <v>5.9300817353895004E-4</v>
      </c>
    </row>
    <row r="4968" spans="1:7" x14ac:dyDescent="0.25">
      <c r="A4968" t="s">
        <v>214</v>
      </c>
      <c r="B4968" t="s">
        <v>76</v>
      </c>
      <c r="C4968" t="s">
        <v>47</v>
      </c>
      <c r="D4968" t="s">
        <v>3192</v>
      </c>
      <c r="E4968" t="s">
        <v>49</v>
      </c>
      <c r="F4968" t="s">
        <v>50</v>
      </c>
      <c r="G4968">
        <v>1.16540292898813E-3</v>
      </c>
    </row>
    <row r="4969" spans="1:7" x14ac:dyDescent="0.25">
      <c r="A4969" t="s">
        <v>214</v>
      </c>
      <c r="B4969" t="s">
        <v>73</v>
      </c>
      <c r="C4969" t="s">
        <v>47</v>
      </c>
      <c r="D4969" t="s">
        <v>3192</v>
      </c>
      <c r="E4969" t="s">
        <v>49</v>
      </c>
      <c r="F4969" t="s">
        <v>50</v>
      </c>
      <c r="G4969">
        <v>2.0097834368546798E-3</v>
      </c>
    </row>
    <row r="4970" spans="1:7" x14ac:dyDescent="0.25">
      <c r="A4970" t="s">
        <v>3229</v>
      </c>
      <c r="B4970" t="s">
        <v>73</v>
      </c>
      <c r="C4970" t="s">
        <v>47</v>
      </c>
      <c r="D4970" t="s">
        <v>3186</v>
      </c>
      <c r="E4970" t="s">
        <v>49</v>
      </c>
      <c r="F4970" t="s">
        <v>50</v>
      </c>
      <c r="G4970">
        <v>4.8323124647140503E-3</v>
      </c>
    </row>
    <row r="4971" spans="1:7" x14ac:dyDescent="0.25">
      <c r="A4971" t="s">
        <v>3229</v>
      </c>
      <c r="B4971" t="s">
        <v>70</v>
      </c>
      <c r="C4971" t="s">
        <v>47</v>
      </c>
      <c r="D4971" t="s">
        <v>3186</v>
      </c>
      <c r="E4971" t="s">
        <v>49</v>
      </c>
      <c r="F4971" t="s">
        <v>50</v>
      </c>
      <c r="G4971">
        <v>2.0850251118341998E-3</v>
      </c>
    </row>
    <row r="4972" spans="1:7" x14ac:dyDescent="0.25">
      <c r="A4972" t="s">
        <v>220</v>
      </c>
      <c r="B4972" t="s">
        <v>73</v>
      </c>
      <c r="C4972" t="s">
        <v>47</v>
      </c>
      <c r="D4972" t="s">
        <v>3194</v>
      </c>
      <c r="E4972" t="s">
        <v>49</v>
      </c>
      <c r="F4972" t="s">
        <v>50</v>
      </c>
      <c r="G4972">
        <v>1.59073922369215E-3</v>
      </c>
    </row>
    <row r="4973" spans="1:7" x14ac:dyDescent="0.25">
      <c r="A4973" t="s">
        <v>3229</v>
      </c>
      <c r="B4973" t="s">
        <v>76</v>
      </c>
      <c r="C4973" t="s">
        <v>47</v>
      </c>
      <c r="D4973" t="s">
        <v>3186</v>
      </c>
      <c r="E4973" t="s">
        <v>49</v>
      </c>
      <c r="F4973" t="s">
        <v>50</v>
      </c>
      <c r="G4973">
        <v>4.1148334741592397E-3</v>
      </c>
    </row>
    <row r="4974" spans="1:7" x14ac:dyDescent="0.25">
      <c r="A4974" t="s">
        <v>220</v>
      </c>
      <c r="B4974" t="s">
        <v>70</v>
      </c>
      <c r="C4974" t="s">
        <v>47</v>
      </c>
      <c r="D4974" t="s">
        <v>3194</v>
      </c>
      <c r="E4974" t="s">
        <v>49</v>
      </c>
      <c r="F4974" t="s">
        <v>50</v>
      </c>
      <c r="G4974">
        <v>3.4876509949013001E-4</v>
      </c>
    </row>
    <row r="4975" spans="1:7" x14ac:dyDescent="0.25">
      <c r="A4975" t="s">
        <v>220</v>
      </c>
      <c r="B4975" t="s">
        <v>76</v>
      </c>
      <c r="C4975" t="s">
        <v>47</v>
      </c>
      <c r="D4975" t="s">
        <v>3194</v>
      </c>
      <c r="E4975" t="s">
        <v>49</v>
      </c>
      <c r="F4975" t="s">
        <v>50</v>
      </c>
      <c r="G4975">
        <v>6.2222162882486897E-4</v>
      </c>
    </row>
    <row r="4976" spans="1:7" x14ac:dyDescent="0.25">
      <c r="A4976" t="s">
        <v>214</v>
      </c>
      <c r="B4976" t="s">
        <v>70</v>
      </c>
      <c r="C4976" t="s">
        <v>47</v>
      </c>
      <c r="D4976" t="s">
        <v>3192</v>
      </c>
      <c r="E4976" t="s">
        <v>49</v>
      </c>
      <c r="F4976" t="s">
        <v>50</v>
      </c>
      <c r="G4976">
        <v>6.7108521858851098E-4</v>
      </c>
    </row>
    <row r="4977" spans="1:7" x14ac:dyDescent="0.25">
      <c r="A4977" t="s">
        <v>214</v>
      </c>
      <c r="B4977" t="s">
        <v>76</v>
      </c>
      <c r="C4977" t="s">
        <v>47</v>
      </c>
      <c r="D4977" t="s">
        <v>3193</v>
      </c>
      <c r="E4977" t="s">
        <v>49</v>
      </c>
      <c r="F4977" t="s">
        <v>50</v>
      </c>
      <c r="G4977">
        <v>1.16385656796144E-3</v>
      </c>
    </row>
    <row r="4978" spans="1:7" x14ac:dyDescent="0.25">
      <c r="A4978" t="s">
        <v>214</v>
      </c>
      <c r="B4978" t="s">
        <v>73</v>
      </c>
      <c r="C4978" t="s">
        <v>47</v>
      </c>
      <c r="D4978" t="s">
        <v>3193</v>
      </c>
      <c r="E4978" t="s">
        <v>49</v>
      </c>
      <c r="F4978" t="s">
        <v>50</v>
      </c>
      <c r="G4978">
        <v>2.0074887222118502E-3</v>
      </c>
    </row>
    <row r="4979" spans="1:7" x14ac:dyDescent="0.25">
      <c r="A4979" t="s">
        <v>220</v>
      </c>
      <c r="B4979" t="s">
        <v>73</v>
      </c>
      <c r="C4979" t="s">
        <v>47</v>
      </c>
      <c r="D4979" t="s">
        <v>3195</v>
      </c>
      <c r="E4979" t="s">
        <v>49</v>
      </c>
      <c r="F4979" t="s">
        <v>50</v>
      </c>
      <c r="G4979">
        <v>1.5796688231792999E-3</v>
      </c>
    </row>
    <row r="4980" spans="1:7" x14ac:dyDescent="0.25">
      <c r="A4980" t="s">
        <v>3229</v>
      </c>
      <c r="B4980" t="s">
        <v>73</v>
      </c>
      <c r="C4980" t="s">
        <v>47</v>
      </c>
      <c r="D4980" t="s">
        <v>3187</v>
      </c>
      <c r="E4980" t="s">
        <v>49</v>
      </c>
      <c r="F4980" t="s">
        <v>50</v>
      </c>
      <c r="G4980">
        <v>4.7921641045306097E-3</v>
      </c>
    </row>
    <row r="4981" spans="1:7" x14ac:dyDescent="0.25">
      <c r="A4981" t="s">
        <v>3229</v>
      </c>
      <c r="B4981" t="s">
        <v>70</v>
      </c>
      <c r="C4981" t="s">
        <v>47</v>
      </c>
      <c r="D4981" t="s">
        <v>3187</v>
      </c>
      <c r="E4981" t="s">
        <v>49</v>
      </c>
      <c r="F4981" t="s">
        <v>50</v>
      </c>
      <c r="G4981">
        <v>2.0692751350173001E-3</v>
      </c>
    </row>
    <row r="4982" spans="1:7" x14ac:dyDescent="0.25">
      <c r="A4982" t="s">
        <v>220</v>
      </c>
      <c r="B4982" t="s">
        <v>70</v>
      </c>
      <c r="C4982" t="s">
        <v>47</v>
      </c>
      <c r="D4982" t="s">
        <v>3195</v>
      </c>
      <c r="E4982" t="s">
        <v>49</v>
      </c>
      <c r="F4982" t="s">
        <v>50</v>
      </c>
      <c r="G4982">
        <v>3.4615351603581302E-4</v>
      </c>
    </row>
    <row r="4983" spans="1:7" x14ac:dyDescent="0.25">
      <c r="A4983" t="s">
        <v>3229</v>
      </c>
      <c r="B4983" t="s">
        <v>76</v>
      </c>
      <c r="C4983" t="s">
        <v>47</v>
      </c>
      <c r="D4983" t="s">
        <v>3187</v>
      </c>
      <c r="E4983" t="s">
        <v>49</v>
      </c>
      <c r="F4983" t="s">
        <v>50</v>
      </c>
      <c r="G4983">
        <v>4.1014017110847503E-3</v>
      </c>
    </row>
    <row r="4984" spans="1:7" x14ac:dyDescent="0.25">
      <c r="A4984" t="s">
        <v>220</v>
      </c>
      <c r="B4984" t="s">
        <v>76</v>
      </c>
      <c r="C4984" t="s">
        <v>47</v>
      </c>
      <c r="D4984" t="s">
        <v>3195</v>
      </c>
      <c r="E4984" t="s">
        <v>49</v>
      </c>
      <c r="F4984" t="s">
        <v>50</v>
      </c>
      <c r="G4984">
        <v>6.1660502856467601E-4</v>
      </c>
    </row>
    <row r="4985" spans="1:7" x14ac:dyDescent="0.25">
      <c r="A4985" t="s">
        <v>214</v>
      </c>
      <c r="B4985" t="s">
        <v>70</v>
      </c>
      <c r="C4985" t="s">
        <v>47</v>
      </c>
      <c r="D4985" t="s">
        <v>3193</v>
      </c>
      <c r="E4985" t="s">
        <v>49</v>
      </c>
      <c r="F4985" t="s">
        <v>50</v>
      </c>
      <c r="G4985">
        <v>6.7228400305415804E-4</v>
      </c>
    </row>
    <row r="4986" spans="1:7" x14ac:dyDescent="0.25">
      <c r="A4986" t="s">
        <v>214</v>
      </c>
      <c r="B4986" t="s">
        <v>76</v>
      </c>
      <c r="C4986" t="s">
        <v>47</v>
      </c>
      <c r="D4986" t="s">
        <v>3194</v>
      </c>
      <c r="E4986" t="s">
        <v>49</v>
      </c>
      <c r="F4986" t="s">
        <v>50</v>
      </c>
      <c r="G4986">
        <v>1.1780852962423199E-3</v>
      </c>
    </row>
    <row r="4987" spans="1:7" x14ac:dyDescent="0.25">
      <c r="A4987" t="s">
        <v>214</v>
      </c>
      <c r="B4987" t="s">
        <v>73</v>
      </c>
      <c r="C4987" t="s">
        <v>47</v>
      </c>
      <c r="D4987" t="s">
        <v>3194</v>
      </c>
      <c r="E4987" t="s">
        <v>49</v>
      </c>
      <c r="F4987" t="s">
        <v>50</v>
      </c>
      <c r="G4987">
        <v>2.06697333742071E-3</v>
      </c>
    </row>
    <row r="4988" spans="1:7" x14ac:dyDescent="0.25">
      <c r="A4988" t="s">
        <v>220</v>
      </c>
      <c r="B4988" t="s">
        <v>73</v>
      </c>
      <c r="C4988" t="s">
        <v>47</v>
      </c>
      <c r="D4988" t="s">
        <v>3196</v>
      </c>
      <c r="E4988" t="s">
        <v>49</v>
      </c>
      <c r="F4988" t="s">
        <v>50</v>
      </c>
      <c r="G4988">
        <v>1.5769912496857001E-3</v>
      </c>
    </row>
    <row r="4989" spans="1:7" x14ac:dyDescent="0.25">
      <c r="A4989" t="s">
        <v>3229</v>
      </c>
      <c r="B4989" t="s">
        <v>73</v>
      </c>
      <c r="C4989" t="s">
        <v>47</v>
      </c>
      <c r="D4989" t="s">
        <v>3188</v>
      </c>
      <c r="E4989" t="s">
        <v>49</v>
      </c>
      <c r="F4989" t="s">
        <v>50</v>
      </c>
      <c r="G4989">
        <v>4.76223090811381E-3</v>
      </c>
    </row>
    <row r="4990" spans="1:7" x14ac:dyDescent="0.25">
      <c r="A4990" t="s">
        <v>220</v>
      </c>
      <c r="B4990" t="s">
        <v>70</v>
      </c>
      <c r="C4990" t="s">
        <v>47</v>
      </c>
      <c r="D4990" t="s">
        <v>3196</v>
      </c>
      <c r="E4990" t="s">
        <v>49</v>
      </c>
      <c r="F4990" t="s">
        <v>50</v>
      </c>
      <c r="G4990">
        <v>3.42692909897237E-4</v>
      </c>
    </row>
    <row r="4991" spans="1:7" x14ac:dyDescent="0.25">
      <c r="A4991" t="s">
        <v>3229</v>
      </c>
      <c r="B4991" t="s">
        <v>70</v>
      </c>
      <c r="C4991" t="s">
        <v>47</v>
      </c>
      <c r="D4991" t="s">
        <v>3188</v>
      </c>
      <c r="E4991" t="s">
        <v>49</v>
      </c>
      <c r="F4991" t="s">
        <v>50</v>
      </c>
      <c r="G4991">
        <v>2.0482784698879898E-3</v>
      </c>
    </row>
    <row r="4992" spans="1:7" x14ac:dyDescent="0.25">
      <c r="A4992" t="s">
        <v>220</v>
      </c>
      <c r="B4992" t="s">
        <v>76</v>
      </c>
      <c r="C4992" t="s">
        <v>47</v>
      </c>
      <c r="D4992" t="s">
        <v>3196</v>
      </c>
      <c r="E4992" t="s">
        <v>49</v>
      </c>
      <c r="F4992" t="s">
        <v>50</v>
      </c>
      <c r="G4992">
        <v>6.0990279999332099E-4</v>
      </c>
    </row>
    <row r="4993" spans="1:7" x14ac:dyDescent="0.25">
      <c r="A4993" t="s">
        <v>3229</v>
      </c>
      <c r="B4993" t="s">
        <v>76</v>
      </c>
      <c r="C4993" t="s">
        <v>47</v>
      </c>
      <c r="D4993" t="s">
        <v>3188</v>
      </c>
      <c r="E4993" t="s">
        <v>49</v>
      </c>
      <c r="F4993" t="s">
        <v>50</v>
      </c>
      <c r="G4993">
        <v>4.0922580020768297E-3</v>
      </c>
    </row>
    <row r="4994" spans="1:7" x14ac:dyDescent="0.25">
      <c r="A4994" t="s">
        <v>214</v>
      </c>
      <c r="B4994" t="s">
        <v>70</v>
      </c>
      <c r="C4994" t="s">
        <v>47</v>
      </c>
      <c r="D4994" t="s">
        <v>3194</v>
      </c>
      <c r="E4994" t="s">
        <v>49</v>
      </c>
      <c r="F4994" t="s">
        <v>50</v>
      </c>
      <c r="G4994">
        <v>6.9475242385157805E-4</v>
      </c>
    </row>
    <row r="4995" spans="1:7" x14ac:dyDescent="0.25">
      <c r="A4995" t="s">
        <v>214</v>
      </c>
      <c r="B4995" t="s">
        <v>76</v>
      </c>
      <c r="C4995" t="s">
        <v>47</v>
      </c>
      <c r="D4995" t="s">
        <v>3195</v>
      </c>
      <c r="E4995" t="s">
        <v>49</v>
      </c>
      <c r="F4995" t="s">
        <v>50</v>
      </c>
      <c r="G4995">
        <v>1.17032855421632E-3</v>
      </c>
    </row>
    <row r="4996" spans="1:7" x14ac:dyDescent="0.25">
      <c r="A4996" t="s">
        <v>214</v>
      </c>
      <c r="B4996" t="s">
        <v>73</v>
      </c>
      <c r="C4996" t="s">
        <v>47</v>
      </c>
      <c r="D4996" t="s">
        <v>3195</v>
      </c>
      <c r="E4996" t="s">
        <v>49</v>
      </c>
      <c r="F4996" t="s">
        <v>50</v>
      </c>
      <c r="G4996">
        <v>2.0500590949704702E-3</v>
      </c>
    </row>
    <row r="4997" spans="1:7" x14ac:dyDescent="0.25">
      <c r="A4997" t="s">
        <v>220</v>
      </c>
      <c r="B4997" t="s">
        <v>73</v>
      </c>
      <c r="C4997" t="s">
        <v>47</v>
      </c>
      <c r="D4997" t="s">
        <v>3197</v>
      </c>
      <c r="E4997" t="s">
        <v>49</v>
      </c>
      <c r="F4997" t="s">
        <v>50</v>
      </c>
      <c r="G4997">
        <v>1.5695922904544401E-3</v>
      </c>
    </row>
    <row r="4998" spans="1:7" x14ac:dyDescent="0.25">
      <c r="A4998" t="s">
        <v>220</v>
      </c>
      <c r="B4998" t="s">
        <v>70</v>
      </c>
      <c r="C4998" t="s">
        <v>47</v>
      </c>
      <c r="D4998" t="s">
        <v>3197</v>
      </c>
      <c r="E4998" t="s">
        <v>49</v>
      </c>
      <c r="F4998" t="s">
        <v>50</v>
      </c>
      <c r="G4998">
        <v>3.4050146738688099E-4</v>
      </c>
    </row>
    <row r="4999" spans="1:7" x14ac:dyDescent="0.25">
      <c r="A4999" t="s">
        <v>3229</v>
      </c>
      <c r="B4999" t="s">
        <v>73</v>
      </c>
      <c r="C4999" t="s">
        <v>47</v>
      </c>
      <c r="D4999" t="s">
        <v>3189</v>
      </c>
      <c r="E4999" t="s">
        <v>49</v>
      </c>
      <c r="F4999" t="s">
        <v>50</v>
      </c>
      <c r="G4999">
        <v>4.7431327314937802E-3</v>
      </c>
    </row>
    <row r="5000" spans="1:7" x14ac:dyDescent="0.25">
      <c r="A5000" t="s">
        <v>3229</v>
      </c>
      <c r="B5000" t="s">
        <v>70</v>
      </c>
      <c r="C5000" t="s">
        <v>47</v>
      </c>
      <c r="D5000" t="s">
        <v>3189</v>
      </c>
      <c r="E5000" t="s">
        <v>49</v>
      </c>
      <c r="F5000" t="s">
        <v>50</v>
      </c>
      <c r="G5000">
        <v>2.02810264101215E-3</v>
      </c>
    </row>
    <row r="5001" spans="1:7" x14ac:dyDescent="0.25">
      <c r="A5001" t="s">
        <v>220</v>
      </c>
      <c r="B5001" t="s">
        <v>76</v>
      </c>
      <c r="C5001" t="s">
        <v>47</v>
      </c>
      <c r="D5001" t="s">
        <v>3197</v>
      </c>
      <c r="E5001" t="s">
        <v>49</v>
      </c>
      <c r="F5001" t="s">
        <v>50</v>
      </c>
      <c r="G5001">
        <v>6.0513681835598404E-4</v>
      </c>
    </row>
    <row r="5002" spans="1:7" x14ac:dyDescent="0.25">
      <c r="A5002" t="s">
        <v>214</v>
      </c>
      <c r="B5002" t="s">
        <v>70</v>
      </c>
      <c r="C5002" t="s">
        <v>47</v>
      </c>
      <c r="D5002" t="s">
        <v>3195</v>
      </c>
      <c r="E5002" t="s">
        <v>49</v>
      </c>
      <c r="F5002" t="s">
        <v>50</v>
      </c>
      <c r="G5002">
        <v>6.8955978194435797E-4</v>
      </c>
    </row>
    <row r="5003" spans="1:7" x14ac:dyDescent="0.25">
      <c r="A5003" t="s">
        <v>3229</v>
      </c>
      <c r="B5003" t="s">
        <v>76</v>
      </c>
      <c r="C5003" t="s">
        <v>47</v>
      </c>
      <c r="D5003" t="s">
        <v>3189</v>
      </c>
      <c r="E5003" t="s">
        <v>49</v>
      </c>
      <c r="F5003" t="s">
        <v>50</v>
      </c>
      <c r="G5003">
        <v>4.0996692928613396E-3</v>
      </c>
    </row>
    <row r="5004" spans="1:7" x14ac:dyDescent="0.25">
      <c r="A5004" t="s">
        <v>214</v>
      </c>
      <c r="B5004" t="s">
        <v>76</v>
      </c>
      <c r="C5004" t="s">
        <v>47</v>
      </c>
      <c r="D5004" t="s">
        <v>3196</v>
      </c>
      <c r="E5004" t="s">
        <v>49</v>
      </c>
      <c r="F5004" t="s">
        <v>50</v>
      </c>
      <c r="G5004">
        <v>1.1606269124625299E-3</v>
      </c>
    </row>
    <row r="5005" spans="1:7" x14ac:dyDescent="0.25">
      <c r="A5005" t="s">
        <v>220</v>
      </c>
      <c r="B5005" t="s">
        <v>73</v>
      </c>
      <c r="C5005" t="s">
        <v>47</v>
      </c>
      <c r="D5005" t="s">
        <v>3198</v>
      </c>
      <c r="E5005" t="s">
        <v>49</v>
      </c>
      <c r="F5005" t="s">
        <v>50</v>
      </c>
      <c r="G5005">
        <v>1.5641238038421499E-3</v>
      </c>
    </row>
    <row r="5006" spans="1:7" x14ac:dyDescent="0.25">
      <c r="A5006" t="s">
        <v>214</v>
      </c>
      <c r="B5006" t="s">
        <v>73</v>
      </c>
      <c r="C5006" t="s">
        <v>47</v>
      </c>
      <c r="D5006" t="s">
        <v>3196</v>
      </c>
      <c r="E5006" t="s">
        <v>49</v>
      </c>
      <c r="F5006" t="s">
        <v>50</v>
      </c>
      <c r="G5006">
        <v>2.04377824413603E-3</v>
      </c>
    </row>
    <row r="5007" spans="1:7" x14ac:dyDescent="0.25">
      <c r="A5007" t="s">
        <v>220</v>
      </c>
      <c r="B5007" t="s">
        <v>70</v>
      </c>
      <c r="C5007" t="s">
        <v>47</v>
      </c>
      <c r="D5007" t="s">
        <v>3198</v>
      </c>
      <c r="E5007" t="s">
        <v>49</v>
      </c>
      <c r="F5007" t="s">
        <v>50</v>
      </c>
      <c r="G5007">
        <v>3.4278927119911099E-4</v>
      </c>
    </row>
    <row r="5008" spans="1:7" x14ac:dyDescent="0.25">
      <c r="A5008" t="s">
        <v>220</v>
      </c>
      <c r="B5008" t="s">
        <v>76</v>
      </c>
      <c r="C5008" t="s">
        <v>47</v>
      </c>
      <c r="D5008" t="s">
        <v>3198</v>
      </c>
      <c r="E5008" t="s">
        <v>49</v>
      </c>
      <c r="F5008" t="s">
        <v>50</v>
      </c>
      <c r="G5008">
        <v>5.9988122459844404E-4</v>
      </c>
    </row>
    <row r="5009" spans="1:7" x14ac:dyDescent="0.25">
      <c r="A5009" t="s">
        <v>3229</v>
      </c>
      <c r="B5009" t="s">
        <v>73</v>
      </c>
      <c r="C5009" t="s">
        <v>47</v>
      </c>
      <c r="D5009" t="s">
        <v>3190</v>
      </c>
      <c r="E5009" t="s">
        <v>49</v>
      </c>
      <c r="F5009" t="s">
        <v>50</v>
      </c>
      <c r="G5009">
        <v>4.7806801953056898E-3</v>
      </c>
    </row>
    <row r="5010" spans="1:7" x14ac:dyDescent="0.25">
      <c r="A5010" t="s">
        <v>3229</v>
      </c>
      <c r="B5010" t="s">
        <v>70</v>
      </c>
      <c r="C5010" t="s">
        <v>47</v>
      </c>
      <c r="D5010" t="s">
        <v>3190</v>
      </c>
      <c r="E5010" t="s">
        <v>49</v>
      </c>
      <c r="F5010" t="s">
        <v>50</v>
      </c>
      <c r="G5010">
        <v>2.0568455836569599E-3</v>
      </c>
    </row>
    <row r="5011" spans="1:7" x14ac:dyDescent="0.25">
      <c r="A5011" t="s">
        <v>214</v>
      </c>
      <c r="B5011" t="s">
        <v>70</v>
      </c>
      <c r="C5011" t="s">
        <v>47</v>
      </c>
      <c r="D5011" t="s">
        <v>3196</v>
      </c>
      <c r="E5011" t="s">
        <v>49</v>
      </c>
      <c r="F5011" t="s">
        <v>50</v>
      </c>
      <c r="G5011">
        <v>6.8810320850731604E-4</v>
      </c>
    </row>
    <row r="5012" spans="1:7" x14ac:dyDescent="0.25">
      <c r="A5012" t="s">
        <v>3229</v>
      </c>
      <c r="B5012" t="s">
        <v>76</v>
      </c>
      <c r="C5012" t="s">
        <v>47</v>
      </c>
      <c r="D5012" t="s">
        <v>3190</v>
      </c>
      <c r="E5012" t="s">
        <v>49</v>
      </c>
      <c r="F5012" t="s">
        <v>50</v>
      </c>
      <c r="G5012">
        <v>4.1159521470698198E-3</v>
      </c>
    </row>
    <row r="5013" spans="1:7" x14ac:dyDescent="0.25">
      <c r="A5013" t="s">
        <v>214</v>
      </c>
      <c r="B5013" t="s">
        <v>76</v>
      </c>
      <c r="C5013" t="s">
        <v>47</v>
      </c>
      <c r="D5013" t="s">
        <v>3197</v>
      </c>
      <c r="E5013" t="s">
        <v>49</v>
      </c>
      <c r="F5013" t="s">
        <v>50</v>
      </c>
      <c r="G5013">
        <v>1.15441944864061E-3</v>
      </c>
    </row>
    <row r="5014" spans="1:7" x14ac:dyDescent="0.25">
      <c r="A5014" t="s">
        <v>220</v>
      </c>
      <c r="B5014" t="s">
        <v>73</v>
      </c>
      <c r="C5014" t="s">
        <v>47</v>
      </c>
      <c r="D5014" t="s">
        <v>3199</v>
      </c>
      <c r="E5014" t="s">
        <v>49</v>
      </c>
      <c r="F5014" t="s">
        <v>50</v>
      </c>
      <c r="G5014">
        <v>1.5599400327916701E-3</v>
      </c>
    </row>
    <row r="5015" spans="1:7" x14ac:dyDescent="0.25">
      <c r="A5015" t="s">
        <v>214</v>
      </c>
      <c r="B5015" t="s">
        <v>73</v>
      </c>
      <c r="C5015" t="s">
        <v>47</v>
      </c>
      <c r="D5015" t="s">
        <v>3197</v>
      </c>
      <c r="E5015" t="s">
        <v>49</v>
      </c>
      <c r="F5015" t="s">
        <v>50</v>
      </c>
      <c r="G5015">
        <v>2.0295679569244298E-3</v>
      </c>
    </row>
    <row r="5016" spans="1:7" x14ac:dyDescent="0.25">
      <c r="A5016" t="s">
        <v>220</v>
      </c>
      <c r="B5016" t="s">
        <v>70</v>
      </c>
      <c r="C5016" t="s">
        <v>47</v>
      </c>
      <c r="D5016" t="s">
        <v>3199</v>
      </c>
      <c r="E5016" t="s">
        <v>49</v>
      </c>
      <c r="F5016" t="s">
        <v>50</v>
      </c>
      <c r="G5016">
        <v>3.43859321192691E-4</v>
      </c>
    </row>
    <row r="5017" spans="1:7" x14ac:dyDescent="0.25">
      <c r="A5017" t="s">
        <v>220</v>
      </c>
      <c r="B5017" t="s">
        <v>76</v>
      </c>
      <c r="C5017" t="s">
        <v>47</v>
      </c>
      <c r="D5017" t="s">
        <v>3199</v>
      </c>
      <c r="E5017" t="s">
        <v>49</v>
      </c>
      <c r="F5017" t="s">
        <v>50</v>
      </c>
      <c r="G5017">
        <v>5.9678305659377701E-4</v>
      </c>
    </row>
    <row r="5018" spans="1:7" x14ac:dyDescent="0.25">
      <c r="A5018" t="s">
        <v>3229</v>
      </c>
      <c r="B5018" t="s">
        <v>73</v>
      </c>
      <c r="C5018" t="s">
        <v>47</v>
      </c>
      <c r="D5018" t="s">
        <v>3191</v>
      </c>
      <c r="E5018" t="s">
        <v>49</v>
      </c>
      <c r="F5018" t="s">
        <v>50</v>
      </c>
      <c r="G5018">
        <v>4.8186416370201799E-3</v>
      </c>
    </row>
    <row r="5019" spans="1:7" x14ac:dyDescent="0.25">
      <c r="A5019" t="s">
        <v>214</v>
      </c>
      <c r="B5019" t="s">
        <v>70</v>
      </c>
      <c r="C5019" t="s">
        <v>47</v>
      </c>
      <c r="D5019" t="s">
        <v>3197</v>
      </c>
      <c r="E5019" t="s">
        <v>49</v>
      </c>
      <c r="F5019" t="s">
        <v>50</v>
      </c>
      <c r="G5019">
        <v>6.8309373325771698E-4</v>
      </c>
    </row>
    <row r="5020" spans="1:7" x14ac:dyDescent="0.25">
      <c r="A5020" t="s">
        <v>3229</v>
      </c>
      <c r="B5020" t="s">
        <v>70</v>
      </c>
      <c r="C5020" t="s">
        <v>47</v>
      </c>
      <c r="D5020" t="s">
        <v>3191</v>
      </c>
      <c r="E5020" t="s">
        <v>49</v>
      </c>
      <c r="F5020" t="s">
        <v>50</v>
      </c>
      <c r="G5020">
        <v>2.1015305628721702E-3</v>
      </c>
    </row>
    <row r="5021" spans="1:7" x14ac:dyDescent="0.25">
      <c r="A5021" t="s">
        <v>3229</v>
      </c>
      <c r="B5021" t="s">
        <v>76</v>
      </c>
      <c r="C5021" t="s">
        <v>47</v>
      </c>
      <c r="D5021" t="s">
        <v>3191</v>
      </c>
      <c r="E5021" t="s">
        <v>49</v>
      </c>
      <c r="F5021" t="s">
        <v>50</v>
      </c>
      <c r="G5021">
        <v>4.1328185362834099E-3</v>
      </c>
    </row>
    <row r="5022" spans="1:7" x14ac:dyDescent="0.25">
      <c r="A5022" t="s">
        <v>214</v>
      </c>
      <c r="B5022" t="s">
        <v>76</v>
      </c>
      <c r="C5022" t="s">
        <v>47</v>
      </c>
      <c r="D5022" t="s">
        <v>3198</v>
      </c>
      <c r="E5022" t="s">
        <v>49</v>
      </c>
      <c r="F5022" t="s">
        <v>50</v>
      </c>
      <c r="G5022">
        <v>1.1501171064715E-3</v>
      </c>
    </row>
    <row r="5023" spans="1:7" x14ac:dyDescent="0.25">
      <c r="A5023" t="s">
        <v>220</v>
      </c>
      <c r="B5023" t="s">
        <v>73</v>
      </c>
      <c r="C5023" t="s">
        <v>47</v>
      </c>
      <c r="D5023" t="s">
        <v>3200</v>
      </c>
      <c r="E5023" t="s">
        <v>49</v>
      </c>
      <c r="F5023" t="s">
        <v>50</v>
      </c>
      <c r="G5023">
        <v>1.56481332249111E-3</v>
      </c>
    </row>
    <row r="5024" spans="1:7" x14ac:dyDescent="0.25">
      <c r="A5024" t="s">
        <v>214</v>
      </c>
      <c r="B5024" t="s">
        <v>73</v>
      </c>
      <c r="C5024" t="s">
        <v>47</v>
      </c>
      <c r="D5024" t="s">
        <v>3198</v>
      </c>
      <c r="E5024" t="s">
        <v>49</v>
      </c>
      <c r="F5024" t="s">
        <v>50</v>
      </c>
      <c r="G5024">
        <v>2.0221611920823398E-3</v>
      </c>
    </row>
    <row r="5025" spans="1:7" x14ac:dyDescent="0.25">
      <c r="A5025" t="s">
        <v>220</v>
      </c>
      <c r="B5025" t="s">
        <v>70</v>
      </c>
      <c r="C5025" t="s">
        <v>47</v>
      </c>
      <c r="D5025" t="s">
        <v>3200</v>
      </c>
      <c r="E5025" t="s">
        <v>49</v>
      </c>
      <c r="F5025" t="s">
        <v>50</v>
      </c>
      <c r="G5025">
        <v>3.4722189108530601E-4</v>
      </c>
    </row>
    <row r="5026" spans="1:7" x14ac:dyDescent="0.25">
      <c r="A5026" t="s">
        <v>220</v>
      </c>
      <c r="B5026" t="s">
        <v>76</v>
      </c>
      <c r="C5026" t="s">
        <v>47</v>
      </c>
      <c r="D5026" t="s">
        <v>3200</v>
      </c>
      <c r="E5026" t="s">
        <v>49</v>
      </c>
      <c r="F5026" t="s">
        <v>50</v>
      </c>
      <c r="G5026">
        <v>5.9693230109082295E-4</v>
      </c>
    </row>
    <row r="5027" spans="1:7" x14ac:dyDescent="0.25">
      <c r="A5027" t="s">
        <v>214</v>
      </c>
      <c r="B5027" t="s">
        <v>70</v>
      </c>
      <c r="C5027" t="s">
        <v>47</v>
      </c>
      <c r="D5027" t="s">
        <v>3198</v>
      </c>
      <c r="E5027" t="s">
        <v>49</v>
      </c>
      <c r="F5027" t="s">
        <v>50</v>
      </c>
      <c r="G5027">
        <v>6.7848635058030996E-4</v>
      </c>
    </row>
    <row r="5028" spans="1:7" x14ac:dyDescent="0.25">
      <c r="A5028" t="s">
        <v>3229</v>
      </c>
      <c r="B5028" t="s">
        <v>73</v>
      </c>
      <c r="C5028" t="s">
        <v>47</v>
      </c>
      <c r="D5028" t="s">
        <v>3192</v>
      </c>
      <c r="E5028" t="s">
        <v>49</v>
      </c>
      <c r="F5028" t="s">
        <v>50</v>
      </c>
      <c r="G5028">
        <v>4.8554246624310802E-3</v>
      </c>
    </row>
    <row r="5029" spans="1:7" x14ac:dyDescent="0.25">
      <c r="A5029" t="s">
        <v>3229</v>
      </c>
      <c r="B5029" t="s">
        <v>70</v>
      </c>
      <c r="C5029" t="s">
        <v>47</v>
      </c>
      <c r="D5029" t="s">
        <v>3192</v>
      </c>
      <c r="E5029" t="s">
        <v>49</v>
      </c>
      <c r="F5029" t="s">
        <v>50</v>
      </c>
      <c r="G5029">
        <v>2.1395181616147298E-3</v>
      </c>
    </row>
    <row r="5030" spans="1:7" x14ac:dyDescent="0.25">
      <c r="A5030" t="s">
        <v>3229</v>
      </c>
      <c r="B5030" t="s">
        <v>76</v>
      </c>
      <c r="C5030" t="s">
        <v>47</v>
      </c>
      <c r="D5030" t="s">
        <v>3192</v>
      </c>
      <c r="E5030" t="s">
        <v>49</v>
      </c>
      <c r="F5030" t="s">
        <v>50</v>
      </c>
      <c r="G5030">
        <v>4.16824097434679E-3</v>
      </c>
    </row>
    <row r="5031" spans="1:7" x14ac:dyDescent="0.25">
      <c r="A5031" t="s">
        <v>214</v>
      </c>
      <c r="B5031" t="s">
        <v>76</v>
      </c>
      <c r="C5031" t="s">
        <v>47</v>
      </c>
      <c r="D5031" t="s">
        <v>3199</v>
      </c>
      <c r="E5031" t="s">
        <v>49</v>
      </c>
      <c r="F5031" t="s">
        <v>50</v>
      </c>
      <c r="G5031">
        <v>1.14619773730897E-3</v>
      </c>
    </row>
    <row r="5032" spans="1:7" x14ac:dyDescent="0.25">
      <c r="A5032" t="s">
        <v>220</v>
      </c>
      <c r="B5032" t="s">
        <v>73</v>
      </c>
      <c r="C5032" t="s">
        <v>47</v>
      </c>
      <c r="D5032" t="s">
        <v>3201</v>
      </c>
      <c r="E5032" t="s">
        <v>49</v>
      </c>
      <c r="F5032" t="s">
        <v>50</v>
      </c>
      <c r="G5032">
        <v>1.5713043434103699E-3</v>
      </c>
    </row>
    <row r="5033" spans="1:7" x14ac:dyDescent="0.25">
      <c r="A5033" t="s">
        <v>214</v>
      </c>
      <c r="B5033" t="s">
        <v>73</v>
      </c>
      <c r="C5033" t="s">
        <v>47</v>
      </c>
      <c r="D5033" t="s">
        <v>3199</v>
      </c>
      <c r="E5033" t="s">
        <v>49</v>
      </c>
      <c r="F5033" t="s">
        <v>50</v>
      </c>
      <c r="G5033">
        <v>2.0172495381873901E-3</v>
      </c>
    </row>
    <row r="5034" spans="1:7" x14ac:dyDescent="0.25">
      <c r="A5034" t="s">
        <v>220</v>
      </c>
      <c r="B5034" t="s">
        <v>70</v>
      </c>
      <c r="C5034" t="s">
        <v>47</v>
      </c>
      <c r="D5034" t="s">
        <v>3201</v>
      </c>
      <c r="E5034" t="s">
        <v>49</v>
      </c>
      <c r="F5034" t="s">
        <v>50</v>
      </c>
      <c r="G5034">
        <v>3.4822418108019202E-4</v>
      </c>
    </row>
    <row r="5035" spans="1:7" x14ac:dyDescent="0.25">
      <c r="A5035" t="s">
        <v>220</v>
      </c>
      <c r="B5035" t="s">
        <v>76</v>
      </c>
      <c r="C5035" t="s">
        <v>47</v>
      </c>
      <c r="D5035" t="s">
        <v>3201</v>
      </c>
      <c r="E5035" t="s">
        <v>49</v>
      </c>
      <c r="F5035" t="s">
        <v>50</v>
      </c>
      <c r="G5035">
        <v>5.9822394266161299E-4</v>
      </c>
    </row>
    <row r="5036" spans="1:7" x14ac:dyDescent="0.25">
      <c r="A5036" t="s">
        <v>214</v>
      </c>
      <c r="B5036" t="s">
        <v>70</v>
      </c>
      <c r="C5036" t="s">
        <v>47</v>
      </c>
      <c r="D5036" t="s">
        <v>3199</v>
      </c>
      <c r="E5036" t="s">
        <v>49</v>
      </c>
      <c r="F5036" t="s">
        <v>50</v>
      </c>
      <c r="G5036">
        <v>6.7719233663458497E-4</v>
      </c>
    </row>
    <row r="5037" spans="1:7" x14ac:dyDescent="0.25">
      <c r="A5037" t="s">
        <v>3229</v>
      </c>
      <c r="B5037" t="s">
        <v>73</v>
      </c>
      <c r="C5037" t="s">
        <v>47</v>
      </c>
      <c r="D5037" t="s">
        <v>3193</v>
      </c>
      <c r="E5037" t="s">
        <v>49</v>
      </c>
      <c r="F5037" t="s">
        <v>50</v>
      </c>
      <c r="G5037">
        <v>4.8504947499835903E-3</v>
      </c>
    </row>
    <row r="5038" spans="1:7" x14ac:dyDescent="0.25">
      <c r="A5038" t="s">
        <v>3229</v>
      </c>
      <c r="B5038" t="s">
        <v>70</v>
      </c>
      <c r="C5038" t="s">
        <v>47</v>
      </c>
      <c r="D5038" t="s">
        <v>3193</v>
      </c>
      <c r="E5038" t="s">
        <v>49</v>
      </c>
      <c r="F5038" t="s">
        <v>50</v>
      </c>
      <c r="G5038">
        <v>2.1351415343052399E-3</v>
      </c>
    </row>
    <row r="5039" spans="1:7" x14ac:dyDescent="0.25">
      <c r="A5039" t="s">
        <v>214</v>
      </c>
      <c r="B5039" t="s">
        <v>76</v>
      </c>
      <c r="C5039" t="s">
        <v>47</v>
      </c>
      <c r="D5039" t="s">
        <v>3200</v>
      </c>
      <c r="E5039" t="s">
        <v>49</v>
      </c>
      <c r="F5039" t="s">
        <v>50</v>
      </c>
      <c r="G5039">
        <v>1.15595954573816E-3</v>
      </c>
    </row>
    <row r="5040" spans="1:7" x14ac:dyDescent="0.25">
      <c r="A5040" t="s">
        <v>3229</v>
      </c>
      <c r="B5040" t="s">
        <v>76</v>
      </c>
      <c r="C5040" t="s">
        <v>47</v>
      </c>
      <c r="D5040" t="s">
        <v>3193</v>
      </c>
      <c r="E5040" t="s">
        <v>49</v>
      </c>
      <c r="F5040" t="s">
        <v>50</v>
      </c>
      <c r="G5040">
        <v>4.1663505834586599E-3</v>
      </c>
    </row>
    <row r="5041" spans="1:7" x14ac:dyDescent="0.25">
      <c r="A5041" t="s">
        <v>220</v>
      </c>
      <c r="B5041" t="s">
        <v>73</v>
      </c>
      <c r="C5041" t="s">
        <v>47</v>
      </c>
      <c r="D5041" t="s">
        <v>3202</v>
      </c>
      <c r="E5041" t="s">
        <v>49</v>
      </c>
      <c r="F5041" t="s">
        <v>50</v>
      </c>
      <c r="G5041">
        <v>1.57709600163154E-3</v>
      </c>
    </row>
    <row r="5042" spans="1:7" x14ac:dyDescent="0.25">
      <c r="A5042" t="s">
        <v>214</v>
      </c>
      <c r="B5042" t="s">
        <v>73</v>
      </c>
      <c r="C5042" t="s">
        <v>47</v>
      </c>
      <c r="D5042" t="s">
        <v>3200</v>
      </c>
      <c r="E5042" t="s">
        <v>49</v>
      </c>
      <c r="F5042" t="s">
        <v>50</v>
      </c>
      <c r="G5042">
        <v>2.0216994608441901E-3</v>
      </c>
    </row>
    <row r="5043" spans="1:7" x14ac:dyDescent="0.25">
      <c r="A5043" t="s">
        <v>220</v>
      </c>
      <c r="B5043" t="s">
        <v>70</v>
      </c>
      <c r="C5043" t="s">
        <v>47</v>
      </c>
      <c r="D5043" t="s">
        <v>3202</v>
      </c>
      <c r="E5043" t="s">
        <v>49</v>
      </c>
      <c r="F5043" t="s">
        <v>50</v>
      </c>
      <c r="G5043">
        <v>3.4693844464360398E-4</v>
      </c>
    </row>
    <row r="5044" spans="1:7" x14ac:dyDescent="0.25">
      <c r="A5044" t="s">
        <v>220</v>
      </c>
      <c r="B5044" t="s">
        <v>76</v>
      </c>
      <c r="C5044" t="s">
        <v>47</v>
      </c>
      <c r="D5044" t="s">
        <v>3202</v>
      </c>
      <c r="E5044" t="s">
        <v>49</v>
      </c>
      <c r="F5044" t="s">
        <v>50</v>
      </c>
      <c r="G5044">
        <v>5.9722165266672697E-4</v>
      </c>
    </row>
    <row r="5045" spans="1:7" x14ac:dyDescent="0.25">
      <c r="A5045" t="s">
        <v>214</v>
      </c>
      <c r="B5045" t="s">
        <v>70</v>
      </c>
      <c r="C5045" t="s">
        <v>47</v>
      </c>
      <c r="D5045" t="s">
        <v>3200</v>
      </c>
      <c r="E5045" t="s">
        <v>49</v>
      </c>
      <c r="F5045" t="s">
        <v>50</v>
      </c>
      <c r="G5045">
        <v>6.75635929736826E-4</v>
      </c>
    </row>
    <row r="5046" spans="1:7" x14ac:dyDescent="0.25">
      <c r="A5046" t="s">
        <v>3229</v>
      </c>
      <c r="B5046" t="s">
        <v>73</v>
      </c>
      <c r="C5046" t="s">
        <v>47</v>
      </c>
      <c r="D5046" t="s">
        <v>3194</v>
      </c>
      <c r="E5046" t="s">
        <v>49</v>
      </c>
      <c r="F5046" t="s">
        <v>50</v>
      </c>
      <c r="G5046">
        <v>4.8604891918323598E-3</v>
      </c>
    </row>
    <row r="5047" spans="1:7" x14ac:dyDescent="0.25">
      <c r="A5047" t="s">
        <v>3229</v>
      </c>
      <c r="B5047" t="s">
        <v>70</v>
      </c>
      <c r="C5047" t="s">
        <v>47</v>
      </c>
      <c r="D5047" t="s">
        <v>3194</v>
      </c>
      <c r="E5047" t="s">
        <v>49</v>
      </c>
      <c r="F5047" t="s">
        <v>50</v>
      </c>
      <c r="G5047">
        <v>2.1370349989997001E-3</v>
      </c>
    </row>
    <row r="5048" spans="1:7" x14ac:dyDescent="0.25">
      <c r="A5048" t="s">
        <v>214</v>
      </c>
      <c r="B5048" t="s">
        <v>76</v>
      </c>
      <c r="C5048" t="s">
        <v>47</v>
      </c>
      <c r="D5048" t="s">
        <v>3201</v>
      </c>
      <c r="E5048" t="s">
        <v>49</v>
      </c>
      <c r="F5048" t="s">
        <v>50</v>
      </c>
      <c r="G5048">
        <v>1.16695192261659E-3</v>
      </c>
    </row>
    <row r="5049" spans="1:7" x14ac:dyDescent="0.25">
      <c r="A5049" t="s">
        <v>3229</v>
      </c>
      <c r="B5049" t="s">
        <v>76</v>
      </c>
      <c r="C5049" t="s">
        <v>47</v>
      </c>
      <c r="D5049" t="s">
        <v>3194</v>
      </c>
      <c r="E5049" t="s">
        <v>49</v>
      </c>
      <c r="F5049" t="s">
        <v>50</v>
      </c>
      <c r="G5049">
        <v>4.1768478684955099E-3</v>
      </c>
    </row>
    <row r="5050" spans="1:7" x14ac:dyDescent="0.25">
      <c r="A5050" t="s">
        <v>220</v>
      </c>
      <c r="B5050" t="s">
        <v>73</v>
      </c>
      <c r="C5050" t="s">
        <v>47</v>
      </c>
      <c r="D5050" t="s">
        <v>3203</v>
      </c>
      <c r="E5050" t="s">
        <v>49</v>
      </c>
      <c r="F5050" t="s">
        <v>50</v>
      </c>
      <c r="G5050">
        <v>1.5695832393787499E-3</v>
      </c>
    </row>
    <row r="5051" spans="1:7" x14ac:dyDescent="0.25">
      <c r="A5051" t="s">
        <v>214</v>
      </c>
      <c r="B5051" t="s">
        <v>73</v>
      </c>
      <c r="C5051" t="s">
        <v>47</v>
      </c>
      <c r="D5051" t="s">
        <v>3201</v>
      </c>
      <c r="E5051" t="s">
        <v>49</v>
      </c>
      <c r="F5051" t="s">
        <v>50</v>
      </c>
      <c r="G5051">
        <v>2.0272031067982499E-3</v>
      </c>
    </row>
    <row r="5052" spans="1:7" x14ac:dyDescent="0.25">
      <c r="A5052" t="s">
        <v>220</v>
      </c>
      <c r="B5052" t="s">
        <v>70</v>
      </c>
      <c r="C5052" t="s">
        <v>47</v>
      </c>
      <c r="D5052" t="s">
        <v>3203</v>
      </c>
      <c r="E5052" t="s">
        <v>49</v>
      </c>
      <c r="F5052" t="s">
        <v>50</v>
      </c>
      <c r="G5052">
        <v>3.4399518260249301E-4</v>
      </c>
    </row>
    <row r="5053" spans="1:7" x14ac:dyDescent="0.25">
      <c r="A5053" t="s">
        <v>220</v>
      </c>
      <c r="B5053" t="s">
        <v>76</v>
      </c>
      <c r="C5053" t="s">
        <v>47</v>
      </c>
      <c r="D5053" t="s">
        <v>3203</v>
      </c>
      <c r="E5053" t="s">
        <v>49</v>
      </c>
      <c r="F5053" t="s">
        <v>50</v>
      </c>
      <c r="G5053">
        <v>5.9315319414491999E-4</v>
      </c>
    </row>
    <row r="5054" spans="1:7" x14ac:dyDescent="0.25">
      <c r="A5054" t="s">
        <v>214</v>
      </c>
      <c r="B5054" t="s">
        <v>70</v>
      </c>
      <c r="C5054" t="s">
        <v>47</v>
      </c>
      <c r="D5054" t="s">
        <v>3201</v>
      </c>
      <c r="E5054" t="s">
        <v>49</v>
      </c>
      <c r="F5054" t="s">
        <v>50</v>
      </c>
      <c r="G5054">
        <v>6.7582982512274104E-4</v>
      </c>
    </row>
    <row r="5055" spans="1:7" x14ac:dyDescent="0.25">
      <c r="A5055" t="s">
        <v>3229</v>
      </c>
      <c r="B5055" t="s">
        <v>73</v>
      </c>
      <c r="C5055" t="s">
        <v>47</v>
      </c>
      <c r="D5055" t="s">
        <v>3195</v>
      </c>
      <c r="E5055" t="s">
        <v>49</v>
      </c>
      <c r="F5055" t="s">
        <v>50</v>
      </c>
      <c r="G5055">
        <v>4.8360759740347301E-3</v>
      </c>
    </row>
    <row r="5056" spans="1:7" x14ac:dyDescent="0.25">
      <c r="A5056" t="s">
        <v>214</v>
      </c>
      <c r="B5056" t="s">
        <v>76</v>
      </c>
      <c r="C5056" t="s">
        <v>47</v>
      </c>
      <c r="D5056" t="s">
        <v>3202</v>
      </c>
      <c r="E5056" t="s">
        <v>49</v>
      </c>
      <c r="F5056" t="s">
        <v>50</v>
      </c>
      <c r="G5056">
        <v>1.16893312558024E-3</v>
      </c>
    </row>
    <row r="5057" spans="1:7" x14ac:dyDescent="0.25">
      <c r="A5057" t="s">
        <v>3229</v>
      </c>
      <c r="B5057" t="s">
        <v>70</v>
      </c>
      <c r="C5057" t="s">
        <v>47</v>
      </c>
      <c r="D5057" t="s">
        <v>3195</v>
      </c>
      <c r="E5057" t="s">
        <v>49</v>
      </c>
      <c r="F5057" t="s">
        <v>50</v>
      </c>
      <c r="G5057">
        <v>2.1181298481238999E-3</v>
      </c>
    </row>
    <row r="5058" spans="1:7" x14ac:dyDescent="0.25">
      <c r="A5058" t="s">
        <v>3229</v>
      </c>
      <c r="B5058" t="s">
        <v>76</v>
      </c>
      <c r="C5058" t="s">
        <v>47</v>
      </c>
      <c r="D5058" t="s">
        <v>3195</v>
      </c>
      <c r="E5058" t="s">
        <v>49</v>
      </c>
      <c r="F5058" t="s">
        <v>50</v>
      </c>
      <c r="G5058">
        <v>4.1541474424438996E-3</v>
      </c>
    </row>
    <row r="5059" spans="1:7" x14ac:dyDescent="0.25">
      <c r="A5059" t="s">
        <v>220</v>
      </c>
      <c r="B5059" t="s">
        <v>73</v>
      </c>
      <c r="C5059" t="s">
        <v>47</v>
      </c>
      <c r="D5059" t="s">
        <v>3204</v>
      </c>
      <c r="E5059" t="s">
        <v>49</v>
      </c>
      <c r="F5059" t="s">
        <v>50</v>
      </c>
      <c r="G5059">
        <v>1.60138736168543E-3</v>
      </c>
    </row>
    <row r="5060" spans="1:7" x14ac:dyDescent="0.25">
      <c r="A5060" t="s">
        <v>106</v>
      </c>
      <c r="B5060" t="s">
        <v>3</v>
      </c>
      <c r="C5060" t="s">
        <v>108</v>
      </c>
      <c r="D5060">
        <v>12</v>
      </c>
      <c r="E5060" t="s">
        <v>60</v>
      </c>
      <c r="F5060" t="s">
        <v>61</v>
      </c>
      <c r="G5060">
        <v>1.60138736168543E-3</v>
      </c>
    </row>
    <row r="5061" spans="1:7" x14ac:dyDescent="0.25">
      <c r="A5061">
        <v>1.60138736168543E-3</v>
      </c>
    </row>
    <row r="5062" spans="1:7" x14ac:dyDescent="0.25">
      <c r="A5062" t="s">
        <v>214</v>
      </c>
      <c r="B5062" t="s">
        <v>73</v>
      </c>
      <c r="C5062" t="s">
        <v>47</v>
      </c>
      <c r="D5062" t="s">
        <v>3202</v>
      </c>
      <c r="E5062" t="s">
        <v>49</v>
      </c>
      <c r="F5062" t="s">
        <v>50</v>
      </c>
      <c r="G5062">
        <v>2.0269255046130798E-3</v>
      </c>
    </row>
    <row r="5063" spans="1:7" x14ac:dyDescent="0.25">
      <c r="A5063" t="s">
        <v>220</v>
      </c>
      <c r="B5063" t="s">
        <v>70</v>
      </c>
      <c r="C5063" t="s">
        <v>47</v>
      </c>
      <c r="D5063" t="s">
        <v>3204</v>
      </c>
      <c r="E5063" t="s">
        <v>49</v>
      </c>
      <c r="F5063" t="s">
        <v>50</v>
      </c>
      <c r="G5063">
        <v>3.60555211702982E-4</v>
      </c>
    </row>
    <row r="5064" spans="1:7" x14ac:dyDescent="0.25">
      <c r="A5064" t="s">
        <v>106</v>
      </c>
      <c r="B5064" t="s">
        <v>3</v>
      </c>
      <c r="C5064" t="s">
        <v>108</v>
      </c>
      <c r="D5064">
        <v>14</v>
      </c>
      <c r="E5064" t="s">
        <v>60</v>
      </c>
      <c r="F5064" t="s">
        <v>61</v>
      </c>
      <c r="G5064">
        <v>3.60555211702982E-4</v>
      </c>
    </row>
    <row r="5065" spans="1:7" x14ac:dyDescent="0.25">
      <c r="A5065">
        <v>3.60555211702982E-4</v>
      </c>
    </row>
    <row r="5066" spans="1:7" x14ac:dyDescent="0.25">
      <c r="A5066" t="s">
        <v>220</v>
      </c>
      <c r="B5066" t="s">
        <v>76</v>
      </c>
      <c r="C5066" t="s">
        <v>47</v>
      </c>
      <c r="D5066" t="s">
        <v>3204</v>
      </c>
      <c r="E5066" t="s">
        <v>49</v>
      </c>
      <c r="F5066" t="s">
        <v>50</v>
      </c>
      <c r="G5066">
        <v>6.31110509236653E-4</v>
      </c>
    </row>
    <row r="5067" spans="1:7" x14ac:dyDescent="0.25">
      <c r="A5067" t="s">
        <v>106</v>
      </c>
      <c r="B5067" t="s">
        <v>3</v>
      </c>
      <c r="C5067" t="s">
        <v>108</v>
      </c>
      <c r="D5067">
        <v>13</v>
      </c>
      <c r="E5067" t="s">
        <v>60</v>
      </c>
      <c r="F5067" t="s">
        <v>61</v>
      </c>
      <c r="G5067">
        <v>6.31110509236653E-4</v>
      </c>
    </row>
    <row r="5068" spans="1:7" x14ac:dyDescent="0.25">
      <c r="A5068">
        <v>6.31110509236653E-4</v>
      </c>
    </row>
    <row r="5069" spans="1:7" x14ac:dyDescent="0.25">
      <c r="A5069" t="s">
        <v>214</v>
      </c>
      <c r="B5069" t="s">
        <v>70</v>
      </c>
      <c r="C5069" t="s">
        <v>47</v>
      </c>
      <c r="D5069" t="s">
        <v>3202</v>
      </c>
      <c r="E5069" t="s">
        <v>49</v>
      </c>
      <c r="F5069" t="s">
        <v>50</v>
      </c>
      <c r="G5069">
        <v>6.7290185260123901E-4</v>
      </c>
    </row>
    <row r="5070" spans="1:7" x14ac:dyDescent="0.25">
      <c r="A5070" t="s">
        <v>214</v>
      </c>
      <c r="B5070" t="s">
        <v>76</v>
      </c>
      <c r="C5070" t="s">
        <v>47</v>
      </c>
      <c r="D5070" t="s">
        <v>3203</v>
      </c>
      <c r="E5070" t="s">
        <v>49</v>
      </c>
      <c r="F5070" t="s">
        <v>50</v>
      </c>
      <c r="G5070">
        <v>1.15824805365668E-3</v>
      </c>
    </row>
    <row r="5071" spans="1:7" x14ac:dyDescent="0.25">
      <c r="A5071" t="s">
        <v>3229</v>
      </c>
      <c r="B5071" t="s">
        <v>73</v>
      </c>
      <c r="C5071" t="s">
        <v>47</v>
      </c>
      <c r="D5071" t="s">
        <v>3196</v>
      </c>
      <c r="E5071" t="s">
        <v>49</v>
      </c>
      <c r="F5071" t="s">
        <v>50</v>
      </c>
      <c r="G5071">
        <v>4.82729008232337E-3</v>
      </c>
    </row>
    <row r="5072" spans="1:7" x14ac:dyDescent="0.25">
      <c r="A5072" t="s">
        <v>3229</v>
      </c>
      <c r="B5072" t="s">
        <v>70</v>
      </c>
      <c r="C5072" t="s">
        <v>47</v>
      </c>
      <c r="D5072" t="s">
        <v>3196</v>
      </c>
      <c r="E5072" t="s">
        <v>49</v>
      </c>
      <c r="F5072" t="s">
        <v>50</v>
      </c>
      <c r="G5072">
        <v>2.0993337467096799E-3</v>
      </c>
    </row>
    <row r="5073" spans="1:7" x14ac:dyDescent="0.25">
      <c r="A5073" t="s">
        <v>3229</v>
      </c>
      <c r="B5073" t="s">
        <v>76</v>
      </c>
      <c r="C5073" t="s">
        <v>47</v>
      </c>
      <c r="D5073" t="s">
        <v>3196</v>
      </c>
      <c r="E5073" t="s">
        <v>49</v>
      </c>
      <c r="F5073" t="s">
        <v>50</v>
      </c>
      <c r="G5073">
        <v>4.1394888058952596E-3</v>
      </c>
    </row>
    <row r="5074" spans="1:7" x14ac:dyDescent="0.25">
      <c r="A5074" t="s">
        <v>214</v>
      </c>
      <c r="B5074" t="s">
        <v>73</v>
      </c>
      <c r="C5074" t="s">
        <v>47</v>
      </c>
      <c r="D5074" t="s">
        <v>3203</v>
      </c>
      <c r="E5074" t="s">
        <v>49</v>
      </c>
      <c r="F5074" t="s">
        <v>50</v>
      </c>
      <c r="G5074">
        <v>2.0207612602798999E-3</v>
      </c>
    </row>
    <row r="5075" spans="1:7" x14ac:dyDescent="0.25">
      <c r="A5075" t="s">
        <v>214</v>
      </c>
      <c r="B5075" t="s">
        <v>70</v>
      </c>
      <c r="C5075" t="s">
        <v>47</v>
      </c>
      <c r="D5075" t="s">
        <v>3203</v>
      </c>
      <c r="E5075" t="s">
        <v>49</v>
      </c>
      <c r="F5075" t="s">
        <v>50</v>
      </c>
      <c r="G5075">
        <v>6.6834953096177796E-4</v>
      </c>
    </row>
    <row r="5076" spans="1:7" x14ac:dyDescent="0.25">
      <c r="A5076" t="s">
        <v>214</v>
      </c>
      <c r="B5076" t="s">
        <v>76</v>
      </c>
      <c r="C5076" t="s">
        <v>47</v>
      </c>
      <c r="D5076" t="s">
        <v>3204</v>
      </c>
      <c r="E5076" t="s">
        <v>49</v>
      </c>
      <c r="F5076" t="s">
        <v>50</v>
      </c>
      <c r="G5076">
        <v>1.1727766593297301E-3</v>
      </c>
    </row>
    <row r="5077" spans="1:7" x14ac:dyDescent="0.25">
      <c r="A5077" t="s">
        <v>106</v>
      </c>
      <c r="B5077" t="s">
        <v>2</v>
      </c>
      <c r="C5077" t="s">
        <v>108</v>
      </c>
      <c r="D5077">
        <v>13</v>
      </c>
      <c r="E5077" t="s">
        <v>60</v>
      </c>
      <c r="F5077" t="s">
        <v>61</v>
      </c>
      <c r="G5077">
        <v>1.1727766593297301E-3</v>
      </c>
    </row>
    <row r="5078" spans="1:7" x14ac:dyDescent="0.25">
      <c r="A5078">
        <v>1.1727766593297301E-3</v>
      </c>
    </row>
    <row r="5079" spans="1:7" x14ac:dyDescent="0.25">
      <c r="A5079" t="s">
        <v>3229</v>
      </c>
      <c r="B5079" t="s">
        <v>73</v>
      </c>
      <c r="C5079" t="s">
        <v>47</v>
      </c>
      <c r="D5079" t="s">
        <v>3197</v>
      </c>
      <c r="E5079" t="s">
        <v>49</v>
      </c>
      <c r="F5079" t="s">
        <v>50</v>
      </c>
      <c r="G5079">
        <v>4.8007720046573197E-3</v>
      </c>
    </row>
    <row r="5080" spans="1:7" x14ac:dyDescent="0.25">
      <c r="A5080" t="s">
        <v>3229</v>
      </c>
      <c r="B5080" t="s">
        <v>70</v>
      </c>
      <c r="C5080" t="s">
        <v>47</v>
      </c>
      <c r="D5080" t="s">
        <v>3197</v>
      </c>
      <c r="E5080" t="s">
        <v>49</v>
      </c>
      <c r="F5080" t="s">
        <v>50</v>
      </c>
      <c r="G5080">
        <v>2.08034449153476E-3</v>
      </c>
    </row>
    <row r="5081" spans="1:7" x14ac:dyDescent="0.25">
      <c r="A5081" t="s">
        <v>3229</v>
      </c>
      <c r="B5081" t="s">
        <v>76</v>
      </c>
      <c r="C5081" t="s">
        <v>47</v>
      </c>
      <c r="D5081" t="s">
        <v>3197</v>
      </c>
      <c r="E5081" t="s">
        <v>49</v>
      </c>
      <c r="F5081" t="s">
        <v>50</v>
      </c>
      <c r="G5081">
        <v>4.1302230623033297E-3</v>
      </c>
    </row>
    <row r="5082" spans="1:7" x14ac:dyDescent="0.25">
      <c r="A5082" t="s">
        <v>214</v>
      </c>
      <c r="B5082" t="s">
        <v>73</v>
      </c>
      <c r="C5082" t="s">
        <v>47</v>
      </c>
      <c r="D5082" t="s">
        <v>3204</v>
      </c>
      <c r="E5082" t="s">
        <v>49</v>
      </c>
      <c r="F5082" t="s">
        <v>50</v>
      </c>
      <c r="G5082">
        <v>2.0794424613316798E-3</v>
      </c>
    </row>
    <row r="5083" spans="1:7" x14ac:dyDescent="0.25">
      <c r="A5083" t="s">
        <v>106</v>
      </c>
      <c r="B5083" t="s">
        <v>2</v>
      </c>
      <c r="C5083" t="s">
        <v>108</v>
      </c>
      <c r="D5083">
        <v>12</v>
      </c>
      <c r="E5083" t="s">
        <v>60</v>
      </c>
      <c r="F5083" t="s">
        <v>61</v>
      </c>
      <c r="G5083">
        <v>2.0794424613316798E-3</v>
      </c>
    </row>
    <row r="5084" spans="1:7" x14ac:dyDescent="0.25">
      <c r="A5084">
        <v>2.0794424613316798E-3</v>
      </c>
    </row>
    <row r="5085" spans="1:7" x14ac:dyDescent="0.25">
      <c r="A5085" t="s">
        <v>214</v>
      </c>
      <c r="B5085" t="s">
        <v>70</v>
      </c>
      <c r="C5085" t="s">
        <v>47</v>
      </c>
      <c r="D5085" t="s">
        <v>3204</v>
      </c>
      <c r="E5085" t="s">
        <v>49</v>
      </c>
      <c r="F5085" t="s">
        <v>50</v>
      </c>
      <c r="G5085">
        <v>6.9444378217061299E-4</v>
      </c>
    </row>
    <row r="5086" spans="1:7" x14ac:dyDescent="0.25">
      <c r="A5086" t="s">
        <v>106</v>
      </c>
      <c r="B5086" t="s">
        <v>2</v>
      </c>
      <c r="C5086" t="s">
        <v>108</v>
      </c>
      <c r="D5086">
        <v>14</v>
      </c>
      <c r="E5086" t="s">
        <v>60</v>
      </c>
      <c r="F5086" t="s">
        <v>61</v>
      </c>
      <c r="G5086">
        <v>6.9444378217061299E-4</v>
      </c>
    </row>
    <row r="5087" spans="1:7" x14ac:dyDescent="0.25">
      <c r="A5087">
        <v>6.9444378217061299E-4</v>
      </c>
    </row>
    <row r="5088" spans="1:7" x14ac:dyDescent="0.25">
      <c r="A5088" t="s">
        <v>3229</v>
      </c>
      <c r="B5088" t="s">
        <v>73</v>
      </c>
      <c r="C5088" t="s">
        <v>47</v>
      </c>
      <c r="D5088" t="s">
        <v>3198</v>
      </c>
      <c r="E5088" t="s">
        <v>49</v>
      </c>
      <c r="F5088" t="s">
        <v>50</v>
      </c>
      <c r="G5088">
        <v>4.77570466538693E-3</v>
      </c>
    </row>
    <row r="5089" spans="1:7" x14ac:dyDescent="0.25">
      <c r="A5089" t="s">
        <v>3229</v>
      </c>
      <c r="B5089" t="s">
        <v>70</v>
      </c>
      <c r="C5089" t="s">
        <v>47</v>
      </c>
      <c r="D5089" t="s">
        <v>3198</v>
      </c>
      <c r="E5089" t="s">
        <v>49</v>
      </c>
      <c r="F5089" t="s">
        <v>50</v>
      </c>
      <c r="G5089">
        <v>2.0656008669670501E-3</v>
      </c>
    </row>
    <row r="5090" spans="1:7" x14ac:dyDescent="0.25">
      <c r="A5090" t="s">
        <v>3229</v>
      </c>
      <c r="B5090" t="s">
        <v>76</v>
      </c>
      <c r="C5090" t="s">
        <v>47</v>
      </c>
      <c r="D5090" t="s">
        <v>3198</v>
      </c>
      <c r="E5090" t="s">
        <v>49</v>
      </c>
      <c r="F5090" t="s">
        <v>50</v>
      </c>
      <c r="G5090">
        <v>4.1155398103362197E-3</v>
      </c>
    </row>
    <row r="5091" spans="1:7" x14ac:dyDescent="0.25">
      <c r="A5091" t="s">
        <v>3229</v>
      </c>
      <c r="B5091" t="s">
        <v>73</v>
      </c>
      <c r="C5091" t="s">
        <v>47</v>
      </c>
      <c r="D5091" t="s">
        <v>3199</v>
      </c>
      <c r="E5091" t="s">
        <v>49</v>
      </c>
      <c r="F5091" t="s">
        <v>50</v>
      </c>
      <c r="G5091">
        <v>4.7678317103469498E-3</v>
      </c>
    </row>
    <row r="5092" spans="1:7" x14ac:dyDescent="0.25">
      <c r="A5092" t="s">
        <v>3229</v>
      </c>
      <c r="B5092" t="s">
        <v>70</v>
      </c>
      <c r="C5092" t="s">
        <v>47</v>
      </c>
      <c r="D5092" t="s">
        <v>3199</v>
      </c>
      <c r="E5092" t="s">
        <v>49</v>
      </c>
      <c r="F5092" t="s">
        <v>50</v>
      </c>
      <c r="G5092">
        <v>2.0552611978430402E-3</v>
      </c>
    </row>
    <row r="5093" spans="1:7" x14ac:dyDescent="0.25">
      <c r="A5093" t="s">
        <v>3229</v>
      </c>
      <c r="B5093" t="s">
        <v>76</v>
      </c>
      <c r="C5093" t="s">
        <v>47</v>
      </c>
      <c r="D5093" t="s">
        <v>3199</v>
      </c>
      <c r="E5093" t="s">
        <v>49</v>
      </c>
      <c r="F5093" t="s">
        <v>50</v>
      </c>
      <c r="G5093">
        <v>4.1113995878319896E-3</v>
      </c>
    </row>
    <row r="5094" spans="1:7" x14ac:dyDescent="0.25">
      <c r="A5094" t="s">
        <v>3229</v>
      </c>
      <c r="B5094" t="s">
        <v>73</v>
      </c>
      <c r="C5094" t="s">
        <v>47</v>
      </c>
      <c r="D5094" t="s">
        <v>3200</v>
      </c>
      <c r="E5094" t="s">
        <v>49</v>
      </c>
      <c r="F5094" t="s">
        <v>50</v>
      </c>
      <c r="G5094">
        <v>4.7994745895266503E-3</v>
      </c>
    </row>
    <row r="5095" spans="1:7" x14ac:dyDescent="0.25">
      <c r="A5095" t="s">
        <v>3229</v>
      </c>
      <c r="B5095" t="s">
        <v>70</v>
      </c>
      <c r="C5095" t="s">
        <v>47</v>
      </c>
      <c r="D5095" t="s">
        <v>3200</v>
      </c>
      <c r="E5095" t="s">
        <v>49</v>
      </c>
      <c r="F5095" t="s">
        <v>50</v>
      </c>
      <c r="G5095">
        <v>2.07696561184194E-3</v>
      </c>
    </row>
    <row r="5096" spans="1:7" x14ac:dyDescent="0.25">
      <c r="A5096" t="s">
        <v>3229</v>
      </c>
      <c r="B5096" t="s">
        <v>76</v>
      </c>
      <c r="C5096" t="s">
        <v>47</v>
      </c>
      <c r="D5096" t="s">
        <v>3200</v>
      </c>
      <c r="E5096" t="s">
        <v>49</v>
      </c>
      <c r="F5096" t="s">
        <v>50</v>
      </c>
      <c r="G5096">
        <v>4.1229706050621099E-3</v>
      </c>
    </row>
    <row r="5097" spans="1:7" x14ac:dyDescent="0.25">
      <c r="A5097" t="s">
        <v>3229</v>
      </c>
      <c r="B5097" t="s">
        <v>73</v>
      </c>
      <c r="C5097" t="s">
        <v>47</v>
      </c>
      <c r="D5097" t="s">
        <v>3201</v>
      </c>
      <c r="E5097" t="s">
        <v>49</v>
      </c>
      <c r="F5097" t="s">
        <v>50</v>
      </c>
      <c r="G5097">
        <v>4.8493653638256298E-3</v>
      </c>
    </row>
    <row r="5098" spans="1:7" x14ac:dyDescent="0.25">
      <c r="A5098" t="s">
        <v>3229</v>
      </c>
      <c r="B5098" t="s">
        <v>70</v>
      </c>
      <c r="C5098" t="s">
        <v>47</v>
      </c>
      <c r="D5098" t="s">
        <v>3201</v>
      </c>
      <c r="E5098" t="s">
        <v>49</v>
      </c>
      <c r="F5098" t="s">
        <v>50</v>
      </c>
      <c r="G5098">
        <v>2.1182683120478398E-3</v>
      </c>
    </row>
    <row r="5099" spans="1:7" x14ac:dyDescent="0.25">
      <c r="A5099" t="s">
        <v>3229</v>
      </c>
      <c r="B5099" t="s">
        <v>76</v>
      </c>
      <c r="C5099" t="s">
        <v>47</v>
      </c>
      <c r="D5099" t="s">
        <v>3201</v>
      </c>
      <c r="E5099" t="s">
        <v>49</v>
      </c>
      <c r="F5099" t="s">
        <v>50</v>
      </c>
      <c r="G5099">
        <v>4.1511987902454498E-3</v>
      </c>
    </row>
    <row r="5100" spans="1:7" x14ac:dyDescent="0.25">
      <c r="A5100" t="s">
        <v>3229</v>
      </c>
      <c r="B5100" t="s">
        <v>73</v>
      </c>
      <c r="C5100" t="s">
        <v>47</v>
      </c>
      <c r="D5100" t="s">
        <v>3202</v>
      </c>
      <c r="E5100" t="s">
        <v>49</v>
      </c>
      <c r="F5100" t="s">
        <v>50</v>
      </c>
      <c r="G5100">
        <v>4.8738615650708904E-3</v>
      </c>
    </row>
    <row r="5101" spans="1:7" x14ac:dyDescent="0.25">
      <c r="A5101" t="s">
        <v>3229</v>
      </c>
      <c r="B5101" t="s">
        <v>70</v>
      </c>
      <c r="C5101" t="s">
        <v>47</v>
      </c>
      <c r="D5101" t="s">
        <v>3202</v>
      </c>
      <c r="E5101" t="s">
        <v>49</v>
      </c>
      <c r="F5101" t="s">
        <v>50</v>
      </c>
      <c r="G5101">
        <v>2.1456895636863399E-3</v>
      </c>
    </row>
    <row r="5102" spans="1:7" x14ac:dyDescent="0.25">
      <c r="A5102" t="s">
        <v>3229</v>
      </c>
      <c r="B5102" t="s">
        <v>76</v>
      </c>
      <c r="C5102" t="s">
        <v>47</v>
      </c>
      <c r="D5102" t="s">
        <v>3202</v>
      </c>
      <c r="E5102" t="s">
        <v>49</v>
      </c>
      <c r="F5102" t="s">
        <v>50</v>
      </c>
      <c r="G5102">
        <v>4.15900963909772E-3</v>
      </c>
    </row>
    <row r="5103" spans="1:7" x14ac:dyDescent="0.25">
      <c r="A5103" t="s">
        <v>3229</v>
      </c>
      <c r="B5103" t="s">
        <v>73</v>
      </c>
      <c r="C5103" t="s">
        <v>47</v>
      </c>
      <c r="D5103" t="s">
        <v>3203</v>
      </c>
      <c r="E5103" t="s">
        <v>49</v>
      </c>
      <c r="F5103" t="s">
        <v>50</v>
      </c>
      <c r="G5103">
        <v>4.8636317253112696E-3</v>
      </c>
    </row>
    <row r="5104" spans="1:7" x14ac:dyDescent="0.25">
      <c r="A5104" t="s">
        <v>3229</v>
      </c>
      <c r="B5104" t="s">
        <v>70</v>
      </c>
      <c r="C5104" t="s">
        <v>47</v>
      </c>
      <c r="D5104" t="s">
        <v>3203</v>
      </c>
      <c r="E5104" t="s">
        <v>49</v>
      </c>
      <c r="F5104" t="s">
        <v>50</v>
      </c>
      <c r="G5104">
        <v>2.1335557655051901E-3</v>
      </c>
    </row>
    <row r="5105" spans="1:10" x14ac:dyDescent="0.25">
      <c r="A5105" t="s">
        <v>3229</v>
      </c>
      <c r="B5105" t="s">
        <v>76</v>
      </c>
      <c r="C5105" t="s">
        <v>47</v>
      </c>
      <c r="D5105" t="s">
        <v>3203</v>
      </c>
      <c r="E5105" t="s">
        <v>49</v>
      </c>
      <c r="F5105" t="s">
        <v>50</v>
      </c>
      <c r="G5105">
        <v>4.1484247755121297E-3</v>
      </c>
    </row>
    <row r="5106" spans="1:10" x14ac:dyDescent="0.25">
      <c r="A5106" t="s">
        <v>3229</v>
      </c>
      <c r="B5106" t="s">
        <v>73</v>
      </c>
      <c r="C5106" t="s">
        <v>47</v>
      </c>
      <c r="D5106" t="s">
        <v>3204</v>
      </c>
      <c r="E5106" t="s">
        <v>49</v>
      </c>
      <c r="F5106" t="s">
        <v>50</v>
      </c>
      <c r="G5106">
        <v>4.8744397958119697E-3</v>
      </c>
    </row>
    <row r="5107" spans="1:10" x14ac:dyDescent="0.25">
      <c r="A5107" t="s">
        <v>106</v>
      </c>
      <c r="B5107" t="s">
        <v>3003</v>
      </c>
      <c r="C5107" t="s">
        <v>108</v>
      </c>
      <c r="D5107">
        <v>12</v>
      </c>
      <c r="E5107" t="s">
        <v>60</v>
      </c>
      <c r="F5107" t="s">
        <v>61</v>
      </c>
      <c r="G5107">
        <v>4.8744397958119697E-3</v>
      </c>
    </row>
    <row r="5108" spans="1:10" x14ac:dyDescent="0.25">
      <c r="A5108">
        <v>4.8744397958119697E-3</v>
      </c>
    </row>
    <row r="5109" spans="1:10" x14ac:dyDescent="0.25">
      <c r="A5109" t="s">
        <v>3229</v>
      </c>
      <c r="B5109" t="s">
        <v>70</v>
      </c>
      <c r="C5109" t="s">
        <v>47</v>
      </c>
      <c r="D5109" t="s">
        <v>3204</v>
      </c>
      <c r="E5109" t="s">
        <v>49</v>
      </c>
      <c r="F5109" t="s">
        <v>50</v>
      </c>
      <c r="G5109">
        <v>2.1286090811093602E-3</v>
      </c>
    </row>
    <row r="5110" spans="1:10" x14ac:dyDescent="0.25">
      <c r="A5110" t="s">
        <v>106</v>
      </c>
      <c r="B5110" t="s">
        <v>3003</v>
      </c>
      <c r="C5110" t="s">
        <v>108</v>
      </c>
      <c r="D5110">
        <v>14</v>
      </c>
      <c r="E5110" t="s">
        <v>60</v>
      </c>
      <c r="F5110" t="s">
        <v>61</v>
      </c>
      <c r="G5110">
        <v>2.1286090811093602E-3</v>
      </c>
    </row>
    <row r="5111" spans="1:10" x14ac:dyDescent="0.25">
      <c r="A5111">
        <v>2.1286090811093602E-3</v>
      </c>
    </row>
    <row r="5112" spans="1:10" x14ac:dyDescent="0.25">
      <c r="A5112" t="s">
        <v>3229</v>
      </c>
      <c r="B5112" t="s">
        <v>76</v>
      </c>
      <c r="C5112" t="s">
        <v>47</v>
      </c>
      <c r="D5112" t="s">
        <v>3204</v>
      </c>
      <c r="E5112" t="s">
        <v>49</v>
      </c>
      <c r="F5112" t="s">
        <v>50</v>
      </c>
      <c r="G5112">
        <v>4.1486071546872399E-3</v>
      </c>
    </row>
    <row r="5113" spans="1:10" x14ac:dyDescent="0.25">
      <c r="A5113" t="s">
        <v>106</v>
      </c>
      <c r="B5113" t="s">
        <v>3003</v>
      </c>
      <c r="C5113" t="s">
        <v>108</v>
      </c>
      <c r="D5113">
        <v>13</v>
      </c>
      <c r="E5113" t="s">
        <v>60</v>
      </c>
      <c r="F5113" t="s">
        <v>61</v>
      </c>
      <c r="G5113">
        <v>4.1486071546872399E-3</v>
      </c>
    </row>
    <row r="5114" spans="1:10" x14ac:dyDescent="0.25">
      <c r="A5114">
        <v>4.1486071546872399E-3</v>
      </c>
    </row>
    <row r="5115" spans="1:10" x14ac:dyDescent="0.25">
      <c r="A5115" t="s">
        <v>20</v>
      </c>
      <c r="B5115">
        <v>4</v>
      </c>
      <c r="C5115" t="s">
        <v>208</v>
      </c>
      <c r="D5115">
        <v>12</v>
      </c>
      <c r="E5115" t="s">
        <v>3225</v>
      </c>
      <c r="F5115">
        <v>1200</v>
      </c>
      <c r="G5115" t="s">
        <v>3226</v>
      </c>
      <c r="H5115">
        <v>2</v>
      </c>
      <c r="I5115" t="s">
        <v>40</v>
      </c>
      <c r="J5115" t="s">
        <v>212</v>
      </c>
    </row>
    <row r="5116" spans="1:10" x14ac:dyDescent="0.25">
      <c r="A5116" t="s">
        <v>20</v>
      </c>
      <c r="B5116">
        <v>4</v>
      </c>
      <c r="C5116" t="s">
        <v>208</v>
      </c>
      <c r="D5116">
        <v>12</v>
      </c>
      <c r="E5116" t="s">
        <v>3225</v>
      </c>
      <c r="F5116">
        <v>1200</v>
      </c>
      <c r="G5116" t="s">
        <v>3226</v>
      </c>
      <c r="H5116">
        <v>2</v>
      </c>
      <c r="I5116" t="s">
        <v>40</v>
      </c>
      <c r="J5116" t="s">
        <v>2</v>
      </c>
    </row>
    <row r="5117" spans="1:10" x14ac:dyDescent="0.25">
      <c r="A5117" t="s">
        <v>20</v>
      </c>
      <c r="B5117">
        <v>4</v>
      </c>
      <c r="C5117" t="s">
        <v>208</v>
      </c>
      <c r="D5117">
        <v>12</v>
      </c>
      <c r="E5117" t="s">
        <v>3225</v>
      </c>
      <c r="F5117">
        <v>1200</v>
      </c>
      <c r="G5117" t="s">
        <v>3226</v>
      </c>
      <c r="H5117">
        <v>2</v>
      </c>
      <c r="I5117" t="s">
        <v>40</v>
      </c>
      <c r="J5117" t="s">
        <v>3</v>
      </c>
    </row>
    <row r="5118" spans="1:10" x14ac:dyDescent="0.25">
      <c r="A5118" t="s">
        <v>20</v>
      </c>
      <c r="B5118">
        <v>4</v>
      </c>
      <c r="C5118" t="s">
        <v>208</v>
      </c>
      <c r="D5118">
        <v>12</v>
      </c>
      <c r="E5118" t="s">
        <v>3225</v>
      </c>
      <c r="F5118">
        <v>1200</v>
      </c>
      <c r="G5118" t="s">
        <v>3226</v>
      </c>
      <c r="H5118">
        <v>2</v>
      </c>
      <c r="I5118" t="s">
        <v>40</v>
      </c>
      <c r="J5118" t="s">
        <v>3003</v>
      </c>
    </row>
    <row r="5119" spans="1:10" x14ac:dyDescent="0.25">
      <c r="A5119" t="s">
        <v>20</v>
      </c>
      <c r="B5119">
        <v>4</v>
      </c>
      <c r="C5119" t="s">
        <v>208</v>
      </c>
      <c r="D5119">
        <v>13</v>
      </c>
      <c r="E5119" t="s">
        <v>3225</v>
      </c>
      <c r="F5119">
        <v>1200</v>
      </c>
      <c r="G5119" t="s">
        <v>3226</v>
      </c>
      <c r="H5119">
        <v>2</v>
      </c>
      <c r="I5119" t="s">
        <v>40</v>
      </c>
      <c r="J5119" t="s">
        <v>212</v>
      </c>
    </row>
    <row r="5120" spans="1:10" x14ac:dyDescent="0.25">
      <c r="A5120" t="s">
        <v>20</v>
      </c>
      <c r="B5120">
        <v>4</v>
      </c>
      <c r="C5120" t="s">
        <v>208</v>
      </c>
      <c r="D5120">
        <v>13</v>
      </c>
      <c r="E5120" t="s">
        <v>3225</v>
      </c>
      <c r="F5120">
        <v>1200</v>
      </c>
      <c r="G5120" t="s">
        <v>3226</v>
      </c>
      <c r="H5120">
        <v>2</v>
      </c>
      <c r="I5120" t="s">
        <v>40</v>
      </c>
      <c r="J5120" t="s">
        <v>2</v>
      </c>
    </row>
    <row r="5121" spans="1:11" x14ac:dyDescent="0.25">
      <c r="A5121" t="s">
        <v>20</v>
      </c>
      <c r="B5121">
        <v>4</v>
      </c>
      <c r="C5121" t="s">
        <v>208</v>
      </c>
      <c r="D5121">
        <v>13</v>
      </c>
      <c r="E5121" t="s">
        <v>3225</v>
      </c>
      <c r="F5121">
        <v>1200</v>
      </c>
      <c r="G5121" t="s">
        <v>3226</v>
      </c>
      <c r="H5121">
        <v>2</v>
      </c>
      <c r="I5121" t="s">
        <v>40</v>
      </c>
      <c r="J5121" t="s">
        <v>3</v>
      </c>
    </row>
    <row r="5122" spans="1:11" x14ac:dyDescent="0.25">
      <c r="A5122" t="s">
        <v>20</v>
      </c>
      <c r="B5122">
        <v>4</v>
      </c>
      <c r="C5122" t="s">
        <v>208</v>
      </c>
      <c r="D5122">
        <v>13</v>
      </c>
      <c r="E5122" t="s">
        <v>3225</v>
      </c>
      <c r="F5122">
        <v>1200</v>
      </c>
      <c r="G5122" t="s">
        <v>3226</v>
      </c>
      <c r="H5122">
        <v>2</v>
      </c>
      <c r="I5122" t="s">
        <v>40</v>
      </c>
      <c r="J5122" t="s">
        <v>3003</v>
      </c>
    </row>
    <row r="5123" spans="1:11" x14ac:dyDescent="0.25">
      <c r="A5123" t="s">
        <v>20</v>
      </c>
      <c r="B5123">
        <v>4</v>
      </c>
      <c r="C5123" t="s">
        <v>208</v>
      </c>
      <c r="D5123">
        <v>14</v>
      </c>
      <c r="E5123" t="s">
        <v>3225</v>
      </c>
      <c r="F5123">
        <v>1200</v>
      </c>
      <c r="G5123" t="s">
        <v>3226</v>
      </c>
      <c r="H5123">
        <v>2</v>
      </c>
      <c r="I5123" t="s">
        <v>40</v>
      </c>
      <c r="J5123" t="s">
        <v>212</v>
      </c>
    </row>
    <row r="5124" spans="1:11" x14ac:dyDescent="0.25">
      <c r="A5124" t="s">
        <v>20</v>
      </c>
      <c r="B5124">
        <v>4</v>
      </c>
      <c r="C5124" t="s">
        <v>208</v>
      </c>
      <c r="D5124">
        <v>14</v>
      </c>
      <c r="E5124" t="s">
        <v>3225</v>
      </c>
      <c r="F5124">
        <v>1200</v>
      </c>
      <c r="G5124" t="s">
        <v>3226</v>
      </c>
      <c r="H5124">
        <v>2</v>
      </c>
      <c r="I5124" t="s">
        <v>40</v>
      </c>
      <c r="J5124" t="s">
        <v>2</v>
      </c>
    </row>
    <row r="5125" spans="1:11" x14ac:dyDescent="0.25">
      <c r="A5125" t="s">
        <v>20</v>
      </c>
      <c r="B5125">
        <v>4</v>
      </c>
      <c r="C5125" t="s">
        <v>208</v>
      </c>
      <c r="D5125">
        <v>14</v>
      </c>
      <c r="E5125" t="s">
        <v>3225</v>
      </c>
      <c r="F5125">
        <v>1200</v>
      </c>
      <c r="G5125" t="s">
        <v>3226</v>
      </c>
      <c r="H5125">
        <v>2</v>
      </c>
      <c r="I5125" t="s">
        <v>40</v>
      </c>
      <c r="J5125" t="s">
        <v>3</v>
      </c>
    </row>
    <row r="5126" spans="1:11" x14ac:dyDescent="0.25">
      <c r="A5126" t="s">
        <v>20</v>
      </c>
      <c r="B5126">
        <v>4</v>
      </c>
      <c r="C5126" t="s">
        <v>208</v>
      </c>
      <c r="D5126">
        <v>14</v>
      </c>
      <c r="E5126" t="s">
        <v>3225</v>
      </c>
      <c r="F5126">
        <v>1200</v>
      </c>
      <c r="G5126" t="s">
        <v>3226</v>
      </c>
      <c r="H5126">
        <v>2</v>
      </c>
      <c r="I5126" t="s">
        <v>40</v>
      </c>
      <c r="J5126" t="s">
        <v>3003</v>
      </c>
    </row>
    <row r="5127" spans="1:11" x14ac:dyDescent="0.25">
      <c r="A5127" t="s">
        <v>19</v>
      </c>
    </row>
    <row r="5128" spans="1:11" x14ac:dyDescent="0.25">
      <c r="A5128" t="s">
        <v>79</v>
      </c>
      <c r="B5128" t="s">
        <v>24</v>
      </c>
      <c r="C5128" t="s">
        <v>25</v>
      </c>
      <c r="D5128">
        <v>6960</v>
      </c>
    </row>
    <row r="5129" spans="1:11" x14ac:dyDescent="0.25">
      <c r="A5129" t="s">
        <v>80</v>
      </c>
    </row>
    <row r="5130" spans="1:11" x14ac:dyDescent="0.25">
      <c r="A5130" t="s">
        <v>218</v>
      </c>
      <c r="B5130" t="s">
        <v>73</v>
      </c>
      <c r="C5130" t="s">
        <v>27</v>
      </c>
      <c r="D5130" t="s">
        <v>28</v>
      </c>
      <c r="E5130" t="s">
        <v>29</v>
      </c>
      <c r="F5130" t="s">
        <v>30</v>
      </c>
      <c r="G5130" t="s">
        <v>31</v>
      </c>
      <c r="H5130" t="s">
        <v>32</v>
      </c>
      <c r="I5130" t="s">
        <v>33</v>
      </c>
      <c r="J5130" t="s">
        <v>34</v>
      </c>
      <c r="K5130">
        <v>2500</v>
      </c>
    </row>
    <row r="5131" spans="1:11" x14ac:dyDescent="0.25">
      <c r="A5131" t="s">
        <v>2972</v>
      </c>
    </row>
    <row r="5132" spans="1:11" x14ac:dyDescent="0.25">
      <c r="A5132" t="s">
        <v>2973</v>
      </c>
    </row>
    <row r="5133" spans="1:11" x14ac:dyDescent="0.25">
      <c r="A5133" t="s">
        <v>37</v>
      </c>
      <c r="B5133" t="s">
        <v>38</v>
      </c>
    </row>
    <row r="5134" spans="1:11" x14ac:dyDescent="0.25">
      <c r="A5134" t="s">
        <v>39</v>
      </c>
      <c r="B5134" t="s">
        <v>40</v>
      </c>
      <c r="C5134" t="s">
        <v>41</v>
      </c>
      <c r="D5134" t="s">
        <v>1</v>
      </c>
      <c r="E5134">
        <v>12</v>
      </c>
      <c r="F5134" t="s">
        <v>42</v>
      </c>
      <c r="G5134" t="s">
        <v>43</v>
      </c>
      <c r="H5134">
        <v>0.2</v>
      </c>
    </row>
    <row r="5135" spans="1:11" x14ac:dyDescent="0.25">
      <c r="A5135" t="s">
        <v>19</v>
      </c>
    </row>
    <row r="5136" spans="1:11" x14ac:dyDescent="0.25">
      <c r="A5136" t="s">
        <v>19</v>
      </c>
    </row>
    <row r="5137" spans="1:17" x14ac:dyDescent="0.25">
      <c r="A5137" t="s">
        <v>19</v>
      </c>
    </row>
    <row r="5138" spans="1:17" x14ac:dyDescent="0.25">
      <c r="A5138" t="s">
        <v>19</v>
      </c>
    </row>
    <row r="5139" spans="1:17" x14ac:dyDescent="0.25">
      <c r="A5139" t="s">
        <v>19</v>
      </c>
    </row>
    <row r="5140" spans="1:17" x14ac:dyDescent="0.25">
      <c r="A5140" t="s">
        <v>19</v>
      </c>
    </row>
    <row r="5141" spans="1:17" x14ac:dyDescent="0.25">
      <c r="A5141" t="s">
        <v>19</v>
      </c>
    </row>
    <row r="5142" spans="1:17" x14ac:dyDescent="0.25">
      <c r="A5142" t="s">
        <v>19</v>
      </c>
    </row>
    <row r="5143" spans="1:17" x14ac:dyDescent="0.25">
      <c r="A5143" t="s">
        <v>19</v>
      </c>
    </row>
    <row r="5144" spans="1:17" x14ac:dyDescent="0.25">
      <c r="A5144" t="s">
        <v>3228</v>
      </c>
      <c r="B5144" t="s">
        <v>24</v>
      </c>
      <c r="C5144" t="s">
        <v>25</v>
      </c>
      <c r="D5144">
        <v>2292</v>
      </c>
    </row>
    <row r="5145" spans="1:17" x14ac:dyDescent="0.25">
      <c r="A5145" t="s">
        <v>2986</v>
      </c>
    </row>
    <row r="5146" spans="1:17" x14ac:dyDescent="0.25">
      <c r="A5146" t="s">
        <v>3229</v>
      </c>
      <c r="B5146" t="s">
        <v>76</v>
      </c>
      <c r="C5146" t="s">
        <v>27</v>
      </c>
      <c r="D5146" t="s">
        <v>28</v>
      </c>
      <c r="E5146" t="s">
        <v>29</v>
      </c>
      <c r="F5146" t="s">
        <v>30</v>
      </c>
      <c r="G5146" t="s">
        <v>31</v>
      </c>
      <c r="H5146" t="s">
        <v>32</v>
      </c>
      <c r="I5146" t="s">
        <v>33</v>
      </c>
      <c r="J5146" t="s">
        <v>34</v>
      </c>
      <c r="K5146">
        <v>2500</v>
      </c>
    </row>
    <row r="5147" spans="1:17" x14ac:dyDescent="0.25">
      <c r="A5147" t="s">
        <v>2993</v>
      </c>
    </row>
    <row r="5148" spans="1:17" x14ac:dyDescent="0.25">
      <c r="A5148" t="s">
        <v>2994</v>
      </c>
    </row>
    <row r="5149" spans="1:17" x14ac:dyDescent="0.25">
      <c r="A5149" t="s">
        <v>37</v>
      </c>
      <c r="B5149" t="s">
        <v>38</v>
      </c>
    </row>
    <row r="5150" spans="1:17" x14ac:dyDescent="0.25">
      <c r="A5150" t="s">
        <v>39</v>
      </c>
      <c r="B5150" t="s">
        <v>40</v>
      </c>
      <c r="C5150" t="s">
        <v>41</v>
      </c>
      <c r="D5150" t="s">
        <v>1</v>
      </c>
      <c r="E5150">
        <v>13</v>
      </c>
      <c r="F5150" t="s">
        <v>42</v>
      </c>
      <c r="G5150" t="s">
        <v>43</v>
      </c>
      <c r="H5150">
        <v>0.2</v>
      </c>
    </row>
    <row r="5151" spans="1:17" x14ac:dyDescent="0.25">
      <c r="A5151" t="s">
        <v>3229</v>
      </c>
      <c r="B5151" t="s">
        <v>76</v>
      </c>
      <c r="C5151" t="s">
        <v>44</v>
      </c>
      <c r="D5151" t="s">
        <v>45</v>
      </c>
      <c r="E5151" t="s">
        <v>46</v>
      </c>
      <c r="F5151" t="s">
        <v>3103</v>
      </c>
      <c r="G5151">
        <v>10</v>
      </c>
      <c r="H5151" t="s">
        <v>3104</v>
      </c>
    </row>
    <row r="5152" spans="1:17" x14ac:dyDescent="0.25">
      <c r="A5152" t="s">
        <v>218</v>
      </c>
      <c r="B5152" t="s">
        <v>73</v>
      </c>
      <c r="C5152" t="s">
        <v>44</v>
      </c>
      <c r="D5152" t="s">
        <v>33</v>
      </c>
      <c r="E5152" t="s">
        <v>40</v>
      </c>
      <c r="F5152" t="s">
        <v>0</v>
      </c>
      <c r="G5152" t="s">
        <v>212</v>
      </c>
      <c r="H5152" t="s">
        <v>1</v>
      </c>
      <c r="I5152" t="s">
        <v>0</v>
      </c>
      <c r="J5152">
        <v>12</v>
      </c>
      <c r="K5152" t="s">
        <v>90</v>
      </c>
      <c r="L5152" t="s">
        <v>0</v>
      </c>
      <c r="M5152">
        <v>0.2</v>
      </c>
      <c r="N5152" t="s">
        <v>92</v>
      </c>
      <c r="O5152" t="s">
        <v>93</v>
      </c>
      <c r="P5152" t="s">
        <v>0</v>
      </c>
      <c r="Q5152" t="s">
        <v>94</v>
      </c>
    </row>
    <row r="5153" spans="1:11" x14ac:dyDescent="0.25">
      <c r="A5153" t="s">
        <v>19</v>
      </c>
    </row>
    <row r="5154" spans="1:11" x14ac:dyDescent="0.25">
      <c r="A5154" t="s">
        <v>79</v>
      </c>
      <c r="B5154" t="s">
        <v>24</v>
      </c>
      <c r="C5154" t="s">
        <v>25</v>
      </c>
      <c r="D5154">
        <v>6960</v>
      </c>
    </row>
    <row r="5155" spans="1:11" x14ac:dyDescent="0.25">
      <c r="A5155" t="s">
        <v>80</v>
      </c>
    </row>
    <row r="5156" spans="1:11" x14ac:dyDescent="0.25">
      <c r="A5156" t="s">
        <v>218</v>
      </c>
      <c r="B5156" t="s">
        <v>70</v>
      </c>
      <c r="C5156" t="s">
        <v>27</v>
      </c>
      <c r="D5156" t="s">
        <v>28</v>
      </c>
      <c r="E5156" t="s">
        <v>29</v>
      </c>
      <c r="F5156" t="s">
        <v>30</v>
      </c>
      <c r="G5156" t="s">
        <v>31</v>
      </c>
      <c r="H5156" t="s">
        <v>32</v>
      </c>
      <c r="I5156" t="s">
        <v>33</v>
      </c>
      <c r="J5156" t="s">
        <v>34</v>
      </c>
      <c r="K5156">
        <v>2500</v>
      </c>
    </row>
    <row r="5157" spans="1:11" x14ac:dyDescent="0.25">
      <c r="A5157" t="s">
        <v>2991</v>
      </c>
    </row>
    <row r="5158" spans="1:11" x14ac:dyDescent="0.25">
      <c r="A5158" t="s">
        <v>2992</v>
      </c>
    </row>
    <row r="5159" spans="1:11" x14ac:dyDescent="0.25">
      <c r="A5159" t="s">
        <v>37</v>
      </c>
      <c r="B5159" t="s">
        <v>38</v>
      </c>
    </row>
    <row r="5160" spans="1:11" x14ac:dyDescent="0.25">
      <c r="A5160" t="s">
        <v>39</v>
      </c>
      <c r="B5160" t="s">
        <v>40</v>
      </c>
      <c r="C5160" t="s">
        <v>41</v>
      </c>
      <c r="D5160" t="s">
        <v>1</v>
      </c>
      <c r="E5160">
        <v>14</v>
      </c>
      <c r="F5160" t="s">
        <v>42</v>
      </c>
      <c r="G5160" t="s">
        <v>43</v>
      </c>
      <c r="H5160">
        <v>0.2</v>
      </c>
    </row>
    <row r="5161" spans="1:11" x14ac:dyDescent="0.25">
      <c r="A5161" t="s">
        <v>79</v>
      </c>
      <c r="B5161" t="s">
        <v>24</v>
      </c>
      <c r="C5161" t="s">
        <v>25</v>
      </c>
      <c r="D5161">
        <v>6960</v>
      </c>
    </row>
    <row r="5162" spans="1:11" x14ac:dyDescent="0.25">
      <c r="A5162" t="s">
        <v>80</v>
      </c>
    </row>
    <row r="5163" spans="1:11" x14ac:dyDescent="0.25">
      <c r="A5163" t="s">
        <v>218</v>
      </c>
      <c r="B5163" t="s">
        <v>76</v>
      </c>
      <c r="C5163" t="s">
        <v>27</v>
      </c>
      <c r="D5163" t="s">
        <v>28</v>
      </c>
      <c r="E5163" t="s">
        <v>29</v>
      </c>
      <c r="F5163" t="s">
        <v>30</v>
      </c>
      <c r="G5163" t="s">
        <v>31</v>
      </c>
      <c r="H5163" t="s">
        <v>32</v>
      </c>
      <c r="I5163" t="s">
        <v>33</v>
      </c>
      <c r="J5163" t="s">
        <v>34</v>
      </c>
      <c r="K5163">
        <v>2500</v>
      </c>
    </row>
    <row r="5164" spans="1:11" x14ac:dyDescent="0.25">
      <c r="A5164" t="s">
        <v>2989</v>
      </c>
    </row>
    <row r="5165" spans="1:11" x14ac:dyDescent="0.25">
      <c r="A5165" t="s">
        <v>2990</v>
      </c>
    </row>
    <row r="5166" spans="1:11" x14ac:dyDescent="0.25">
      <c r="A5166" t="s">
        <v>37</v>
      </c>
      <c r="B5166" t="s">
        <v>38</v>
      </c>
    </row>
    <row r="5167" spans="1:11" x14ac:dyDescent="0.25">
      <c r="A5167" t="s">
        <v>39</v>
      </c>
      <c r="B5167" t="s">
        <v>40</v>
      </c>
      <c r="C5167" t="s">
        <v>41</v>
      </c>
      <c r="D5167" t="s">
        <v>1</v>
      </c>
      <c r="E5167">
        <v>13</v>
      </c>
      <c r="F5167" t="s">
        <v>42</v>
      </c>
      <c r="G5167" t="s">
        <v>43</v>
      </c>
      <c r="H5167">
        <v>0.2</v>
      </c>
    </row>
    <row r="5168" spans="1:11" x14ac:dyDescent="0.25">
      <c r="A5168" t="s">
        <v>3227</v>
      </c>
      <c r="B5168" t="s">
        <v>24</v>
      </c>
      <c r="C5168" t="s">
        <v>25</v>
      </c>
      <c r="D5168">
        <v>7002</v>
      </c>
    </row>
    <row r="5169" spans="1:11" x14ac:dyDescent="0.25">
      <c r="A5169" t="s">
        <v>26</v>
      </c>
    </row>
    <row r="5170" spans="1:11" x14ac:dyDescent="0.25">
      <c r="A5170" t="s">
        <v>220</v>
      </c>
      <c r="B5170" t="s">
        <v>70</v>
      </c>
      <c r="C5170" t="s">
        <v>27</v>
      </c>
      <c r="D5170" t="s">
        <v>28</v>
      </c>
      <c r="E5170" t="s">
        <v>29</v>
      </c>
      <c r="F5170" t="s">
        <v>30</v>
      </c>
      <c r="G5170" t="s">
        <v>31</v>
      </c>
      <c r="H5170" t="s">
        <v>32</v>
      </c>
      <c r="I5170" t="s">
        <v>33</v>
      </c>
      <c r="J5170" t="s">
        <v>34</v>
      </c>
      <c r="K5170">
        <v>2500</v>
      </c>
    </row>
    <row r="5171" spans="1:11" x14ac:dyDescent="0.25">
      <c r="A5171" t="s">
        <v>2978</v>
      </c>
    </row>
    <row r="5172" spans="1:11" x14ac:dyDescent="0.25">
      <c r="A5172" t="s">
        <v>2979</v>
      </c>
    </row>
    <row r="5173" spans="1:11" x14ac:dyDescent="0.25">
      <c r="A5173" t="s">
        <v>37</v>
      </c>
      <c r="B5173" t="s">
        <v>38</v>
      </c>
    </row>
    <row r="5174" spans="1:11" x14ac:dyDescent="0.25">
      <c r="A5174" t="s">
        <v>39</v>
      </c>
      <c r="B5174" t="s">
        <v>40</v>
      </c>
      <c r="C5174" t="s">
        <v>41</v>
      </c>
      <c r="D5174" t="s">
        <v>1</v>
      </c>
      <c r="E5174">
        <v>14</v>
      </c>
      <c r="F5174" t="s">
        <v>42</v>
      </c>
      <c r="G5174" t="s">
        <v>43</v>
      </c>
      <c r="H5174">
        <v>0.2</v>
      </c>
    </row>
    <row r="5175" spans="1:11" x14ac:dyDescent="0.25">
      <c r="A5175" t="s">
        <v>220</v>
      </c>
      <c r="B5175" t="s">
        <v>70</v>
      </c>
      <c r="C5175" t="s">
        <v>44</v>
      </c>
      <c r="D5175" t="s">
        <v>45</v>
      </c>
      <c r="E5175" t="s">
        <v>46</v>
      </c>
      <c r="F5175" t="s">
        <v>3103</v>
      </c>
      <c r="G5175">
        <v>10</v>
      </c>
      <c r="H5175" t="s">
        <v>3104</v>
      </c>
    </row>
    <row r="5176" spans="1:11" x14ac:dyDescent="0.25">
      <c r="A5176" t="s">
        <v>3227</v>
      </c>
      <c r="B5176" t="s">
        <v>24</v>
      </c>
      <c r="C5176" t="s">
        <v>25</v>
      </c>
      <c r="D5176">
        <v>7002</v>
      </c>
    </row>
    <row r="5177" spans="1:11" x14ac:dyDescent="0.25">
      <c r="A5177" t="s">
        <v>26</v>
      </c>
    </row>
    <row r="5178" spans="1:11" x14ac:dyDescent="0.25">
      <c r="A5178" t="s">
        <v>220</v>
      </c>
      <c r="B5178" t="s">
        <v>76</v>
      </c>
      <c r="C5178" t="s">
        <v>27</v>
      </c>
      <c r="D5178" t="s">
        <v>28</v>
      </c>
      <c r="E5178" t="s">
        <v>29</v>
      </c>
      <c r="F5178" t="s">
        <v>30</v>
      </c>
      <c r="G5178" t="s">
        <v>31</v>
      </c>
      <c r="H5178" t="s">
        <v>32</v>
      </c>
      <c r="I5178" t="s">
        <v>33</v>
      </c>
      <c r="J5178" t="s">
        <v>34</v>
      </c>
      <c r="K5178">
        <v>2500</v>
      </c>
    </row>
    <row r="5179" spans="1:11" x14ac:dyDescent="0.25">
      <c r="A5179" t="s">
        <v>2974</v>
      </c>
    </row>
    <row r="5180" spans="1:11" x14ac:dyDescent="0.25">
      <c r="A5180" t="s">
        <v>2975</v>
      </c>
    </row>
    <row r="5181" spans="1:11" x14ac:dyDescent="0.25">
      <c r="A5181" t="s">
        <v>37</v>
      </c>
      <c r="B5181" t="s">
        <v>38</v>
      </c>
    </row>
    <row r="5182" spans="1:11" x14ac:dyDescent="0.25">
      <c r="A5182" t="s">
        <v>39</v>
      </c>
      <c r="B5182" t="s">
        <v>40</v>
      </c>
      <c r="C5182" t="s">
        <v>41</v>
      </c>
      <c r="D5182" t="s">
        <v>1</v>
      </c>
      <c r="E5182">
        <v>13</v>
      </c>
      <c r="F5182" t="s">
        <v>42</v>
      </c>
      <c r="G5182" t="s">
        <v>43</v>
      </c>
      <c r="H5182">
        <v>0.2</v>
      </c>
    </row>
    <row r="5183" spans="1:11" x14ac:dyDescent="0.25">
      <c r="A5183" t="s">
        <v>220</v>
      </c>
      <c r="B5183" t="s">
        <v>76</v>
      </c>
      <c r="C5183" t="s">
        <v>44</v>
      </c>
      <c r="D5183" t="s">
        <v>45</v>
      </c>
      <c r="E5183" t="s">
        <v>46</v>
      </c>
      <c r="F5183" t="s">
        <v>3103</v>
      </c>
      <c r="G5183">
        <v>10</v>
      </c>
      <c r="H5183" t="s">
        <v>3104</v>
      </c>
    </row>
    <row r="5184" spans="1:11" x14ac:dyDescent="0.25">
      <c r="A5184" t="s">
        <v>67</v>
      </c>
      <c r="B5184" t="s">
        <v>24</v>
      </c>
      <c r="C5184" t="s">
        <v>25</v>
      </c>
      <c r="D5184">
        <v>7010</v>
      </c>
    </row>
    <row r="5185" spans="1:11" x14ac:dyDescent="0.25">
      <c r="A5185" t="s">
        <v>68</v>
      </c>
    </row>
    <row r="5186" spans="1:11" x14ac:dyDescent="0.25">
      <c r="A5186" t="s">
        <v>214</v>
      </c>
      <c r="B5186" t="s">
        <v>70</v>
      </c>
      <c r="C5186" t="s">
        <v>27</v>
      </c>
      <c r="D5186" t="s">
        <v>28</v>
      </c>
      <c r="E5186" t="s">
        <v>29</v>
      </c>
      <c r="F5186" t="s">
        <v>30</v>
      </c>
      <c r="G5186" t="s">
        <v>31</v>
      </c>
      <c r="H5186" t="s">
        <v>32</v>
      </c>
      <c r="I5186" t="s">
        <v>33</v>
      </c>
      <c r="J5186" t="s">
        <v>34</v>
      </c>
      <c r="K5186">
        <v>2500</v>
      </c>
    </row>
    <row r="5187" spans="1:11" x14ac:dyDescent="0.25">
      <c r="A5187" t="s">
        <v>2984</v>
      </c>
    </row>
    <row r="5188" spans="1:11" x14ac:dyDescent="0.25">
      <c r="A5188" t="s">
        <v>2985</v>
      </c>
    </row>
    <row r="5189" spans="1:11" x14ac:dyDescent="0.25">
      <c r="A5189" t="s">
        <v>37</v>
      </c>
      <c r="B5189" t="s">
        <v>38</v>
      </c>
    </row>
    <row r="5190" spans="1:11" x14ac:dyDescent="0.25">
      <c r="A5190" t="s">
        <v>39</v>
      </c>
      <c r="B5190" t="s">
        <v>40</v>
      </c>
      <c r="C5190" t="s">
        <v>41</v>
      </c>
      <c r="D5190" t="s">
        <v>1</v>
      </c>
      <c r="E5190">
        <v>14</v>
      </c>
      <c r="F5190" t="s">
        <v>42</v>
      </c>
      <c r="G5190" t="s">
        <v>43</v>
      </c>
      <c r="H5190">
        <v>0.2</v>
      </c>
    </row>
    <row r="5191" spans="1:11" x14ac:dyDescent="0.25">
      <c r="A5191" t="s">
        <v>3228</v>
      </c>
      <c r="B5191" t="s">
        <v>24</v>
      </c>
      <c r="C5191" t="s">
        <v>25</v>
      </c>
      <c r="D5191">
        <v>2292</v>
      </c>
    </row>
    <row r="5192" spans="1:11" x14ac:dyDescent="0.25">
      <c r="A5192" t="s">
        <v>2986</v>
      </c>
    </row>
    <row r="5193" spans="1:11" x14ac:dyDescent="0.25">
      <c r="A5193" t="s">
        <v>3229</v>
      </c>
      <c r="B5193" t="s">
        <v>70</v>
      </c>
      <c r="C5193" t="s">
        <v>27</v>
      </c>
      <c r="D5193" t="s">
        <v>28</v>
      </c>
      <c r="E5193" t="s">
        <v>29</v>
      </c>
      <c r="F5193" t="s">
        <v>30</v>
      </c>
      <c r="G5193" t="s">
        <v>31</v>
      </c>
      <c r="H5193" t="s">
        <v>32</v>
      </c>
      <c r="I5193" t="s">
        <v>33</v>
      </c>
      <c r="J5193" t="s">
        <v>34</v>
      </c>
      <c r="K5193">
        <v>2500</v>
      </c>
    </row>
    <row r="5194" spans="1:11" x14ac:dyDescent="0.25">
      <c r="A5194" t="s">
        <v>2995</v>
      </c>
    </row>
    <row r="5195" spans="1:11" x14ac:dyDescent="0.25">
      <c r="A5195" t="s">
        <v>2996</v>
      </c>
    </row>
    <row r="5196" spans="1:11" x14ac:dyDescent="0.25">
      <c r="A5196" t="s">
        <v>37</v>
      </c>
      <c r="B5196" t="s">
        <v>38</v>
      </c>
    </row>
    <row r="5197" spans="1:11" x14ac:dyDescent="0.25">
      <c r="A5197" t="s">
        <v>39</v>
      </c>
      <c r="B5197" t="s">
        <v>40</v>
      </c>
      <c r="C5197" t="s">
        <v>41</v>
      </c>
      <c r="D5197" t="s">
        <v>1</v>
      </c>
      <c r="E5197">
        <v>14</v>
      </c>
      <c r="F5197" t="s">
        <v>42</v>
      </c>
      <c r="G5197" t="s">
        <v>43</v>
      </c>
      <c r="H5197">
        <v>0.2</v>
      </c>
    </row>
    <row r="5198" spans="1:11" x14ac:dyDescent="0.25">
      <c r="A5198" t="s">
        <v>214</v>
      </c>
      <c r="B5198" t="s">
        <v>70</v>
      </c>
      <c r="C5198" t="s">
        <v>44</v>
      </c>
      <c r="D5198" t="s">
        <v>45</v>
      </c>
      <c r="E5198" t="s">
        <v>46</v>
      </c>
      <c r="F5198" t="s">
        <v>3103</v>
      </c>
      <c r="G5198">
        <v>10</v>
      </c>
      <c r="H5198" t="s">
        <v>3104</v>
      </c>
    </row>
    <row r="5199" spans="1:11" x14ac:dyDescent="0.25">
      <c r="A5199" t="s">
        <v>3229</v>
      </c>
      <c r="B5199" t="s">
        <v>70</v>
      </c>
      <c r="C5199" t="s">
        <v>44</v>
      </c>
      <c r="D5199" t="s">
        <v>45</v>
      </c>
      <c r="E5199" t="s">
        <v>46</v>
      </c>
      <c r="F5199" t="s">
        <v>3103</v>
      </c>
      <c r="G5199">
        <v>10</v>
      </c>
      <c r="H5199" t="s">
        <v>3104</v>
      </c>
    </row>
    <row r="5200" spans="1:11" x14ac:dyDescent="0.25">
      <c r="A5200" t="s">
        <v>67</v>
      </c>
      <c r="B5200" t="s">
        <v>24</v>
      </c>
      <c r="C5200" t="s">
        <v>25</v>
      </c>
      <c r="D5200">
        <v>7010</v>
      </c>
    </row>
    <row r="5201" spans="1:11" x14ac:dyDescent="0.25">
      <c r="A5201" t="s">
        <v>68</v>
      </c>
    </row>
    <row r="5202" spans="1:11" x14ac:dyDescent="0.25">
      <c r="A5202" t="s">
        <v>214</v>
      </c>
      <c r="B5202" t="s">
        <v>76</v>
      </c>
      <c r="C5202" t="s">
        <v>27</v>
      </c>
      <c r="D5202" t="s">
        <v>28</v>
      </c>
      <c r="E5202" t="s">
        <v>29</v>
      </c>
      <c r="F5202" t="s">
        <v>30</v>
      </c>
      <c r="G5202" t="s">
        <v>31</v>
      </c>
      <c r="H5202" t="s">
        <v>32</v>
      </c>
      <c r="I5202" t="s">
        <v>33</v>
      </c>
      <c r="J5202" t="s">
        <v>34</v>
      </c>
      <c r="K5202">
        <v>2500</v>
      </c>
    </row>
    <row r="5203" spans="1:11" x14ac:dyDescent="0.25">
      <c r="A5203" t="s">
        <v>2980</v>
      </c>
    </row>
    <row r="5204" spans="1:11" x14ac:dyDescent="0.25">
      <c r="A5204" t="s">
        <v>2981</v>
      </c>
    </row>
    <row r="5205" spans="1:11" x14ac:dyDescent="0.25">
      <c r="A5205" t="s">
        <v>37</v>
      </c>
      <c r="B5205" t="s">
        <v>38</v>
      </c>
    </row>
    <row r="5206" spans="1:11" x14ac:dyDescent="0.25">
      <c r="A5206" t="s">
        <v>39</v>
      </c>
      <c r="B5206" t="s">
        <v>40</v>
      </c>
      <c r="C5206" t="s">
        <v>41</v>
      </c>
      <c r="D5206" t="s">
        <v>1</v>
      </c>
      <c r="E5206">
        <v>13</v>
      </c>
      <c r="F5206" t="s">
        <v>42</v>
      </c>
      <c r="G5206" t="s">
        <v>43</v>
      </c>
      <c r="H5206">
        <v>0.2</v>
      </c>
    </row>
    <row r="5207" spans="1:11" x14ac:dyDescent="0.25">
      <c r="A5207" t="s">
        <v>214</v>
      </c>
      <c r="B5207" t="s">
        <v>76</v>
      </c>
      <c r="C5207" t="s">
        <v>44</v>
      </c>
      <c r="D5207" t="s">
        <v>45</v>
      </c>
      <c r="E5207" t="s">
        <v>46</v>
      </c>
      <c r="F5207" t="s">
        <v>3103</v>
      </c>
      <c r="G5207">
        <v>10</v>
      </c>
      <c r="H5207" t="s">
        <v>3104</v>
      </c>
    </row>
    <row r="5208" spans="1:11" x14ac:dyDescent="0.25">
      <c r="A5208" t="s">
        <v>19</v>
      </c>
    </row>
    <row r="5209" spans="1:11" x14ac:dyDescent="0.25">
      <c r="A5209" t="s">
        <v>3228</v>
      </c>
      <c r="B5209" t="s">
        <v>24</v>
      </c>
      <c r="C5209" t="s">
        <v>25</v>
      </c>
      <c r="D5209">
        <v>2292</v>
      </c>
    </row>
    <row r="5210" spans="1:11" x14ac:dyDescent="0.25">
      <c r="A5210" t="s">
        <v>2986</v>
      </c>
    </row>
    <row r="5211" spans="1:11" x14ac:dyDescent="0.25">
      <c r="A5211" t="s">
        <v>3229</v>
      </c>
      <c r="B5211" t="s">
        <v>73</v>
      </c>
      <c r="C5211" t="s">
        <v>27</v>
      </c>
      <c r="D5211" t="s">
        <v>28</v>
      </c>
      <c r="E5211" t="s">
        <v>29</v>
      </c>
      <c r="F5211" t="s">
        <v>30</v>
      </c>
      <c r="G5211" t="s">
        <v>31</v>
      </c>
      <c r="H5211" t="s">
        <v>32</v>
      </c>
      <c r="I5211" t="s">
        <v>33</v>
      </c>
      <c r="J5211" t="s">
        <v>34</v>
      </c>
      <c r="K5211">
        <v>2500</v>
      </c>
    </row>
    <row r="5212" spans="1:11" x14ac:dyDescent="0.25">
      <c r="A5212" t="s">
        <v>2987</v>
      </c>
    </row>
    <row r="5213" spans="1:11" x14ac:dyDescent="0.25">
      <c r="A5213" t="s">
        <v>2988</v>
      </c>
    </row>
    <row r="5214" spans="1:11" x14ac:dyDescent="0.25">
      <c r="A5214" t="s">
        <v>37</v>
      </c>
      <c r="B5214" t="s">
        <v>38</v>
      </c>
    </row>
    <row r="5215" spans="1:11" x14ac:dyDescent="0.25">
      <c r="A5215" t="s">
        <v>39</v>
      </c>
      <c r="B5215" t="s">
        <v>40</v>
      </c>
      <c r="C5215" t="s">
        <v>41</v>
      </c>
      <c r="D5215" t="s">
        <v>1</v>
      </c>
      <c r="E5215">
        <v>12</v>
      </c>
      <c r="F5215" t="s">
        <v>42</v>
      </c>
      <c r="G5215" t="s">
        <v>43</v>
      </c>
      <c r="H5215">
        <v>0.2</v>
      </c>
    </row>
    <row r="5216" spans="1:11" x14ac:dyDescent="0.25">
      <c r="A5216" t="s">
        <v>3229</v>
      </c>
      <c r="B5216" t="s">
        <v>73</v>
      </c>
      <c r="C5216" t="s">
        <v>44</v>
      </c>
      <c r="D5216" t="s">
        <v>45</v>
      </c>
      <c r="E5216" t="s">
        <v>46</v>
      </c>
      <c r="F5216" t="s">
        <v>3103</v>
      </c>
      <c r="G5216">
        <v>10</v>
      </c>
      <c r="H5216" t="s">
        <v>3104</v>
      </c>
    </row>
    <row r="5217" spans="1:11" x14ac:dyDescent="0.25">
      <c r="A5217" t="s">
        <v>67</v>
      </c>
      <c r="B5217" t="s">
        <v>24</v>
      </c>
      <c r="C5217" t="s">
        <v>25</v>
      </c>
      <c r="D5217">
        <v>7010</v>
      </c>
    </row>
    <row r="5218" spans="1:11" x14ac:dyDescent="0.25">
      <c r="A5218" t="s">
        <v>68</v>
      </c>
    </row>
    <row r="5219" spans="1:11" x14ac:dyDescent="0.25">
      <c r="A5219" t="s">
        <v>214</v>
      </c>
      <c r="B5219" t="s">
        <v>73</v>
      </c>
      <c r="C5219" t="s">
        <v>27</v>
      </c>
      <c r="D5219" t="s">
        <v>28</v>
      </c>
      <c r="E5219" t="s">
        <v>29</v>
      </c>
      <c r="F5219" t="s">
        <v>30</v>
      </c>
      <c r="G5219" t="s">
        <v>31</v>
      </c>
      <c r="H5219" t="s">
        <v>32</v>
      </c>
      <c r="I5219" t="s">
        <v>33</v>
      </c>
      <c r="J5219" t="s">
        <v>34</v>
      </c>
      <c r="K5219">
        <v>2500</v>
      </c>
    </row>
    <row r="5220" spans="1:11" x14ac:dyDescent="0.25">
      <c r="A5220" t="s">
        <v>2976</v>
      </c>
    </row>
    <row r="5221" spans="1:11" x14ac:dyDescent="0.25">
      <c r="A5221" t="s">
        <v>2977</v>
      </c>
    </row>
    <row r="5222" spans="1:11" x14ac:dyDescent="0.25">
      <c r="A5222" t="s">
        <v>37</v>
      </c>
      <c r="B5222" t="s">
        <v>38</v>
      </c>
    </row>
    <row r="5223" spans="1:11" x14ac:dyDescent="0.25">
      <c r="A5223" t="s">
        <v>39</v>
      </c>
      <c r="B5223" t="s">
        <v>40</v>
      </c>
      <c r="C5223" t="s">
        <v>41</v>
      </c>
      <c r="D5223" t="s">
        <v>1</v>
      </c>
      <c r="E5223">
        <v>12</v>
      </c>
      <c r="F5223" t="s">
        <v>42</v>
      </c>
      <c r="G5223" t="s">
        <v>43</v>
      </c>
      <c r="H5223">
        <v>0.2</v>
      </c>
    </row>
    <row r="5224" spans="1:11" x14ac:dyDescent="0.25">
      <c r="A5224" t="s">
        <v>214</v>
      </c>
      <c r="B5224" t="s">
        <v>73</v>
      </c>
      <c r="C5224" t="s">
        <v>44</v>
      </c>
      <c r="D5224" t="s">
        <v>45</v>
      </c>
      <c r="E5224" t="s">
        <v>46</v>
      </c>
      <c r="F5224" t="s">
        <v>3103</v>
      </c>
      <c r="G5224">
        <v>10</v>
      </c>
      <c r="H5224" t="s">
        <v>3104</v>
      </c>
    </row>
    <row r="5225" spans="1:11" x14ac:dyDescent="0.25">
      <c r="A5225" t="s">
        <v>3227</v>
      </c>
      <c r="B5225" t="s">
        <v>24</v>
      </c>
      <c r="C5225" t="s">
        <v>25</v>
      </c>
      <c r="D5225">
        <v>7002</v>
      </c>
    </row>
    <row r="5226" spans="1:11" x14ac:dyDescent="0.25">
      <c r="A5226" t="s">
        <v>26</v>
      </c>
    </row>
    <row r="5227" spans="1:11" x14ac:dyDescent="0.25">
      <c r="A5227" t="s">
        <v>220</v>
      </c>
      <c r="B5227" t="s">
        <v>73</v>
      </c>
      <c r="C5227" t="s">
        <v>27</v>
      </c>
      <c r="D5227" t="s">
        <v>28</v>
      </c>
      <c r="E5227" t="s">
        <v>29</v>
      </c>
      <c r="F5227" t="s">
        <v>30</v>
      </c>
      <c r="G5227" t="s">
        <v>31</v>
      </c>
      <c r="H5227" t="s">
        <v>32</v>
      </c>
      <c r="I5227" t="s">
        <v>33</v>
      </c>
      <c r="J5227" t="s">
        <v>34</v>
      </c>
      <c r="K5227">
        <v>2500</v>
      </c>
    </row>
    <row r="5228" spans="1:11" x14ac:dyDescent="0.25">
      <c r="A5228" t="s">
        <v>2982</v>
      </c>
    </row>
    <row r="5229" spans="1:11" x14ac:dyDescent="0.25">
      <c r="A5229" t="s">
        <v>2983</v>
      </c>
    </row>
    <row r="5230" spans="1:11" x14ac:dyDescent="0.25">
      <c r="A5230" t="s">
        <v>37</v>
      </c>
      <c r="B5230" t="s">
        <v>38</v>
      </c>
    </row>
    <row r="5231" spans="1:11" x14ac:dyDescent="0.25">
      <c r="A5231" t="s">
        <v>39</v>
      </c>
      <c r="B5231" t="s">
        <v>40</v>
      </c>
      <c r="C5231" t="s">
        <v>41</v>
      </c>
      <c r="D5231" t="s">
        <v>1</v>
      </c>
      <c r="E5231">
        <v>12</v>
      </c>
      <c r="F5231" t="s">
        <v>42</v>
      </c>
      <c r="G5231" t="s">
        <v>43</v>
      </c>
      <c r="H5231">
        <v>0.2</v>
      </c>
    </row>
    <row r="5232" spans="1:11" x14ac:dyDescent="0.25">
      <c r="A5232" t="s">
        <v>220</v>
      </c>
      <c r="B5232" t="s">
        <v>73</v>
      </c>
      <c r="C5232" t="s">
        <v>44</v>
      </c>
      <c r="D5232" t="s">
        <v>45</v>
      </c>
      <c r="E5232" t="s">
        <v>46</v>
      </c>
      <c r="F5232" t="s">
        <v>3103</v>
      </c>
      <c r="G5232">
        <v>10</v>
      </c>
      <c r="H5232" t="s">
        <v>3104</v>
      </c>
    </row>
    <row r="5233" spans="1:17" x14ac:dyDescent="0.25">
      <c r="A5233" t="s">
        <v>218</v>
      </c>
      <c r="B5233" t="s">
        <v>70</v>
      </c>
      <c r="C5233" t="s">
        <v>44</v>
      </c>
      <c r="D5233" t="s">
        <v>33</v>
      </c>
      <c r="E5233" t="s">
        <v>40</v>
      </c>
      <c r="F5233" t="s">
        <v>0</v>
      </c>
      <c r="G5233" t="s">
        <v>212</v>
      </c>
      <c r="H5233" t="s">
        <v>1</v>
      </c>
      <c r="I5233" t="s">
        <v>0</v>
      </c>
      <c r="J5233">
        <v>14</v>
      </c>
      <c r="K5233" t="s">
        <v>90</v>
      </c>
      <c r="L5233" t="s">
        <v>0</v>
      </c>
      <c r="M5233">
        <v>0.2</v>
      </c>
      <c r="N5233" t="s">
        <v>92</v>
      </c>
      <c r="O5233" t="s">
        <v>93</v>
      </c>
      <c r="P5233" t="s">
        <v>0</v>
      </c>
      <c r="Q5233" t="s">
        <v>94</v>
      </c>
    </row>
    <row r="5234" spans="1:17" x14ac:dyDescent="0.25">
      <c r="A5234" t="s">
        <v>218</v>
      </c>
      <c r="B5234" t="s">
        <v>76</v>
      </c>
      <c r="C5234" t="s">
        <v>44</v>
      </c>
      <c r="D5234" t="s">
        <v>33</v>
      </c>
      <c r="E5234" t="s">
        <v>40</v>
      </c>
      <c r="F5234" t="s">
        <v>0</v>
      </c>
      <c r="G5234" t="s">
        <v>212</v>
      </c>
      <c r="H5234" t="s">
        <v>1</v>
      </c>
      <c r="I5234" t="s">
        <v>0</v>
      </c>
      <c r="J5234">
        <v>13</v>
      </c>
      <c r="K5234" t="s">
        <v>90</v>
      </c>
      <c r="L5234" t="s">
        <v>0</v>
      </c>
      <c r="M5234">
        <v>0.2</v>
      </c>
      <c r="N5234" t="s">
        <v>92</v>
      </c>
      <c r="O5234" t="s">
        <v>93</v>
      </c>
      <c r="P5234" t="s">
        <v>0</v>
      </c>
      <c r="Q5234" t="s">
        <v>94</v>
      </c>
    </row>
    <row r="5235" spans="1:17" x14ac:dyDescent="0.25">
      <c r="A5235" t="s">
        <v>220</v>
      </c>
      <c r="B5235" t="s">
        <v>70</v>
      </c>
      <c r="C5235" t="s">
        <v>47</v>
      </c>
      <c r="D5235" t="s">
        <v>3105</v>
      </c>
      <c r="E5235" t="s">
        <v>49</v>
      </c>
      <c r="F5235" t="s">
        <v>50</v>
      </c>
      <c r="G5235">
        <v>2.7777751286824499E-4</v>
      </c>
    </row>
    <row r="5236" spans="1:17" x14ac:dyDescent="0.25">
      <c r="A5236" t="s">
        <v>220</v>
      </c>
      <c r="B5236" t="s">
        <v>76</v>
      </c>
      <c r="C5236" t="s">
        <v>47</v>
      </c>
      <c r="D5236" t="s">
        <v>3105</v>
      </c>
      <c r="E5236" t="s">
        <v>49</v>
      </c>
      <c r="F5236" t="s">
        <v>50</v>
      </c>
      <c r="G5236">
        <v>2.7777751286824499E-4</v>
      </c>
    </row>
    <row r="5237" spans="1:17" x14ac:dyDescent="0.25">
      <c r="A5237" t="s">
        <v>220</v>
      </c>
      <c r="B5237" t="s">
        <v>73</v>
      </c>
      <c r="C5237" t="s">
        <v>47</v>
      </c>
      <c r="D5237" t="s">
        <v>3105</v>
      </c>
      <c r="E5237" t="s">
        <v>49</v>
      </c>
      <c r="F5237" t="s">
        <v>50</v>
      </c>
      <c r="G5237">
        <v>8.8888804117838503E-4</v>
      </c>
    </row>
    <row r="5238" spans="1:17" x14ac:dyDescent="0.25">
      <c r="A5238" t="s">
        <v>214</v>
      </c>
      <c r="B5238" t="s">
        <v>70</v>
      </c>
      <c r="C5238" t="s">
        <v>47</v>
      </c>
      <c r="D5238" t="s">
        <v>3105</v>
      </c>
      <c r="E5238" t="s">
        <v>49</v>
      </c>
      <c r="F5238" t="s">
        <v>50</v>
      </c>
      <c r="G5238">
        <v>3.88888518015543E-4</v>
      </c>
    </row>
    <row r="5239" spans="1:17" x14ac:dyDescent="0.25">
      <c r="A5239" t="s">
        <v>214</v>
      </c>
      <c r="B5239" t="s">
        <v>76</v>
      </c>
      <c r="C5239" t="s">
        <v>47</v>
      </c>
      <c r="D5239" t="s">
        <v>3105</v>
      </c>
      <c r="E5239" t="s">
        <v>49</v>
      </c>
      <c r="F5239" t="s">
        <v>50</v>
      </c>
      <c r="G5239">
        <v>7.2222153345743805E-4</v>
      </c>
    </row>
    <row r="5240" spans="1:17" x14ac:dyDescent="0.25">
      <c r="A5240" t="s">
        <v>214</v>
      </c>
      <c r="B5240" t="s">
        <v>73</v>
      </c>
      <c r="C5240" t="s">
        <v>47</v>
      </c>
      <c r="D5240" t="s">
        <v>3105</v>
      </c>
      <c r="E5240" t="s">
        <v>49</v>
      </c>
      <c r="F5240" t="s">
        <v>50</v>
      </c>
      <c r="G5240">
        <v>1.1388878027597999E-3</v>
      </c>
    </row>
    <row r="5241" spans="1:17" x14ac:dyDescent="0.25">
      <c r="A5241" t="s">
        <v>3229</v>
      </c>
      <c r="B5241" t="s">
        <v>73</v>
      </c>
      <c r="C5241" t="s">
        <v>47</v>
      </c>
      <c r="D5241" t="s">
        <v>3105</v>
      </c>
      <c r="E5241" t="s">
        <v>49</v>
      </c>
      <c r="F5241" t="s">
        <v>50</v>
      </c>
      <c r="G5241">
        <v>2.1388868490854899E-3</v>
      </c>
    </row>
    <row r="5242" spans="1:17" x14ac:dyDescent="0.25">
      <c r="A5242" t="s">
        <v>3229</v>
      </c>
      <c r="B5242" t="s">
        <v>76</v>
      </c>
      <c r="C5242" t="s">
        <v>47</v>
      </c>
      <c r="D5242" t="s">
        <v>3105</v>
      </c>
      <c r="E5242" t="s">
        <v>49</v>
      </c>
      <c r="F5242" t="s">
        <v>50</v>
      </c>
      <c r="G5242">
        <v>2.1388868490854899E-3</v>
      </c>
    </row>
    <row r="5243" spans="1:17" x14ac:dyDescent="0.25">
      <c r="A5243" t="s">
        <v>3229</v>
      </c>
      <c r="B5243" t="s">
        <v>70</v>
      </c>
      <c r="C5243" t="s">
        <v>47</v>
      </c>
      <c r="D5243" t="s">
        <v>3105</v>
      </c>
      <c r="E5243" t="s">
        <v>49</v>
      </c>
      <c r="F5243" t="s">
        <v>50</v>
      </c>
      <c r="G5243">
        <v>3.0555526415506999E-4</v>
      </c>
    </row>
    <row r="5244" spans="1:17" x14ac:dyDescent="0.25">
      <c r="A5244" t="s">
        <v>3004</v>
      </c>
      <c r="B5244" t="s">
        <v>3258</v>
      </c>
    </row>
    <row r="5245" spans="1:17" x14ac:dyDescent="0.25">
      <c r="A5245" t="s">
        <v>3005</v>
      </c>
      <c r="B5245" t="s">
        <v>3006</v>
      </c>
      <c r="C5245" t="s">
        <v>3007</v>
      </c>
      <c r="D5245" t="s">
        <v>3008</v>
      </c>
      <c r="E5245" t="s">
        <v>3232</v>
      </c>
    </row>
    <row r="5246" spans="1:17" x14ac:dyDescent="0.25">
      <c r="B5246" t="s">
        <v>3009</v>
      </c>
      <c r="C5246" t="s">
        <v>3010</v>
      </c>
      <c r="D5246" t="s">
        <v>3011</v>
      </c>
      <c r="E5246">
        <v>313</v>
      </c>
      <c r="F5246" t="s">
        <v>3012</v>
      </c>
      <c r="G5246" t="s">
        <v>3013</v>
      </c>
    </row>
    <row r="5247" spans="1:17" x14ac:dyDescent="0.25">
      <c r="B5247" t="s">
        <v>3014</v>
      </c>
    </row>
    <row r="5248" spans="1:17" x14ac:dyDescent="0.25">
      <c r="B5248" t="s">
        <v>3015</v>
      </c>
    </row>
    <row r="5249" spans="2:14" x14ac:dyDescent="0.25">
      <c r="B5249" t="s">
        <v>3009</v>
      </c>
      <c r="C5249" t="s">
        <v>3010</v>
      </c>
      <c r="D5249" t="s">
        <v>3011</v>
      </c>
      <c r="E5249">
        <v>108</v>
      </c>
      <c r="F5249" t="s">
        <v>3012</v>
      </c>
      <c r="G5249" t="s">
        <v>3016</v>
      </c>
    </row>
    <row r="5250" spans="2:14" x14ac:dyDescent="0.25">
      <c r="B5250" t="s">
        <v>3017</v>
      </c>
      <c r="C5250" t="s">
        <v>3018</v>
      </c>
    </row>
    <row r="5251" spans="2:14" x14ac:dyDescent="0.25">
      <c r="B5251" t="s">
        <v>3019</v>
      </c>
    </row>
    <row r="5252" spans="2:14" x14ac:dyDescent="0.25">
      <c r="B5252" t="s">
        <v>3009</v>
      </c>
      <c r="C5252" t="s">
        <v>18</v>
      </c>
      <c r="D5252" t="s">
        <v>3011</v>
      </c>
      <c r="E5252">
        <v>29</v>
      </c>
      <c r="F5252" t="s">
        <v>3012</v>
      </c>
      <c r="G5252" t="s">
        <v>3020</v>
      </c>
    </row>
    <row r="5253" spans="2:14" x14ac:dyDescent="0.25">
      <c r="B5253" t="s">
        <v>3021</v>
      </c>
      <c r="C5253" t="s">
        <v>3022</v>
      </c>
      <c r="D5253" t="s">
        <v>3023</v>
      </c>
      <c r="E5253" t="s">
        <v>3024</v>
      </c>
      <c r="F5253" t="s">
        <v>3025</v>
      </c>
      <c r="G5253" t="s">
        <v>3026</v>
      </c>
      <c r="H5253" t="s">
        <v>3027</v>
      </c>
      <c r="I5253" t="s">
        <v>3028</v>
      </c>
    </row>
    <row r="5254" spans="2:14" x14ac:dyDescent="0.25">
      <c r="B5254" t="s">
        <v>3029</v>
      </c>
    </row>
    <row r="5255" spans="2:14" x14ac:dyDescent="0.25">
      <c r="B5255" t="s">
        <v>3009</v>
      </c>
      <c r="C5255" t="s">
        <v>18</v>
      </c>
      <c r="D5255" t="s">
        <v>3011</v>
      </c>
      <c r="E5255">
        <v>40</v>
      </c>
      <c r="F5255" t="s">
        <v>3012</v>
      </c>
      <c r="G5255" t="s">
        <v>3030</v>
      </c>
    </row>
    <row r="5256" spans="2:14" x14ac:dyDescent="0.25">
      <c r="B5256" t="s">
        <v>833</v>
      </c>
      <c r="C5256" t="s">
        <v>3233</v>
      </c>
      <c r="D5256" t="s">
        <v>3234</v>
      </c>
      <c r="E5256" t="s">
        <v>3026</v>
      </c>
      <c r="F5256" t="s">
        <v>3026</v>
      </c>
      <c r="G5256" t="s">
        <v>3027</v>
      </c>
      <c r="H5256" t="s">
        <v>3235</v>
      </c>
      <c r="I5256" t="s">
        <v>3236</v>
      </c>
      <c r="J5256" t="s">
        <v>3236</v>
      </c>
      <c r="K5256" t="s">
        <v>3031</v>
      </c>
      <c r="L5256" t="s">
        <v>3032</v>
      </c>
      <c r="M5256" t="s">
        <v>3031</v>
      </c>
      <c r="N5256" t="s">
        <v>3033</v>
      </c>
    </row>
    <row r="5257" spans="2:14" x14ac:dyDescent="0.25">
      <c r="B5257" t="s">
        <v>3009</v>
      </c>
      <c r="C5257" t="s">
        <v>3034</v>
      </c>
      <c r="D5257" t="s">
        <v>3011</v>
      </c>
      <c r="E5257">
        <v>93</v>
      </c>
      <c r="F5257" t="s">
        <v>3012</v>
      </c>
      <c r="G5257" t="s">
        <v>3035</v>
      </c>
    </row>
    <row r="5258" spans="2:14" x14ac:dyDescent="0.25">
      <c r="B5258" t="s">
        <v>3036</v>
      </c>
      <c r="C5258" t="s">
        <v>3037</v>
      </c>
      <c r="D5258" t="s">
        <v>3027</v>
      </c>
      <c r="E5258" t="s">
        <v>3237</v>
      </c>
    </row>
    <row r="5259" spans="2:14" x14ac:dyDescent="0.25">
      <c r="B5259" t="s">
        <v>3009</v>
      </c>
      <c r="C5259" t="s">
        <v>3038</v>
      </c>
      <c r="D5259" t="s">
        <v>3011</v>
      </c>
      <c r="E5259">
        <v>227</v>
      </c>
      <c r="F5259" t="s">
        <v>3012</v>
      </c>
      <c r="G5259" t="s">
        <v>3016</v>
      </c>
    </row>
    <row r="5260" spans="2:14" x14ac:dyDescent="0.25">
      <c r="B5260" t="s">
        <v>3039</v>
      </c>
    </row>
    <row r="5261" spans="2:14" x14ac:dyDescent="0.25">
      <c r="B5261" t="s">
        <v>3040</v>
      </c>
    </row>
    <row r="5262" spans="2:14" x14ac:dyDescent="0.25">
      <c r="B5262" t="s">
        <v>3009</v>
      </c>
      <c r="C5262" t="s">
        <v>3038</v>
      </c>
      <c r="D5262" t="s">
        <v>3011</v>
      </c>
      <c r="E5262">
        <v>519</v>
      </c>
      <c r="F5262" t="s">
        <v>3012</v>
      </c>
      <c r="G5262" t="s">
        <v>3041</v>
      </c>
    </row>
    <row r="5263" spans="2:14" x14ac:dyDescent="0.25">
      <c r="B5263" t="s">
        <v>3042</v>
      </c>
    </row>
    <row r="5264" spans="2:14" x14ac:dyDescent="0.25">
      <c r="B5264" t="s">
        <v>3043</v>
      </c>
    </row>
    <row r="5265" spans="2:7" x14ac:dyDescent="0.25">
      <c r="B5265" t="s">
        <v>3009</v>
      </c>
      <c r="C5265" t="s">
        <v>3038</v>
      </c>
      <c r="D5265" t="s">
        <v>3011</v>
      </c>
      <c r="E5265">
        <v>258</v>
      </c>
      <c r="F5265" t="s">
        <v>3012</v>
      </c>
      <c r="G5265" t="s">
        <v>3044</v>
      </c>
    </row>
    <row r="5266" spans="2:7" x14ac:dyDescent="0.25">
      <c r="B5266" t="s">
        <v>833</v>
      </c>
      <c r="C5266" t="s">
        <v>3045</v>
      </c>
    </row>
    <row r="5267" spans="2:7" x14ac:dyDescent="0.25">
      <c r="B5267" t="s">
        <v>3009</v>
      </c>
      <c r="C5267" t="s">
        <v>3038</v>
      </c>
      <c r="D5267" t="s">
        <v>3011</v>
      </c>
      <c r="E5267">
        <v>327</v>
      </c>
      <c r="F5267" t="s">
        <v>3012</v>
      </c>
      <c r="G5267" t="s">
        <v>3046</v>
      </c>
    </row>
    <row r="5268" spans="2:7" x14ac:dyDescent="0.25">
      <c r="B5268" t="s">
        <v>3047</v>
      </c>
      <c r="C5268" t="s">
        <v>3048</v>
      </c>
      <c r="D5268" t="s">
        <v>3049</v>
      </c>
    </row>
    <row r="5269" spans="2:7" x14ac:dyDescent="0.25">
      <c r="B5269" t="s">
        <v>3009</v>
      </c>
      <c r="C5269" t="s">
        <v>3050</v>
      </c>
      <c r="D5269" t="s">
        <v>3011</v>
      </c>
      <c r="E5269">
        <v>1739</v>
      </c>
      <c r="F5269" t="s">
        <v>3012</v>
      </c>
      <c r="G5269" t="s">
        <v>3051</v>
      </c>
    </row>
    <row r="5270" spans="2:7" x14ac:dyDescent="0.25">
      <c r="B5270" t="s">
        <v>3052</v>
      </c>
      <c r="C5270" t="s">
        <v>3053</v>
      </c>
      <c r="D5270" t="s">
        <v>3054</v>
      </c>
    </row>
    <row r="5271" spans="2:7" x14ac:dyDescent="0.25">
      <c r="B5271" t="s">
        <v>3055</v>
      </c>
    </row>
    <row r="5272" spans="2:7" x14ac:dyDescent="0.25">
      <c r="B5272" t="s">
        <v>3009</v>
      </c>
      <c r="C5272" t="s">
        <v>3050</v>
      </c>
      <c r="D5272" t="s">
        <v>3011</v>
      </c>
      <c r="E5272">
        <v>1750</v>
      </c>
      <c r="F5272" t="s">
        <v>3012</v>
      </c>
      <c r="G5272" t="s">
        <v>3056</v>
      </c>
    </row>
    <row r="5273" spans="2:7" x14ac:dyDescent="0.25">
      <c r="B5273" t="s">
        <v>3052</v>
      </c>
      <c r="C5273" t="s">
        <v>3057</v>
      </c>
      <c r="D5273" t="s">
        <v>3054</v>
      </c>
    </row>
    <row r="5274" spans="2:7" x14ac:dyDescent="0.25">
      <c r="B5274" t="s">
        <v>3009</v>
      </c>
      <c r="C5274" t="s">
        <v>3058</v>
      </c>
      <c r="D5274" t="s">
        <v>3011</v>
      </c>
      <c r="E5274">
        <v>46</v>
      </c>
      <c r="F5274" t="s">
        <v>3012</v>
      </c>
      <c r="G5274" t="s">
        <v>3059</v>
      </c>
    </row>
    <row r="5275" spans="2:7" x14ac:dyDescent="0.25">
      <c r="B5275" t="s">
        <v>3060</v>
      </c>
      <c r="C5275" t="s">
        <v>3061</v>
      </c>
    </row>
    <row r="5276" spans="2:7" x14ac:dyDescent="0.25">
      <c r="B5276" t="s">
        <v>3009</v>
      </c>
      <c r="C5276" t="s">
        <v>3050</v>
      </c>
      <c r="D5276" t="s">
        <v>3011</v>
      </c>
      <c r="E5276">
        <v>1739</v>
      </c>
      <c r="F5276" t="s">
        <v>3012</v>
      </c>
      <c r="G5276" t="s">
        <v>3051</v>
      </c>
    </row>
    <row r="5277" spans="2:7" x14ac:dyDescent="0.25">
      <c r="B5277" t="s">
        <v>3052</v>
      </c>
      <c r="C5277" t="s">
        <v>3053</v>
      </c>
      <c r="D5277" t="s">
        <v>3054</v>
      </c>
    </row>
    <row r="5278" spans="2:7" x14ac:dyDescent="0.25">
      <c r="B5278" t="s">
        <v>3055</v>
      </c>
    </row>
    <row r="5279" spans="2:7" x14ac:dyDescent="0.25">
      <c r="B5279" t="s">
        <v>3009</v>
      </c>
      <c r="C5279" t="s">
        <v>3050</v>
      </c>
      <c r="D5279" t="s">
        <v>3011</v>
      </c>
      <c r="E5279">
        <v>1750</v>
      </c>
      <c r="F5279" t="s">
        <v>3012</v>
      </c>
      <c r="G5279" t="s">
        <v>3056</v>
      </c>
    </row>
    <row r="5280" spans="2:7" x14ac:dyDescent="0.25">
      <c r="B5280" t="s">
        <v>3052</v>
      </c>
      <c r="C5280" t="s">
        <v>3057</v>
      </c>
      <c r="D5280" t="s">
        <v>3054</v>
      </c>
    </row>
    <row r="5281" spans="2:9" x14ac:dyDescent="0.25">
      <c r="B5281" t="s">
        <v>3009</v>
      </c>
      <c r="C5281" t="s">
        <v>3062</v>
      </c>
      <c r="D5281" t="s">
        <v>3011</v>
      </c>
      <c r="E5281">
        <v>820</v>
      </c>
      <c r="F5281" t="s">
        <v>3012</v>
      </c>
      <c r="G5281" t="s">
        <v>3059</v>
      </c>
    </row>
    <row r="5282" spans="2:9" x14ac:dyDescent="0.25">
      <c r="B5282" t="s">
        <v>3063</v>
      </c>
      <c r="C5282" t="s">
        <v>3064</v>
      </c>
      <c r="D5282" t="s">
        <v>3065</v>
      </c>
      <c r="E5282" t="s">
        <v>3066</v>
      </c>
      <c r="F5282" t="s">
        <v>3067</v>
      </c>
      <c r="G5282" t="s">
        <v>3068</v>
      </c>
    </row>
    <row r="5283" spans="2:9" x14ac:dyDescent="0.25">
      <c r="B5283" t="s">
        <v>3009</v>
      </c>
      <c r="C5283" t="s">
        <v>3050</v>
      </c>
      <c r="D5283" t="s">
        <v>3011</v>
      </c>
      <c r="E5283">
        <v>1739</v>
      </c>
      <c r="F5283" t="s">
        <v>3012</v>
      </c>
      <c r="G5283" t="s">
        <v>3051</v>
      </c>
    </row>
    <row r="5284" spans="2:9" x14ac:dyDescent="0.25">
      <c r="B5284" t="s">
        <v>3052</v>
      </c>
      <c r="C5284" t="s">
        <v>3053</v>
      </c>
      <c r="D5284" t="s">
        <v>3054</v>
      </c>
    </row>
    <row r="5285" spans="2:9" x14ac:dyDescent="0.25">
      <c r="B5285" t="s">
        <v>3055</v>
      </c>
    </row>
    <row r="5286" spans="2:9" x14ac:dyDescent="0.25">
      <c r="B5286" t="s">
        <v>3009</v>
      </c>
      <c r="C5286" t="s">
        <v>3050</v>
      </c>
      <c r="D5286" t="s">
        <v>3011</v>
      </c>
      <c r="E5286">
        <v>1750</v>
      </c>
      <c r="F5286" t="s">
        <v>3012</v>
      </c>
      <c r="G5286" t="s">
        <v>3056</v>
      </c>
    </row>
    <row r="5287" spans="2:9" x14ac:dyDescent="0.25">
      <c r="B5287" t="s">
        <v>3052</v>
      </c>
      <c r="C5287" t="s">
        <v>3057</v>
      </c>
      <c r="D5287" t="s">
        <v>3054</v>
      </c>
    </row>
    <row r="5288" spans="2:9" x14ac:dyDescent="0.25">
      <c r="B5288" t="s">
        <v>3009</v>
      </c>
      <c r="C5288" t="s">
        <v>3062</v>
      </c>
      <c r="D5288" t="s">
        <v>3011</v>
      </c>
      <c r="E5288">
        <v>725</v>
      </c>
      <c r="F5288" t="s">
        <v>3012</v>
      </c>
      <c r="G5288" t="s">
        <v>3059</v>
      </c>
    </row>
    <row r="5289" spans="2:9" x14ac:dyDescent="0.25">
      <c r="B5289" t="s">
        <v>3069</v>
      </c>
      <c r="C5289" t="s">
        <v>3070</v>
      </c>
      <c r="D5289" t="s">
        <v>3071</v>
      </c>
    </row>
    <row r="5290" spans="2:9" x14ac:dyDescent="0.25">
      <c r="B5290" t="s">
        <v>3009</v>
      </c>
      <c r="C5290" t="s">
        <v>3050</v>
      </c>
      <c r="D5290" t="s">
        <v>3011</v>
      </c>
      <c r="E5290">
        <v>1739</v>
      </c>
      <c r="F5290" t="s">
        <v>3012</v>
      </c>
      <c r="G5290" t="s">
        <v>3051</v>
      </c>
    </row>
    <row r="5291" spans="2:9" x14ac:dyDescent="0.25">
      <c r="B5291" t="s">
        <v>3052</v>
      </c>
      <c r="C5291" t="s">
        <v>3053</v>
      </c>
      <c r="D5291" t="s">
        <v>3054</v>
      </c>
    </row>
    <row r="5292" spans="2:9" x14ac:dyDescent="0.25">
      <c r="B5292" t="s">
        <v>3055</v>
      </c>
    </row>
    <row r="5293" spans="2:9" x14ac:dyDescent="0.25">
      <c r="B5293" t="s">
        <v>3009</v>
      </c>
      <c r="C5293" t="s">
        <v>3050</v>
      </c>
      <c r="D5293" t="s">
        <v>3011</v>
      </c>
      <c r="E5293">
        <v>1750</v>
      </c>
      <c r="F5293" t="s">
        <v>3012</v>
      </c>
      <c r="G5293" t="s">
        <v>3056</v>
      </c>
    </row>
    <row r="5294" spans="2:9" x14ac:dyDescent="0.25">
      <c r="B5294" t="s">
        <v>3052</v>
      </c>
      <c r="C5294" t="s">
        <v>3057</v>
      </c>
      <c r="D5294" t="s">
        <v>3054</v>
      </c>
    </row>
    <row r="5295" spans="2:9" x14ac:dyDescent="0.25">
      <c r="B5295" t="s">
        <v>3009</v>
      </c>
      <c r="C5295" t="s">
        <v>3062</v>
      </c>
      <c r="D5295" t="s">
        <v>3011</v>
      </c>
      <c r="E5295">
        <v>750</v>
      </c>
      <c r="F5295" t="s">
        <v>3012</v>
      </c>
      <c r="G5295" t="s">
        <v>3059</v>
      </c>
    </row>
    <row r="5296" spans="2:9" x14ac:dyDescent="0.25">
      <c r="B5296" t="s">
        <v>3069</v>
      </c>
      <c r="C5296" t="s">
        <v>3072</v>
      </c>
      <c r="D5296" t="s">
        <v>3073</v>
      </c>
      <c r="E5296" t="s">
        <v>3238</v>
      </c>
      <c r="F5296" t="s">
        <v>3074</v>
      </c>
      <c r="G5296" t="s">
        <v>3069</v>
      </c>
      <c r="H5296" t="s">
        <v>3069</v>
      </c>
      <c r="I5296" t="s">
        <v>3075</v>
      </c>
    </row>
    <row r="5297" spans="2:9" x14ac:dyDescent="0.25">
      <c r="B5297" t="s">
        <v>3009</v>
      </c>
      <c r="C5297" t="s">
        <v>3050</v>
      </c>
      <c r="D5297" t="s">
        <v>3011</v>
      </c>
      <c r="E5297">
        <v>1739</v>
      </c>
      <c r="F5297" t="s">
        <v>3012</v>
      </c>
      <c r="G5297" t="s">
        <v>3051</v>
      </c>
    </row>
    <row r="5298" spans="2:9" x14ac:dyDescent="0.25">
      <c r="B5298" t="s">
        <v>3052</v>
      </c>
      <c r="C5298" t="s">
        <v>3053</v>
      </c>
      <c r="D5298" t="s">
        <v>3054</v>
      </c>
    </row>
    <row r="5299" spans="2:9" x14ac:dyDescent="0.25">
      <c r="B5299" t="s">
        <v>3055</v>
      </c>
    </row>
    <row r="5300" spans="2:9" x14ac:dyDescent="0.25">
      <c r="B5300" t="s">
        <v>3009</v>
      </c>
      <c r="C5300" t="s">
        <v>3050</v>
      </c>
      <c r="D5300" t="s">
        <v>3011</v>
      </c>
      <c r="E5300">
        <v>1750</v>
      </c>
      <c r="F5300" t="s">
        <v>3012</v>
      </c>
      <c r="G5300" t="s">
        <v>3056</v>
      </c>
    </row>
    <row r="5301" spans="2:9" x14ac:dyDescent="0.25">
      <c r="B5301" t="s">
        <v>3052</v>
      </c>
      <c r="C5301" t="s">
        <v>3057</v>
      </c>
      <c r="D5301" t="s">
        <v>3054</v>
      </c>
    </row>
    <row r="5302" spans="2:9" x14ac:dyDescent="0.25">
      <c r="B5302" t="s">
        <v>3009</v>
      </c>
      <c r="C5302" t="s">
        <v>3062</v>
      </c>
      <c r="D5302" t="s">
        <v>3011</v>
      </c>
      <c r="E5302">
        <v>738</v>
      </c>
      <c r="F5302" t="s">
        <v>3012</v>
      </c>
      <c r="G5302" t="s">
        <v>3059</v>
      </c>
    </row>
    <row r="5303" spans="2:9" x14ac:dyDescent="0.25">
      <c r="B5303" t="s">
        <v>3052</v>
      </c>
      <c r="C5303" t="s">
        <v>3069</v>
      </c>
      <c r="D5303" t="s">
        <v>3031</v>
      </c>
      <c r="E5303" t="s">
        <v>3076</v>
      </c>
    </row>
    <row r="5304" spans="2:9" x14ac:dyDescent="0.25">
      <c r="B5304" t="s">
        <v>3077</v>
      </c>
    </row>
    <row r="5305" spans="2:9" x14ac:dyDescent="0.25">
      <c r="B5305" t="s">
        <v>3009</v>
      </c>
      <c r="C5305" t="s">
        <v>3062</v>
      </c>
      <c r="D5305" t="s">
        <v>3011</v>
      </c>
      <c r="E5305">
        <v>750</v>
      </c>
      <c r="F5305" t="s">
        <v>3012</v>
      </c>
      <c r="G5305" t="s">
        <v>3078</v>
      </c>
    </row>
    <row r="5306" spans="2:9" x14ac:dyDescent="0.25">
      <c r="B5306" t="s">
        <v>3069</v>
      </c>
      <c r="C5306" t="s">
        <v>3072</v>
      </c>
      <c r="D5306" t="s">
        <v>3073</v>
      </c>
      <c r="E5306" t="s">
        <v>3238</v>
      </c>
      <c r="F5306" t="s">
        <v>3074</v>
      </c>
      <c r="G5306" t="s">
        <v>3069</v>
      </c>
      <c r="H5306" t="s">
        <v>3069</v>
      </c>
      <c r="I5306" t="s">
        <v>3075</v>
      </c>
    </row>
    <row r="5307" spans="2:9" x14ac:dyDescent="0.25">
      <c r="B5307" t="s">
        <v>3079</v>
      </c>
    </row>
    <row r="5308" spans="2:9" x14ac:dyDescent="0.25">
      <c r="B5308" t="s">
        <v>3009</v>
      </c>
      <c r="C5308" t="s">
        <v>3050</v>
      </c>
      <c r="D5308" t="s">
        <v>3011</v>
      </c>
      <c r="E5308">
        <v>1739</v>
      </c>
      <c r="F5308" t="s">
        <v>3012</v>
      </c>
      <c r="G5308" t="s">
        <v>3051</v>
      </c>
    </row>
    <row r="5309" spans="2:9" x14ac:dyDescent="0.25">
      <c r="B5309" t="s">
        <v>3052</v>
      </c>
      <c r="C5309" t="s">
        <v>3053</v>
      </c>
      <c r="D5309" t="s">
        <v>3054</v>
      </c>
    </row>
    <row r="5310" spans="2:9" x14ac:dyDescent="0.25">
      <c r="B5310" t="s">
        <v>3055</v>
      </c>
    </row>
    <row r="5311" spans="2:9" x14ac:dyDescent="0.25">
      <c r="B5311" t="s">
        <v>3009</v>
      </c>
      <c r="C5311" t="s">
        <v>3050</v>
      </c>
      <c r="D5311" t="s">
        <v>3011</v>
      </c>
      <c r="E5311">
        <v>1750</v>
      </c>
      <c r="F5311" t="s">
        <v>3012</v>
      </c>
      <c r="G5311" t="s">
        <v>3056</v>
      </c>
    </row>
    <row r="5312" spans="2:9" x14ac:dyDescent="0.25">
      <c r="B5312" t="s">
        <v>3052</v>
      </c>
      <c r="C5312" t="s">
        <v>3057</v>
      </c>
      <c r="D5312" t="s">
        <v>3054</v>
      </c>
    </row>
    <row r="5313" spans="1:16" x14ac:dyDescent="0.25">
      <c r="B5313" t="s">
        <v>3009</v>
      </c>
      <c r="C5313" t="s">
        <v>3062</v>
      </c>
      <c r="D5313" t="s">
        <v>3011</v>
      </c>
      <c r="E5313">
        <v>769</v>
      </c>
      <c r="F5313" t="s">
        <v>3012</v>
      </c>
      <c r="G5313" t="s">
        <v>3059</v>
      </c>
    </row>
    <row r="5314" spans="1:16" x14ac:dyDescent="0.25">
      <c r="B5314" t="s">
        <v>3069</v>
      </c>
      <c r="C5314" t="s">
        <v>3080</v>
      </c>
      <c r="D5314" t="s">
        <v>3081</v>
      </c>
      <c r="E5314" t="s">
        <v>3082</v>
      </c>
      <c r="F5314" t="s">
        <v>3083</v>
      </c>
      <c r="G5314" t="s">
        <v>3239</v>
      </c>
      <c r="H5314" t="s">
        <v>3071</v>
      </c>
    </row>
    <row r="5315" spans="1:16" x14ac:dyDescent="0.25">
      <c r="B5315" t="s">
        <v>3084</v>
      </c>
    </row>
    <row r="5316" spans="1:16" x14ac:dyDescent="0.25">
      <c r="B5316" t="s">
        <v>3009</v>
      </c>
      <c r="C5316" t="s">
        <v>3062</v>
      </c>
      <c r="D5316" t="s">
        <v>3011</v>
      </c>
      <c r="E5316">
        <v>776</v>
      </c>
      <c r="F5316" t="s">
        <v>3012</v>
      </c>
      <c r="G5316" t="s">
        <v>3085</v>
      </c>
    </row>
    <row r="5317" spans="1:16" x14ac:dyDescent="0.25">
      <c r="B5317" t="s">
        <v>3086</v>
      </c>
      <c r="C5317" t="s">
        <v>3087</v>
      </c>
      <c r="D5317" t="s">
        <v>3088</v>
      </c>
      <c r="E5317" t="s">
        <v>3089</v>
      </c>
      <c r="F5317" t="s">
        <v>3090</v>
      </c>
      <c r="G5317" t="s">
        <v>3091</v>
      </c>
    </row>
    <row r="5318" spans="1:16" x14ac:dyDescent="0.25">
      <c r="B5318" t="s">
        <v>3092</v>
      </c>
    </row>
    <row r="5319" spans="1:16" x14ac:dyDescent="0.25">
      <c r="A5319" t="s">
        <v>3240</v>
      </c>
      <c r="B5319" t="s">
        <v>3093</v>
      </c>
      <c r="C5319" t="s">
        <v>3094</v>
      </c>
      <c r="D5319" t="s">
        <v>3095</v>
      </c>
      <c r="E5319" t="s">
        <v>3241</v>
      </c>
      <c r="F5319" t="s">
        <v>3096</v>
      </c>
      <c r="G5319" t="s">
        <v>3242</v>
      </c>
      <c r="H5319" t="s">
        <v>3097</v>
      </c>
      <c r="I5319" t="s">
        <v>3098</v>
      </c>
      <c r="J5319" t="s">
        <v>3243</v>
      </c>
      <c r="K5319" t="s">
        <v>3099</v>
      </c>
      <c r="L5319" t="s">
        <v>3100</v>
      </c>
      <c r="M5319" t="s">
        <v>3002</v>
      </c>
      <c r="N5319" t="s">
        <v>3101</v>
      </c>
      <c r="O5319">
        <v>14195097600</v>
      </c>
      <c r="P5319" t="s">
        <v>3102</v>
      </c>
    </row>
    <row r="5320" spans="1:16" x14ac:dyDescent="0.25">
      <c r="A5320" t="s">
        <v>220</v>
      </c>
      <c r="B5320" t="s">
        <v>76</v>
      </c>
      <c r="C5320" t="s">
        <v>47</v>
      </c>
      <c r="D5320" t="s">
        <v>3106</v>
      </c>
      <c r="E5320" t="s">
        <v>49</v>
      </c>
      <c r="F5320" t="s">
        <v>50</v>
      </c>
      <c r="G5320">
        <v>2.7777751286824499E-4</v>
      </c>
    </row>
    <row r="5321" spans="1:16" x14ac:dyDescent="0.25">
      <c r="A5321" t="s">
        <v>220</v>
      </c>
      <c r="B5321" t="s">
        <v>70</v>
      </c>
      <c r="C5321" t="s">
        <v>47</v>
      </c>
      <c r="D5321" t="s">
        <v>3106</v>
      </c>
      <c r="E5321" t="s">
        <v>49</v>
      </c>
      <c r="F5321" t="s">
        <v>50</v>
      </c>
      <c r="G5321">
        <v>2.36110885938008E-4</v>
      </c>
    </row>
    <row r="5322" spans="1:16" x14ac:dyDescent="0.25">
      <c r="A5322" t="s">
        <v>220</v>
      </c>
      <c r="B5322" t="s">
        <v>73</v>
      </c>
      <c r="C5322" t="s">
        <v>47</v>
      </c>
      <c r="D5322" t="s">
        <v>3106</v>
      </c>
      <c r="E5322" t="s">
        <v>49</v>
      </c>
      <c r="F5322" t="s">
        <v>50</v>
      </c>
      <c r="G5322">
        <v>8.8888804117838503E-4</v>
      </c>
    </row>
    <row r="5323" spans="1:16" x14ac:dyDescent="0.25">
      <c r="A5323" t="s">
        <v>214</v>
      </c>
      <c r="B5323" t="s">
        <v>70</v>
      </c>
      <c r="C5323" t="s">
        <v>47</v>
      </c>
      <c r="D5323" t="s">
        <v>3106</v>
      </c>
      <c r="E5323" t="s">
        <v>49</v>
      </c>
      <c r="F5323" t="s">
        <v>50</v>
      </c>
      <c r="G5323">
        <v>2.2222201029459599E-4</v>
      </c>
    </row>
    <row r="5324" spans="1:16" x14ac:dyDescent="0.25">
      <c r="A5324" t="s">
        <v>214</v>
      </c>
      <c r="B5324" t="s">
        <v>76</v>
      </c>
      <c r="C5324" t="s">
        <v>47</v>
      </c>
      <c r="D5324" t="s">
        <v>3106</v>
      </c>
      <c r="E5324" t="s">
        <v>49</v>
      </c>
      <c r="F5324" t="s">
        <v>50</v>
      </c>
      <c r="G5324">
        <v>4.4444402058919197E-4</v>
      </c>
    </row>
    <row r="5325" spans="1:16" x14ac:dyDescent="0.25">
      <c r="A5325" t="s">
        <v>214</v>
      </c>
      <c r="B5325" t="s">
        <v>73</v>
      </c>
      <c r="C5325" t="s">
        <v>47</v>
      </c>
      <c r="D5325" t="s">
        <v>3106</v>
      </c>
      <c r="E5325" t="s">
        <v>49</v>
      </c>
      <c r="F5325" t="s">
        <v>50</v>
      </c>
      <c r="G5325">
        <v>9.9999904632568299E-4</v>
      </c>
    </row>
    <row r="5326" spans="1:16" x14ac:dyDescent="0.25">
      <c r="A5326" t="s">
        <v>3229</v>
      </c>
      <c r="B5326" t="s">
        <v>73</v>
      </c>
      <c r="C5326" t="s">
        <v>47</v>
      </c>
      <c r="D5326" t="s">
        <v>3106</v>
      </c>
      <c r="E5326" t="s">
        <v>49</v>
      </c>
      <c r="F5326" t="s">
        <v>50</v>
      </c>
      <c r="G5326">
        <v>2.4722198645273801E-3</v>
      </c>
    </row>
    <row r="5327" spans="1:16" x14ac:dyDescent="0.25">
      <c r="A5327" t="s">
        <v>3229</v>
      </c>
      <c r="B5327" t="s">
        <v>76</v>
      </c>
      <c r="C5327" t="s">
        <v>47</v>
      </c>
      <c r="D5327" t="s">
        <v>3106</v>
      </c>
      <c r="E5327" t="s">
        <v>49</v>
      </c>
      <c r="F5327" t="s">
        <v>50</v>
      </c>
      <c r="G5327">
        <v>2.8611083825429199E-3</v>
      </c>
    </row>
    <row r="5328" spans="1:16" x14ac:dyDescent="0.25">
      <c r="A5328" t="s">
        <v>3229</v>
      </c>
      <c r="B5328" t="s">
        <v>70</v>
      </c>
      <c r="C5328" t="s">
        <v>47</v>
      </c>
      <c r="D5328" t="s">
        <v>3106</v>
      </c>
      <c r="E5328" t="s">
        <v>49</v>
      </c>
      <c r="F5328" t="s">
        <v>50</v>
      </c>
      <c r="G5328">
        <v>2.9166638851165698E-4</v>
      </c>
    </row>
    <row r="5329" spans="1:14" x14ac:dyDescent="0.25">
      <c r="A5329" t="s">
        <v>3004</v>
      </c>
      <c r="B5329" t="s">
        <v>3259</v>
      </c>
    </row>
    <row r="5330" spans="1:14" x14ac:dyDescent="0.25">
      <c r="A5330" t="s">
        <v>3005</v>
      </c>
      <c r="B5330" t="s">
        <v>3006</v>
      </c>
      <c r="C5330" t="s">
        <v>3007</v>
      </c>
      <c r="D5330" t="s">
        <v>3008</v>
      </c>
      <c r="E5330" t="s">
        <v>3232</v>
      </c>
    </row>
    <row r="5331" spans="1:14" x14ac:dyDescent="0.25">
      <c r="B5331" t="s">
        <v>3009</v>
      </c>
      <c r="C5331" t="s">
        <v>3010</v>
      </c>
      <c r="D5331" t="s">
        <v>3011</v>
      </c>
      <c r="E5331">
        <v>313</v>
      </c>
      <c r="F5331" t="s">
        <v>3012</v>
      </c>
      <c r="G5331" t="s">
        <v>3013</v>
      </c>
    </row>
    <row r="5332" spans="1:14" x14ac:dyDescent="0.25">
      <c r="B5332" t="s">
        <v>3014</v>
      </c>
    </row>
    <row r="5333" spans="1:14" x14ac:dyDescent="0.25">
      <c r="B5333" t="s">
        <v>3015</v>
      </c>
    </row>
    <row r="5334" spans="1:14" x14ac:dyDescent="0.25">
      <c r="B5334" t="s">
        <v>3009</v>
      </c>
      <c r="C5334" t="s">
        <v>3010</v>
      </c>
      <c r="D5334" t="s">
        <v>3011</v>
      </c>
      <c r="E5334">
        <v>108</v>
      </c>
      <c r="F5334" t="s">
        <v>3012</v>
      </c>
      <c r="G5334" t="s">
        <v>3016</v>
      </c>
    </row>
    <row r="5335" spans="1:14" x14ac:dyDescent="0.25">
      <c r="B5335" t="s">
        <v>3017</v>
      </c>
      <c r="C5335" t="s">
        <v>3018</v>
      </c>
    </row>
    <row r="5336" spans="1:14" x14ac:dyDescent="0.25">
      <c r="B5336" t="s">
        <v>3019</v>
      </c>
    </row>
    <row r="5337" spans="1:14" x14ac:dyDescent="0.25">
      <c r="B5337" t="s">
        <v>3009</v>
      </c>
      <c r="C5337" t="s">
        <v>18</v>
      </c>
      <c r="D5337" t="s">
        <v>3011</v>
      </c>
      <c r="E5337">
        <v>29</v>
      </c>
      <c r="F5337" t="s">
        <v>3012</v>
      </c>
      <c r="G5337" t="s">
        <v>3020</v>
      </c>
    </row>
    <row r="5338" spans="1:14" x14ac:dyDescent="0.25">
      <c r="B5338" t="s">
        <v>3021</v>
      </c>
      <c r="C5338" t="s">
        <v>3022</v>
      </c>
      <c r="D5338" t="s">
        <v>3023</v>
      </c>
      <c r="E5338" t="s">
        <v>3024</v>
      </c>
      <c r="F5338" t="s">
        <v>3025</v>
      </c>
      <c r="G5338" t="s">
        <v>3026</v>
      </c>
      <c r="H5338" t="s">
        <v>3027</v>
      </c>
      <c r="I5338" t="s">
        <v>3028</v>
      </c>
    </row>
    <row r="5339" spans="1:14" x14ac:dyDescent="0.25">
      <c r="B5339" t="s">
        <v>3029</v>
      </c>
    </row>
    <row r="5340" spans="1:14" x14ac:dyDescent="0.25">
      <c r="B5340" t="s">
        <v>3009</v>
      </c>
      <c r="C5340" t="s">
        <v>18</v>
      </c>
      <c r="D5340" t="s">
        <v>3011</v>
      </c>
      <c r="E5340">
        <v>40</v>
      </c>
      <c r="F5340" t="s">
        <v>3012</v>
      </c>
      <c r="G5340" t="s">
        <v>3030</v>
      </c>
    </row>
    <row r="5341" spans="1:14" x14ac:dyDescent="0.25">
      <c r="B5341" t="s">
        <v>833</v>
      </c>
      <c r="C5341" t="s">
        <v>3233</v>
      </c>
      <c r="D5341" t="s">
        <v>3234</v>
      </c>
      <c r="E5341" t="s">
        <v>3026</v>
      </c>
      <c r="F5341" t="s">
        <v>3026</v>
      </c>
      <c r="G5341" t="s">
        <v>3027</v>
      </c>
      <c r="H5341" t="s">
        <v>3235</v>
      </c>
      <c r="I5341" t="s">
        <v>3236</v>
      </c>
      <c r="J5341" t="s">
        <v>3236</v>
      </c>
      <c r="K5341" t="s">
        <v>3031</v>
      </c>
      <c r="L5341" t="s">
        <v>3032</v>
      </c>
      <c r="M5341" t="s">
        <v>3031</v>
      </c>
      <c r="N5341" t="s">
        <v>3033</v>
      </c>
    </row>
    <row r="5342" spans="1:14" x14ac:dyDescent="0.25">
      <c r="B5342" t="s">
        <v>3009</v>
      </c>
      <c r="C5342" t="s">
        <v>3034</v>
      </c>
      <c r="D5342" t="s">
        <v>3011</v>
      </c>
      <c r="E5342">
        <v>93</v>
      </c>
      <c r="F5342" t="s">
        <v>3012</v>
      </c>
      <c r="G5342" t="s">
        <v>3035</v>
      </c>
    </row>
    <row r="5343" spans="1:14" x14ac:dyDescent="0.25">
      <c r="B5343" t="s">
        <v>3036</v>
      </c>
      <c r="C5343" t="s">
        <v>3037</v>
      </c>
      <c r="D5343" t="s">
        <v>3027</v>
      </c>
      <c r="E5343" t="s">
        <v>3237</v>
      </c>
    </row>
    <row r="5344" spans="1:14" x14ac:dyDescent="0.25">
      <c r="B5344" t="s">
        <v>3009</v>
      </c>
      <c r="C5344" t="s">
        <v>3038</v>
      </c>
      <c r="D5344" t="s">
        <v>3011</v>
      </c>
      <c r="E5344">
        <v>227</v>
      </c>
      <c r="F5344" t="s">
        <v>3012</v>
      </c>
      <c r="G5344" t="s">
        <v>3016</v>
      </c>
    </row>
    <row r="5345" spans="2:7" x14ac:dyDescent="0.25">
      <c r="B5345" t="s">
        <v>3039</v>
      </c>
    </row>
    <row r="5346" spans="2:7" x14ac:dyDescent="0.25">
      <c r="B5346" t="s">
        <v>3040</v>
      </c>
    </row>
    <row r="5347" spans="2:7" x14ac:dyDescent="0.25">
      <c r="B5347" t="s">
        <v>3009</v>
      </c>
      <c r="C5347" t="s">
        <v>3038</v>
      </c>
      <c r="D5347" t="s">
        <v>3011</v>
      </c>
      <c r="E5347">
        <v>519</v>
      </c>
      <c r="F5347" t="s">
        <v>3012</v>
      </c>
      <c r="G5347" t="s">
        <v>3041</v>
      </c>
    </row>
    <row r="5348" spans="2:7" x14ac:dyDescent="0.25">
      <c r="B5348" t="s">
        <v>3042</v>
      </c>
    </row>
    <row r="5349" spans="2:7" x14ac:dyDescent="0.25">
      <c r="B5349" t="s">
        <v>3043</v>
      </c>
    </row>
    <row r="5350" spans="2:7" x14ac:dyDescent="0.25">
      <c r="B5350" t="s">
        <v>3009</v>
      </c>
      <c r="C5350" t="s">
        <v>3038</v>
      </c>
      <c r="D5350" t="s">
        <v>3011</v>
      </c>
      <c r="E5350">
        <v>258</v>
      </c>
      <c r="F5350" t="s">
        <v>3012</v>
      </c>
      <c r="G5350" t="s">
        <v>3044</v>
      </c>
    </row>
    <row r="5351" spans="2:7" x14ac:dyDescent="0.25">
      <c r="B5351" t="s">
        <v>833</v>
      </c>
      <c r="C5351" t="s">
        <v>3045</v>
      </c>
    </row>
    <row r="5352" spans="2:7" x14ac:dyDescent="0.25">
      <c r="B5352" t="s">
        <v>3009</v>
      </c>
      <c r="C5352" t="s">
        <v>3038</v>
      </c>
      <c r="D5352" t="s">
        <v>3011</v>
      </c>
      <c r="E5352">
        <v>327</v>
      </c>
      <c r="F5352" t="s">
        <v>3012</v>
      </c>
      <c r="G5352" t="s">
        <v>3046</v>
      </c>
    </row>
    <row r="5353" spans="2:7" x14ac:dyDescent="0.25">
      <c r="B5353" t="s">
        <v>3047</v>
      </c>
      <c r="C5353" t="s">
        <v>3048</v>
      </c>
      <c r="D5353" t="s">
        <v>3049</v>
      </c>
    </row>
    <row r="5354" spans="2:7" x14ac:dyDescent="0.25">
      <c r="B5354" t="s">
        <v>3009</v>
      </c>
      <c r="C5354" t="s">
        <v>3050</v>
      </c>
      <c r="D5354" t="s">
        <v>3011</v>
      </c>
      <c r="E5354">
        <v>1739</v>
      </c>
      <c r="F5354" t="s">
        <v>3012</v>
      </c>
      <c r="G5354" t="s">
        <v>3051</v>
      </c>
    </row>
    <row r="5355" spans="2:7" x14ac:dyDescent="0.25">
      <c r="B5355" t="s">
        <v>3052</v>
      </c>
      <c r="C5355" t="s">
        <v>3053</v>
      </c>
      <c r="D5355" t="s">
        <v>3054</v>
      </c>
    </row>
    <row r="5356" spans="2:7" x14ac:dyDescent="0.25">
      <c r="B5356" t="s">
        <v>3055</v>
      </c>
    </row>
    <row r="5357" spans="2:7" x14ac:dyDescent="0.25">
      <c r="B5357" t="s">
        <v>3009</v>
      </c>
      <c r="C5357" t="s">
        <v>3050</v>
      </c>
      <c r="D5357" t="s">
        <v>3011</v>
      </c>
      <c r="E5357">
        <v>1750</v>
      </c>
      <c r="F5357" t="s">
        <v>3012</v>
      </c>
      <c r="G5357" t="s">
        <v>3056</v>
      </c>
    </row>
    <row r="5358" spans="2:7" x14ac:dyDescent="0.25">
      <c r="B5358" t="s">
        <v>3052</v>
      </c>
      <c r="C5358" t="s">
        <v>3057</v>
      </c>
      <c r="D5358" t="s">
        <v>3054</v>
      </c>
    </row>
    <row r="5359" spans="2:7" x14ac:dyDescent="0.25">
      <c r="B5359" t="s">
        <v>3009</v>
      </c>
      <c r="C5359" t="s">
        <v>3058</v>
      </c>
      <c r="D5359" t="s">
        <v>3011</v>
      </c>
      <c r="E5359">
        <v>46</v>
      </c>
      <c r="F5359" t="s">
        <v>3012</v>
      </c>
      <c r="G5359" t="s">
        <v>3059</v>
      </c>
    </row>
    <row r="5360" spans="2:7" x14ac:dyDescent="0.25">
      <c r="B5360" t="s">
        <v>3060</v>
      </c>
      <c r="C5360" t="s">
        <v>3061</v>
      </c>
    </row>
    <row r="5361" spans="2:7" x14ac:dyDescent="0.25">
      <c r="B5361" t="s">
        <v>3009</v>
      </c>
      <c r="C5361" t="s">
        <v>3050</v>
      </c>
      <c r="D5361" t="s">
        <v>3011</v>
      </c>
      <c r="E5361">
        <v>1739</v>
      </c>
      <c r="F5361" t="s">
        <v>3012</v>
      </c>
      <c r="G5361" t="s">
        <v>3051</v>
      </c>
    </row>
    <row r="5362" spans="2:7" x14ac:dyDescent="0.25">
      <c r="B5362" t="s">
        <v>3052</v>
      </c>
      <c r="C5362" t="s">
        <v>3053</v>
      </c>
      <c r="D5362" t="s">
        <v>3054</v>
      </c>
    </row>
    <row r="5363" spans="2:7" x14ac:dyDescent="0.25">
      <c r="B5363" t="s">
        <v>3055</v>
      </c>
    </row>
    <row r="5364" spans="2:7" x14ac:dyDescent="0.25">
      <c r="B5364" t="s">
        <v>3009</v>
      </c>
      <c r="C5364" t="s">
        <v>3050</v>
      </c>
      <c r="D5364" t="s">
        <v>3011</v>
      </c>
      <c r="E5364">
        <v>1750</v>
      </c>
      <c r="F5364" t="s">
        <v>3012</v>
      </c>
      <c r="G5364" t="s">
        <v>3056</v>
      </c>
    </row>
    <row r="5365" spans="2:7" x14ac:dyDescent="0.25">
      <c r="B5365" t="s">
        <v>3052</v>
      </c>
      <c r="C5365" t="s">
        <v>3057</v>
      </c>
      <c r="D5365" t="s">
        <v>3054</v>
      </c>
    </row>
    <row r="5366" spans="2:7" x14ac:dyDescent="0.25">
      <c r="B5366" t="s">
        <v>3009</v>
      </c>
      <c r="C5366" t="s">
        <v>3062</v>
      </c>
      <c r="D5366" t="s">
        <v>3011</v>
      </c>
      <c r="E5366">
        <v>820</v>
      </c>
      <c r="F5366" t="s">
        <v>3012</v>
      </c>
      <c r="G5366" t="s">
        <v>3059</v>
      </c>
    </row>
    <row r="5367" spans="2:7" x14ac:dyDescent="0.25">
      <c r="B5367" t="s">
        <v>3063</v>
      </c>
      <c r="C5367" t="s">
        <v>3064</v>
      </c>
      <c r="D5367" t="s">
        <v>3065</v>
      </c>
      <c r="E5367" t="s">
        <v>3066</v>
      </c>
      <c r="F5367" t="s">
        <v>3067</v>
      </c>
      <c r="G5367" t="s">
        <v>3068</v>
      </c>
    </row>
    <row r="5368" spans="2:7" x14ac:dyDescent="0.25">
      <c r="B5368" t="s">
        <v>3009</v>
      </c>
      <c r="C5368" t="s">
        <v>3050</v>
      </c>
      <c r="D5368" t="s">
        <v>3011</v>
      </c>
      <c r="E5368">
        <v>1739</v>
      </c>
      <c r="F5368" t="s">
        <v>3012</v>
      </c>
      <c r="G5368" t="s">
        <v>3051</v>
      </c>
    </row>
    <row r="5369" spans="2:7" x14ac:dyDescent="0.25">
      <c r="B5369" t="s">
        <v>3052</v>
      </c>
      <c r="C5369" t="s">
        <v>3053</v>
      </c>
      <c r="D5369" t="s">
        <v>3054</v>
      </c>
    </row>
    <row r="5370" spans="2:7" x14ac:dyDescent="0.25">
      <c r="B5370" t="s">
        <v>3055</v>
      </c>
    </row>
    <row r="5371" spans="2:7" x14ac:dyDescent="0.25">
      <c r="B5371" t="s">
        <v>3009</v>
      </c>
      <c r="C5371" t="s">
        <v>3050</v>
      </c>
      <c r="D5371" t="s">
        <v>3011</v>
      </c>
      <c r="E5371">
        <v>1750</v>
      </c>
      <c r="F5371" t="s">
        <v>3012</v>
      </c>
      <c r="G5371" t="s">
        <v>3056</v>
      </c>
    </row>
    <row r="5372" spans="2:7" x14ac:dyDescent="0.25">
      <c r="B5372" t="s">
        <v>3052</v>
      </c>
      <c r="C5372" t="s">
        <v>3057</v>
      </c>
      <c r="D5372" t="s">
        <v>3054</v>
      </c>
    </row>
    <row r="5373" spans="2:7" x14ac:dyDescent="0.25">
      <c r="B5373" t="s">
        <v>3009</v>
      </c>
      <c r="C5373" t="s">
        <v>3062</v>
      </c>
      <c r="D5373" t="s">
        <v>3011</v>
      </c>
      <c r="E5373">
        <v>725</v>
      </c>
      <c r="F5373" t="s">
        <v>3012</v>
      </c>
      <c r="G5373" t="s">
        <v>3059</v>
      </c>
    </row>
    <row r="5374" spans="2:7" x14ac:dyDescent="0.25">
      <c r="B5374" t="s">
        <v>3069</v>
      </c>
      <c r="C5374" t="s">
        <v>3070</v>
      </c>
      <c r="D5374" t="s">
        <v>3071</v>
      </c>
    </row>
    <row r="5375" spans="2:7" x14ac:dyDescent="0.25">
      <c r="B5375" t="s">
        <v>3009</v>
      </c>
      <c r="C5375" t="s">
        <v>3050</v>
      </c>
      <c r="D5375" t="s">
        <v>3011</v>
      </c>
      <c r="E5375">
        <v>1739</v>
      </c>
      <c r="F5375" t="s">
        <v>3012</v>
      </c>
      <c r="G5375" t="s">
        <v>3051</v>
      </c>
    </row>
    <row r="5376" spans="2:7" x14ac:dyDescent="0.25">
      <c r="B5376" t="s">
        <v>3052</v>
      </c>
      <c r="C5376" t="s">
        <v>3053</v>
      </c>
      <c r="D5376" t="s">
        <v>3054</v>
      </c>
    </row>
    <row r="5377" spans="2:9" x14ac:dyDescent="0.25">
      <c r="B5377" t="s">
        <v>3055</v>
      </c>
    </row>
    <row r="5378" spans="2:9" x14ac:dyDescent="0.25">
      <c r="B5378" t="s">
        <v>3009</v>
      </c>
      <c r="C5378" t="s">
        <v>3050</v>
      </c>
      <c r="D5378" t="s">
        <v>3011</v>
      </c>
      <c r="E5378">
        <v>1750</v>
      </c>
      <c r="F5378" t="s">
        <v>3012</v>
      </c>
      <c r="G5378" t="s">
        <v>3056</v>
      </c>
    </row>
    <row r="5379" spans="2:9" x14ac:dyDescent="0.25">
      <c r="B5379" t="s">
        <v>3052</v>
      </c>
      <c r="C5379" t="s">
        <v>3057</v>
      </c>
      <c r="D5379" t="s">
        <v>3054</v>
      </c>
    </row>
    <row r="5380" spans="2:9" x14ac:dyDescent="0.25">
      <c r="B5380" t="s">
        <v>3009</v>
      </c>
      <c r="C5380" t="s">
        <v>3062</v>
      </c>
      <c r="D5380" t="s">
        <v>3011</v>
      </c>
      <c r="E5380">
        <v>750</v>
      </c>
      <c r="F5380" t="s">
        <v>3012</v>
      </c>
      <c r="G5380" t="s">
        <v>3059</v>
      </c>
    </row>
    <row r="5381" spans="2:9" x14ac:dyDescent="0.25">
      <c r="B5381" t="s">
        <v>3069</v>
      </c>
      <c r="C5381" t="s">
        <v>3072</v>
      </c>
      <c r="D5381" t="s">
        <v>3073</v>
      </c>
      <c r="E5381" t="s">
        <v>3238</v>
      </c>
      <c r="F5381" t="s">
        <v>3074</v>
      </c>
      <c r="G5381" t="s">
        <v>3069</v>
      </c>
      <c r="H5381" t="s">
        <v>3069</v>
      </c>
      <c r="I5381" t="s">
        <v>3075</v>
      </c>
    </row>
    <row r="5382" spans="2:9" x14ac:dyDescent="0.25">
      <c r="B5382" t="s">
        <v>3009</v>
      </c>
      <c r="C5382" t="s">
        <v>3050</v>
      </c>
      <c r="D5382" t="s">
        <v>3011</v>
      </c>
      <c r="E5382">
        <v>1739</v>
      </c>
      <c r="F5382" t="s">
        <v>3012</v>
      </c>
      <c r="G5382" t="s">
        <v>3051</v>
      </c>
    </row>
    <row r="5383" spans="2:9" x14ac:dyDescent="0.25">
      <c r="B5383" t="s">
        <v>3052</v>
      </c>
      <c r="C5383" t="s">
        <v>3053</v>
      </c>
      <c r="D5383" t="s">
        <v>3054</v>
      </c>
    </row>
    <row r="5384" spans="2:9" x14ac:dyDescent="0.25">
      <c r="B5384" t="s">
        <v>3055</v>
      </c>
    </row>
    <row r="5385" spans="2:9" x14ac:dyDescent="0.25">
      <c r="B5385" t="s">
        <v>3009</v>
      </c>
      <c r="C5385" t="s">
        <v>3050</v>
      </c>
      <c r="D5385" t="s">
        <v>3011</v>
      </c>
      <c r="E5385">
        <v>1750</v>
      </c>
      <c r="F5385" t="s">
        <v>3012</v>
      </c>
      <c r="G5385" t="s">
        <v>3056</v>
      </c>
    </row>
    <row r="5386" spans="2:9" x14ac:dyDescent="0.25">
      <c r="B5386" t="s">
        <v>3052</v>
      </c>
      <c r="C5386" t="s">
        <v>3057</v>
      </c>
      <c r="D5386" t="s">
        <v>3054</v>
      </c>
    </row>
    <row r="5387" spans="2:9" x14ac:dyDescent="0.25">
      <c r="B5387" t="s">
        <v>3009</v>
      </c>
      <c r="C5387" t="s">
        <v>3062</v>
      </c>
      <c r="D5387" t="s">
        <v>3011</v>
      </c>
      <c r="E5387">
        <v>738</v>
      </c>
      <c r="F5387" t="s">
        <v>3012</v>
      </c>
      <c r="G5387" t="s">
        <v>3059</v>
      </c>
    </row>
    <row r="5388" spans="2:9" x14ac:dyDescent="0.25">
      <c r="B5388" t="s">
        <v>3052</v>
      </c>
      <c r="C5388" t="s">
        <v>3069</v>
      </c>
      <c r="D5388" t="s">
        <v>3031</v>
      </c>
      <c r="E5388" t="s">
        <v>3076</v>
      </c>
    </row>
    <row r="5389" spans="2:9" x14ac:dyDescent="0.25">
      <c r="B5389" t="s">
        <v>3077</v>
      </c>
    </row>
    <row r="5390" spans="2:9" x14ac:dyDescent="0.25">
      <c r="B5390" t="s">
        <v>3009</v>
      </c>
      <c r="C5390" t="s">
        <v>3062</v>
      </c>
      <c r="D5390" t="s">
        <v>3011</v>
      </c>
      <c r="E5390">
        <v>750</v>
      </c>
      <c r="F5390" t="s">
        <v>3012</v>
      </c>
      <c r="G5390" t="s">
        <v>3078</v>
      </c>
    </row>
    <row r="5391" spans="2:9" x14ac:dyDescent="0.25">
      <c r="B5391" t="s">
        <v>3069</v>
      </c>
      <c r="C5391" t="s">
        <v>3072</v>
      </c>
      <c r="D5391" t="s">
        <v>3073</v>
      </c>
      <c r="E5391" t="s">
        <v>3238</v>
      </c>
      <c r="F5391" t="s">
        <v>3074</v>
      </c>
      <c r="G5391" t="s">
        <v>3069</v>
      </c>
      <c r="H5391" t="s">
        <v>3069</v>
      </c>
      <c r="I5391" t="s">
        <v>3075</v>
      </c>
    </row>
    <row r="5392" spans="2:9" x14ac:dyDescent="0.25">
      <c r="B5392" t="s">
        <v>3079</v>
      </c>
    </row>
    <row r="5393" spans="2:8" x14ac:dyDescent="0.25">
      <c r="B5393" t="s">
        <v>3009</v>
      </c>
      <c r="C5393" t="s">
        <v>3050</v>
      </c>
      <c r="D5393" t="s">
        <v>3011</v>
      </c>
      <c r="E5393">
        <v>1739</v>
      </c>
      <c r="F5393" t="s">
        <v>3012</v>
      </c>
      <c r="G5393" t="s">
        <v>3051</v>
      </c>
    </row>
    <row r="5394" spans="2:8" x14ac:dyDescent="0.25">
      <c r="B5394" t="s">
        <v>3052</v>
      </c>
      <c r="C5394" t="s">
        <v>3053</v>
      </c>
      <c r="D5394" t="s">
        <v>3054</v>
      </c>
    </row>
    <row r="5395" spans="2:8" x14ac:dyDescent="0.25">
      <c r="B5395" t="s">
        <v>3055</v>
      </c>
    </row>
    <row r="5396" spans="2:8" x14ac:dyDescent="0.25">
      <c r="B5396" t="s">
        <v>3009</v>
      </c>
      <c r="C5396" t="s">
        <v>3050</v>
      </c>
      <c r="D5396" t="s">
        <v>3011</v>
      </c>
      <c r="E5396">
        <v>1750</v>
      </c>
      <c r="F5396" t="s">
        <v>3012</v>
      </c>
      <c r="G5396" t="s">
        <v>3056</v>
      </c>
    </row>
    <row r="5397" spans="2:8" x14ac:dyDescent="0.25">
      <c r="B5397" t="s">
        <v>3052</v>
      </c>
      <c r="C5397" t="s">
        <v>3057</v>
      </c>
      <c r="D5397" t="s">
        <v>3054</v>
      </c>
    </row>
    <row r="5398" spans="2:8" x14ac:dyDescent="0.25">
      <c r="B5398" t="s">
        <v>3009</v>
      </c>
      <c r="C5398" t="s">
        <v>3062</v>
      </c>
      <c r="D5398" t="s">
        <v>3011</v>
      </c>
      <c r="E5398">
        <v>769</v>
      </c>
      <c r="F5398" t="s">
        <v>3012</v>
      </c>
      <c r="G5398" t="s">
        <v>3059</v>
      </c>
    </row>
    <row r="5399" spans="2:8" x14ac:dyDescent="0.25">
      <c r="B5399" t="s">
        <v>3069</v>
      </c>
      <c r="C5399" t="s">
        <v>3080</v>
      </c>
      <c r="D5399" t="s">
        <v>3081</v>
      </c>
      <c r="E5399" t="s">
        <v>3082</v>
      </c>
      <c r="F5399" t="s">
        <v>3083</v>
      </c>
      <c r="G5399" t="s">
        <v>3239</v>
      </c>
      <c r="H5399" t="s">
        <v>3071</v>
      </c>
    </row>
    <row r="5400" spans="2:8" x14ac:dyDescent="0.25">
      <c r="B5400" t="s">
        <v>3084</v>
      </c>
    </row>
    <row r="5401" spans="2:8" x14ac:dyDescent="0.25">
      <c r="B5401" t="s">
        <v>3009</v>
      </c>
      <c r="C5401" t="s">
        <v>3062</v>
      </c>
      <c r="D5401" t="s">
        <v>3011</v>
      </c>
      <c r="E5401">
        <v>781</v>
      </c>
      <c r="F5401" t="s">
        <v>3012</v>
      </c>
      <c r="G5401" t="s">
        <v>3085</v>
      </c>
    </row>
    <row r="5402" spans="2:8" x14ac:dyDescent="0.25">
      <c r="B5402" t="s">
        <v>3205</v>
      </c>
      <c r="C5402" t="s">
        <v>3206</v>
      </c>
    </row>
    <row r="5403" spans="2:8" x14ac:dyDescent="0.25">
      <c r="B5403" t="s">
        <v>3009</v>
      </c>
      <c r="C5403" t="s">
        <v>3050</v>
      </c>
      <c r="D5403" t="s">
        <v>3011</v>
      </c>
      <c r="E5403">
        <v>1739</v>
      </c>
      <c r="F5403" t="s">
        <v>3012</v>
      </c>
      <c r="G5403" t="s">
        <v>3051</v>
      </c>
    </row>
    <row r="5404" spans="2:8" x14ac:dyDescent="0.25">
      <c r="B5404" t="s">
        <v>3052</v>
      </c>
      <c r="C5404" t="s">
        <v>3053</v>
      </c>
      <c r="D5404" t="s">
        <v>3054</v>
      </c>
    </row>
    <row r="5405" spans="2:8" x14ac:dyDescent="0.25">
      <c r="B5405" t="s">
        <v>3055</v>
      </c>
    </row>
    <row r="5406" spans="2:8" x14ac:dyDescent="0.25">
      <c r="B5406" t="s">
        <v>3009</v>
      </c>
      <c r="C5406" t="s">
        <v>3050</v>
      </c>
      <c r="D5406" t="s">
        <v>3011</v>
      </c>
      <c r="E5406">
        <v>1750</v>
      </c>
      <c r="F5406" t="s">
        <v>3012</v>
      </c>
      <c r="G5406" t="s">
        <v>3056</v>
      </c>
    </row>
    <row r="5407" spans="2:8" x14ac:dyDescent="0.25">
      <c r="B5407" t="s">
        <v>3052</v>
      </c>
      <c r="C5407" t="s">
        <v>3057</v>
      </c>
      <c r="D5407" t="s">
        <v>3054</v>
      </c>
    </row>
    <row r="5408" spans="2:8" x14ac:dyDescent="0.25">
      <c r="B5408" t="s">
        <v>3009</v>
      </c>
      <c r="C5408" t="s">
        <v>3207</v>
      </c>
      <c r="D5408" t="s">
        <v>3011</v>
      </c>
      <c r="E5408">
        <v>70</v>
      </c>
      <c r="F5408" t="s">
        <v>3012</v>
      </c>
      <c r="G5408" t="s">
        <v>3059</v>
      </c>
    </row>
    <row r="5409" spans="1:16" x14ac:dyDescent="0.25">
      <c r="B5409" t="s">
        <v>3052</v>
      </c>
      <c r="C5409" t="s">
        <v>3208</v>
      </c>
      <c r="D5409" t="s">
        <v>3209</v>
      </c>
      <c r="E5409" t="s">
        <v>3210</v>
      </c>
      <c r="F5409" t="s">
        <v>3211</v>
      </c>
    </row>
    <row r="5410" spans="1:16" x14ac:dyDescent="0.25">
      <c r="B5410" t="s">
        <v>3212</v>
      </c>
    </row>
    <row r="5411" spans="1:16" x14ac:dyDescent="0.25">
      <c r="B5411" t="s">
        <v>3009</v>
      </c>
      <c r="C5411" t="s">
        <v>3213</v>
      </c>
      <c r="D5411" t="s">
        <v>3011</v>
      </c>
      <c r="E5411">
        <v>1425</v>
      </c>
      <c r="F5411" t="s">
        <v>3012</v>
      </c>
      <c r="G5411" t="s">
        <v>3214</v>
      </c>
    </row>
    <row r="5412" spans="1:16" x14ac:dyDescent="0.25">
      <c r="B5412" t="s">
        <v>3215</v>
      </c>
      <c r="C5412" t="s">
        <v>3216</v>
      </c>
      <c r="D5412" t="s">
        <v>3217</v>
      </c>
      <c r="E5412" t="s">
        <v>3218</v>
      </c>
      <c r="F5412" t="s">
        <v>3219</v>
      </c>
      <c r="G5412" t="s">
        <v>3220</v>
      </c>
      <c r="H5412" t="s">
        <v>3221</v>
      </c>
      <c r="I5412" t="s">
        <v>3216</v>
      </c>
      <c r="J5412" t="s">
        <v>3217</v>
      </c>
    </row>
    <row r="5413" spans="1:16" x14ac:dyDescent="0.25">
      <c r="B5413" t="s">
        <v>3222</v>
      </c>
    </row>
    <row r="5414" spans="1:16" x14ac:dyDescent="0.25">
      <c r="A5414" t="s">
        <v>3240</v>
      </c>
      <c r="B5414" t="s">
        <v>3093</v>
      </c>
      <c r="C5414" t="s">
        <v>3094</v>
      </c>
      <c r="D5414" t="s">
        <v>3095</v>
      </c>
      <c r="E5414" t="s">
        <v>3241</v>
      </c>
      <c r="F5414" t="s">
        <v>3096</v>
      </c>
      <c r="G5414" t="s">
        <v>3242</v>
      </c>
      <c r="H5414" t="s">
        <v>3097</v>
      </c>
      <c r="I5414" t="s">
        <v>3098</v>
      </c>
      <c r="J5414" t="s">
        <v>3243</v>
      </c>
      <c r="K5414" t="s">
        <v>3099</v>
      </c>
      <c r="L5414" t="s">
        <v>3100</v>
      </c>
      <c r="M5414" t="s">
        <v>3002</v>
      </c>
      <c r="N5414" t="s">
        <v>3101</v>
      </c>
      <c r="O5414">
        <v>14195097600</v>
      </c>
      <c r="P5414" t="s">
        <v>3102</v>
      </c>
    </row>
    <row r="5415" spans="1:16" x14ac:dyDescent="0.25">
      <c r="A5415" t="s">
        <v>220</v>
      </c>
      <c r="B5415" t="s">
        <v>73</v>
      </c>
      <c r="C5415" t="s">
        <v>47</v>
      </c>
      <c r="D5415" t="s">
        <v>3107</v>
      </c>
      <c r="E5415" t="s">
        <v>49</v>
      </c>
      <c r="F5415" t="s">
        <v>50</v>
      </c>
      <c r="G5415">
        <v>6.8518453174167199E-4</v>
      </c>
    </row>
    <row r="5416" spans="1:16" x14ac:dyDescent="0.25">
      <c r="A5416" t="s">
        <v>220</v>
      </c>
      <c r="B5416" t="s">
        <v>70</v>
      </c>
      <c r="C5416" t="s">
        <v>47</v>
      </c>
      <c r="D5416" t="s">
        <v>3107</v>
      </c>
      <c r="E5416" t="s">
        <v>49</v>
      </c>
      <c r="F5416" t="s">
        <v>50</v>
      </c>
      <c r="G5416">
        <v>1.7592575814988801E-4</v>
      </c>
    </row>
    <row r="5417" spans="1:16" x14ac:dyDescent="0.25">
      <c r="A5417" t="s">
        <v>220</v>
      </c>
      <c r="B5417" t="s">
        <v>76</v>
      </c>
      <c r="C5417" t="s">
        <v>47</v>
      </c>
      <c r="D5417" t="s">
        <v>3107</v>
      </c>
      <c r="E5417" t="s">
        <v>49</v>
      </c>
      <c r="F5417" t="s">
        <v>50</v>
      </c>
      <c r="G5417">
        <v>1.8518500857883001E-4</v>
      </c>
    </row>
    <row r="5418" spans="1:16" x14ac:dyDescent="0.25">
      <c r="A5418" t="s">
        <v>214</v>
      </c>
      <c r="B5418" t="s">
        <v>70</v>
      </c>
      <c r="C5418" t="s">
        <v>47</v>
      </c>
      <c r="D5418" t="s">
        <v>3107</v>
      </c>
      <c r="E5418" t="s">
        <v>49</v>
      </c>
      <c r="F5418" t="s">
        <v>50</v>
      </c>
      <c r="G5418">
        <v>3.51851516299777E-4</v>
      </c>
    </row>
    <row r="5419" spans="1:16" x14ac:dyDescent="0.25">
      <c r="A5419" t="s">
        <v>214</v>
      </c>
      <c r="B5419" t="s">
        <v>76</v>
      </c>
      <c r="C5419" t="s">
        <v>47</v>
      </c>
      <c r="D5419" t="s">
        <v>3107</v>
      </c>
      <c r="E5419" t="s">
        <v>49</v>
      </c>
      <c r="F5419" t="s">
        <v>50</v>
      </c>
      <c r="G5419">
        <v>4.3518477016025098E-4</v>
      </c>
    </row>
    <row r="5420" spans="1:16" x14ac:dyDescent="0.25">
      <c r="A5420" t="s">
        <v>214</v>
      </c>
      <c r="B5420" t="s">
        <v>73</v>
      </c>
      <c r="C5420" t="s">
        <v>47</v>
      </c>
      <c r="D5420" t="s">
        <v>3107</v>
      </c>
      <c r="E5420" t="s">
        <v>49</v>
      </c>
      <c r="F5420" t="s">
        <v>50</v>
      </c>
      <c r="G5420">
        <v>8.2407328817579403E-4</v>
      </c>
    </row>
    <row r="5421" spans="1:16" x14ac:dyDescent="0.25">
      <c r="A5421" t="s">
        <v>3229</v>
      </c>
      <c r="B5421" t="s">
        <v>76</v>
      </c>
      <c r="C5421" t="s">
        <v>47</v>
      </c>
      <c r="D5421" t="s">
        <v>3107</v>
      </c>
      <c r="E5421" t="s">
        <v>49</v>
      </c>
      <c r="F5421" t="s">
        <v>50</v>
      </c>
      <c r="G5421">
        <v>2.4629606140984398E-3</v>
      </c>
    </row>
    <row r="5422" spans="1:16" x14ac:dyDescent="0.25">
      <c r="A5422" t="s">
        <v>3229</v>
      </c>
      <c r="B5422" t="s">
        <v>73</v>
      </c>
      <c r="C5422" t="s">
        <v>47</v>
      </c>
      <c r="D5422" t="s">
        <v>3107</v>
      </c>
      <c r="E5422" t="s">
        <v>49</v>
      </c>
      <c r="F5422" t="s">
        <v>50</v>
      </c>
      <c r="G5422">
        <v>2.0740720960828901E-3</v>
      </c>
    </row>
    <row r="5423" spans="1:16" x14ac:dyDescent="0.25">
      <c r="A5423" t="s">
        <v>3229</v>
      </c>
      <c r="B5423" t="s">
        <v>70</v>
      </c>
      <c r="C5423" t="s">
        <v>47</v>
      </c>
      <c r="D5423" t="s">
        <v>3107</v>
      </c>
      <c r="E5423" t="s">
        <v>49</v>
      </c>
      <c r="F5423" t="s">
        <v>50</v>
      </c>
      <c r="G5423">
        <v>2.6851826243930302E-4</v>
      </c>
    </row>
    <row r="5424" spans="1:16" x14ac:dyDescent="0.25">
      <c r="A5424" t="s">
        <v>220</v>
      </c>
      <c r="B5424" t="s">
        <v>73</v>
      </c>
      <c r="C5424" t="s">
        <v>47</v>
      </c>
      <c r="D5424" t="s">
        <v>3108</v>
      </c>
      <c r="E5424" t="s">
        <v>49</v>
      </c>
      <c r="F5424" t="s">
        <v>50</v>
      </c>
      <c r="G5424">
        <v>7.0833265781402503E-4</v>
      </c>
    </row>
    <row r="5425" spans="1:14" x14ac:dyDescent="0.25">
      <c r="A5425" t="s">
        <v>220</v>
      </c>
      <c r="B5425" t="s">
        <v>70</v>
      </c>
      <c r="C5425" t="s">
        <v>47</v>
      </c>
      <c r="D5425" t="s">
        <v>3108</v>
      </c>
      <c r="E5425" t="s">
        <v>49</v>
      </c>
      <c r="F5425" t="s">
        <v>50</v>
      </c>
      <c r="G5425">
        <v>1.9444425900777101E-4</v>
      </c>
    </row>
    <row r="5426" spans="1:14" x14ac:dyDescent="0.25">
      <c r="A5426" t="s">
        <v>220</v>
      </c>
      <c r="B5426" t="s">
        <v>76</v>
      </c>
      <c r="C5426" t="s">
        <v>47</v>
      </c>
      <c r="D5426" t="s">
        <v>3108</v>
      </c>
      <c r="E5426" t="s">
        <v>49</v>
      </c>
      <c r="F5426" t="s">
        <v>50</v>
      </c>
      <c r="G5426">
        <v>1.8749982118606499E-4</v>
      </c>
    </row>
    <row r="5427" spans="1:14" x14ac:dyDescent="0.25">
      <c r="A5427" t="s">
        <v>3004</v>
      </c>
      <c r="B5427" t="s">
        <v>3260</v>
      </c>
    </row>
    <row r="5428" spans="1:14" x14ac:dyDescent="0.25">
      <c r="A5428" t="s">
        <v>3005</v>
      </c>
      <c r="B5428" t="s">
        <v>3006</v>
      </c>
      <c r="C5428" t="s">
        <v>3007</v>
      </c>
      <c r="D5428" t="s">
        <v>3008</v>
      </c>
      <c r="E5428" t="s">
        <v>3232</v>
      </c>
    </row>
    <row r="5429" spans="1:14" x14ac:dyDescent="0.25">
      <c r="B5429" t="s">
        <v>3009</v>
      </c>
      <c r="C5429" t="s">
        <v>3010</v>
      </c>
      <c r="D5429" t="s">
        <v>3011</v>
      </c>
      <c r="E5429">
        <v>313</v>
      </c>
      <c r="F5429" t="s">
        <v>3012</v>
      </c>
      <c r="G5429" t="s">
        <v>3013</v>
      </c>
    </row>
    <row r="5430" spans="1:14" x14ac:dyDescent="0.25">
      <c r="B5430" t="s">
        <v>3014</v>
      </c>
    </row>
    <row r="5431" spans="1:14" x14ac:dyDescent="0.25">
      <c r="B5431" t="s">
        <v>3015</v>
      </c>
    </row>
    <row r="5432" spans="1:14" x14ac:dyDescent="0.25">
      <c r="B5432" t="s">
        <v>3009</v>
      </c>
      <c r="C5432" t="s">
        <v>3010</v>
      </c>
      <c r="D5432" t="s">
        <v>3011</v>
      </c>
      <c r="E5432">
        <v>108</v>
      </c>
      <c r="F5432" t="s">
        <v>3012</v>
      </c>
      <c r="G5432" t="s">
        <v>3016</v>
      </c>
    </row>
    <row r="5433" spans="1:14" x14ac:dyDescent="0.25">
      <c r="B5433" t="s">
        <v>3017</v>
      </c>
      <c r="C5433" t="s">
        <v>3018</v>
      </c>
    </row>
    <row r="5434" spans="1:14" x14ac:dyDescent="0.25">
      <c r="B5434" t="s">
        <v>3019</v>
      </c>
    </row>
    <row r="5435" spans="1:14" x14ac:dyDescent="0.25">
      <c r="B5435" t="s">
        <v>3009</v>
      </c>
      <c r="C5435" t="s">
        <v>18</v>
      </c>
      <c r="D5435" t="s">
        <v>3011</v>
      </c>
      <c r="E5435">
        <v>29</v>
      </c>
      <c r="F5435" t="s">
        <v>3012</v>
      </c>
      <c r="G5435" t="s">
        <v>3020</v>
      </c>
    </row>
    <row r="5436" spans="1:14" x14ac:dyDescent="0.25">
      <c r="B5436" t="s">
        <v>3021</v>
      </c>
      <c r="C5436" t="s">
        <v>3022</v>
      </c>
      <c r="D5436" t="s">
        <v>3023</v>
      </c>
      <c r="E5436" t="s">
        <v>3024</v>
      </c>
      <c r="F5436" t="s">
        <v>3025</v>
      </c>
      <c r="G5436" t="s">
        <v>3026</v>
      </c>
      <c r="H5436" t="s">
        <v>3027</v>
      </c>
      <c r="I5436" t="s">
        <v>3028</v>
      </c>
    </row>
    <row r="5437" spans="1:14" x14ac:dyDescent="0.25">
      <c r="B5437" t="s">
        <v>3029</v>
      </c>
    </row>
    <row r="5438" spans="1:14" x14ac:dyDescent="0.25">
      <c r="B5438" t="s">
        <v>3009</v>
      </c>
      <c r="C5438" t="s">
        <v>18</v>
      </c>
      <c r="D5438" t="s">
        <v>3011</v>
      </c>
      <c r="E5438">
        <v>40</v>
      </c>
      <c r="F5438" t="s">
        <v>3012</v>
      </c>
      <c r="G5438" t="s">
        <v>3030</v>
      </c>
    </row>
    <row r="5439" spans="1:14" x14ac:dyDescent="0.25">
      <c r="B5439" t="s">
        <v>833</v>
      </c>
      <c r="C5439" t="s">
        <v>3233</v>
      </c>
      <c r="D5439" t="s">
        <v>3234</v>
      </c>
      <c r="E5439" t="s">
        <v>3026</v>
      </c>
      <c r="F5439" t="s">
        <v>3026</v>
      </c>
      <c r="G5439" t="s">
        <v>3027</v>
      </c>
      <c r="H5439" t="s">
        <v>3235</v>
      </c>
      <c r="I5439" t="s">
        <v>3236</v>
      </c>
      <c r="J5439" t="s">
        <v>3236</v>
      </c>
      <c r="K5439" t="s">
        <v>3031</v>
      </c>
      <c r="L5439" t="s">
        <v>3032</v>
      </c>
      <c r="M5439" t="s">
        <v>3031</v>
      </c>
      <c r="N5439" t="s">
        <v>3033</v>
      </c>
    </row>
    <row r="5440" spans="1:14" x14ac:dyDescent="0.25">
      <c r="B5440" t="s">
        <v>3009</v>
      </c>
      <c r="C5440" t="s">
        <v>3034</v>
      </c>
      <c r="D5440" t="s">
        <v>3011</v>
      </c>
      <c r="E5440">
        <v>93</v>
      </c>
      <c r="F5440" t="s">
        <v>3012</v>
      </c>
      <c r="G5440" t="s">
        <v>3035</v>
      </c>
    </row>
    <row r="5441" spans="2:7" x14ac:dyDescent="0.25">
      <c r="B5441" t="s">
        <v>3036</v>
      </c>
      <c r="C5441" t="s">
        <v>3037</v>
      </c>
      <c r="D5441" t="s">
        <v>3027</v>
      </c>
      <c r="E5441" t="s">
        <v>3237</v>
      </c>
    </row>
    <row r="5442" spans="2:7" x14ac:dyDescent="0.25">
      <c r="B5442" t="s">
        <v>3009</v>
      </c>
      <c r="C5442" t="s">
        <v>3038</v>
      </c>
      <c r="D5442" t="s">
        <v>3011</v>
      </c>
      <c r="E5442">
        <v>227</v>
      </c>
      <c r="F5442" t="s">
        <v>3012</v>
      </c>
      <c r="G5442" t="s">
        <v>3016</v>
      </c>
    </row>
    <row r="5443" spans="2:7" x14ac:dyDescent="0.25">
      <c r="B5443" t="s">
        <v>3039</v>
      </c>
    </row>
    <row r="5444" spans="2:7" x14ac:dyDescent="0.25">
      <c r="B5444" t="s">
        <v>3040</v>
      </c>
    </row>
    <row r="5445" spans="2:7" x14ac:dyDescent="0.25">
      <c r="B5445" t="s">
        <v>3009</v>
      </c>
      <c r="C5445" t="s">
        <v>3038</v>
      </c>
      <c r="D5445" t="s">
        <v>3011</v>
      </c>
      <c r="E5445">
        <v>519</v>
      </c>
      <c r="F5445" t="s">
        <v>3012</v>
      </c>
      <c r="G5445" t="s">
        <v>3041</v>
      </c>
    </row>
    <row r="5446" spans="2:7" x14ac:dyDescent="0.25">
      <c r="B5446" t="s">
        <v>3042</v>
      </c>
    </row>
    <row r="5447" spans="2:7" x14ac:dyDescent="0.25">
      <c r="B5447" t="s">
        <v>3043</v>
      </c>
    </row>
    <row r="5448" spans="2:7" x14ac:dyDescent="0.25">
      <c r="B5448" t="s">
        <v>3009</v>
      </c>
      <c r="C5448" t="s">
        <v>3038</v>
      </c>
      <c r="D5448" t="s">
        <v>3011</v>
      </c>
      <c r="E5448">
        <v>258</v>
      </c>
      <c r="F5448" t="s">
        <v>3012</v>
      </c>
      <c r="G5448" t="s">
        <v>3044</v>
      </c>
    </row>
    <row r="5449" spans="2:7" x14ac:dyDescent="0.25">
      <c r="B5449" t="s">
        <v>833</v>
      </c>
      <c r="C5449" t="s">
        <v>3045</v>
      </c>
    </row>
    <row r="5450" spans="2:7" x14ac:dyDescent="0.25">
      <c r="B5450" t="s">
        <v>3009</v>
      </c>
      <c r="C5450" t="s">
        <v>3038</v>
      </c>
      <c r="D5450" t="s">
        <v>3011</v>
      </c>
      <c r="E5450">
        <v>327</v>
      </c>
      <c r="F5450" t="s">
        <v>3012</v>
      </c>
      <c r="G5450" t="s">
        <v>3046</v>
      </c>
    </row>
    <row r="5451" spans="2:7" x14ac:dyDescent="0.25">
      <c r="B5451" t="s">
        <v>3047</v>
      </c>
      <c r="C5451" t="s">
        <v>3048</v>
      </c>
      <c r="D5451" t="s">
        <v>3049</v>
      </c>
    </row>
    <row r="5452" spans="2:7" x14ac:dyDescent="0.25">
      <c r="B5452" t="s">
        <v>3009</v>
      </c>
      <c r="C5452" t="s">
        <v>3050</v>
      </c>
      <c r="D5452" t="s">
        <v>3011</v>
      </c>
      <c r="E5452">
        <v>1739</v>
      </c>
      <c r="F5452" t="s">
        <v>3012</v>
      </c>
      <c r="G5452" t="s">
        <v>3051</v>
      </c>
    </row>
    <row r="5453" spans="2:7" x14ac:dyDescent="0.25">
      <c r="B5453" t="s">
        <v>3052</v>
      </c>
      <c r="C5453" t="s">
        <v>3053</v>
      </c>
      <c r="D5453" t="s">
        <v>3054</v>
      </c>
    </row>
    <row r="5454" spans="2:7" x14ac:dyDescent="0.25">
      <c r="B5454" t="s">
        <v>3055</v>
      </c>
    </row>
    <row r="5455" spans="2:7" x14ac:dyDescent="0.25">
      <c r="B5455" t="s">
        <v>3009</v>
      </c>
      <c r="C5455" t="s">
        <v>3050</v>
      </c>
      <c r="D5455" t="s">
        <v>3011</v>
      </c>
      <c r="E5455">
        <v>1750</v>
      </c>
      <c r="F5455" t="s">
        <v>3012</v>
      </c>
      <c r="G5455" t="s">
        <v>3056</v>
      </c>
    </row>
    <row r="5456" spans="2:7" x14ac:dyDescent="0.25">
      <c r="B5456" t="s">
        <v>3052</v>
      </c>
      <c r="C5456" t="s">
        <v>3057</v>
      </c>
      <c r="D5456" t="s">
        <v>3054</v>
      </c>
    </row>
    <row r="5457" spans="2:7" x14ac:dyDescent="0.25">
      <c r="B5457" t="s">
        <v>3009</v>
      </c>
      <c r="C5457" t="s">
        <v>3058</v>
      </c>
      <c r="D5457" t="s">
        <v>3011</v>
      </c>
      <c r="E5457">
        <v>46</v>
      </c>
      <c r="F5457" t="s">
        <v>3012</v>
      </c>
      <c r="G5457" t="s">
        <v>3059</v>
      </c>
    </row>
    <row r="5458" spans="2:7" x14ac:dyDescent="0.25">
      <c r="B5458" t="s">
        <v>3060</v>
      </c>
      <c r="C5458" t="s">
        <v>3061</v>
      </c>
    </row>
    <row r="5459" spans="2:7" x14ac:dyDescent="0.25">
      <c r="B5459" t="s">
        <v>3009</v>
      </c>
      <c r="C5459" t="s">
        <v>3050</v>
      </c>
      <c r="D5459" t="s">
        <v>3011</v>
      </c>
      <c r="E5459">
        <v>1739</v>
      </c>
      <c r="F5459" t="s">
        <v>3012</v>
      </c>
      <c r="G5459" t="s">
        <v>3051</v>
      </c>
    </row>
    <row r="5460" spans="2:7" x14ac:dyDescent="0.25">
      <c r="B5460" t="s">
        <v>3052</v>
      </c>
      <c r="C5460" t="s">
        <v>3053</v>
      </c>
      <c r="D5460" t="s">
        <v>3054</v>
      </c>
    </row>
    <row r="5461" spans="2:7" x14ac:dyDescent="0.25">
      <c r="B5461" t="s">
        <v>3055</v>
      </c>
    </row>
    <row r="5462" spans="2:7" x14ac:dyDescent="0.25">
      <c r="B5462" t="s">
        <v>3009</v>
      </c>
      <c r="C5462" t="s">
        <v>3050</v>
      </c>
      <c r="D5462" t="s">
        <v>3011</v>
      </c>
      <c r="E5462">
        <v>1750</v>
      </c>
      <c r="F5462" t="s">
        <v>3012</v>
      </c>
      <c r="G5462" t="s">
        <v>3056</v>
      </c>
    </row>
    <row r="5463" spans="2:7" x14ac:dyDescent="0.25">
      <c r="B5463" t="s">
        <v>3052</v>
      </c>
      <c r="C5463" t="s">
        <v>3057</v>
      </c>
      <c r="D5463" t="s">
        <v>3054</v>
      </c>
    </row>
    <row r="5464" spans="2:7" x14ac:dyDescent="0.25">
      <c r="B5464" t="s">
        <v>3009</v>
      </c>
      <c r="C5464" t="s">
        <v>3062</v>
      </c>
      <c r="D5464" t="s">
        <v>3011</v>
      </c>
      <c r="E5464">
        <v>820</v>
      </c>
      <c r="F5464" t="s">
        <v>3012</v>
      </c>
      <c r="G5464" t="s">
        <v>3059</v>
      </c>
    </row>
    <row r="5465" spans="2:7" x14ac:dyDescent="0.25">
      <c r="B5465" t="s">
        <v>3063</v>
      </c>
      <c r="C5465" t="s">
        <v>3064</v>
      </c>
      <c r="D5465" t="s">
        <v>3065</v>
      </c>
      <c r="E5465" t="s">
        <v>3066</v>
      </c>
      <c r="F5465" t="s">
        <v>3067</v>
      </c>
      <c r="G5465" t="s">
        <v>3068</v>
      </c>
    </row>
    <row r="5466" spans="2:7" x14ac:dyDescent="0.25">
      <c r="B5466" t="s">
        <v>3009</v>
      </c>
      <c r="C5466" t="s">
        <v>3050</v>
      </c>
      <c r="D5466" t="s">
        <v>3011</v>
      </c>
      <c r="E5466">
        <v>1739</v>
      </c>
      <c r="F5466" t="s">
        <v>3012</v>
      </c>
      <c r="G5466" t="s">
        <v>3051</v>
      </c>
    </row>
    <row r="5467" spans="2:7" x14ac:dyDescent="0.25">
      <c r="B5467" t="s">
        <v>3052</v>
      </c>
      <c r="C5467" t="s">
        <v>3053</v>
      </c>
      <c r="D5467" t="s">
        <v>3054</v>
      </c>
    </row>
    <row r="5468" spans="2:7" x14ac:dyDescent="0.25">
      <c r="B5468" t="s">
        <v>3055</v>
      </c>
    </row>
    <row r="5469" spans="2:7" x14ac:dyDescent="0.25">
      <c r="B5469" t="s">
        <v>3009</v>
      </c>
      <c r="C5469" t="s">
        <v>3050</v>
      </c>
      <c r="D5469" t="s">
        <v>3011</v>
      </c>
      <c r="E5469">
        <v>1750</v>
      </c>
      <c r="F5469" t="s">
        <v>3012</v>
      </c>
      <c r="G5469" t="s">
        <v>3056</v>
      </c>
    </row>
    <row r="5470" spans="2:7" x14ac:dyDescent="0.25">
      <c r="B5470" t="s">
        <v>3052</v>
      </c>
      <c r="C5470" t="s">
        <v>3057</v>
      </c>
      <c r="D5470" t="s">
        <v>3054</v>
      </c>
    </row>
    <row r="5471" spans="2:7" x14ac:dyDescent="0.25">
      <c r="B5471" t="s">
        <v>3009</v>
      </c>
      <c r="C5471" t="s">
        <v>3062</v>
      </c>
      <c r="D5471" t="s">
        <v>3011</v>
      </c>
      <c r="E5471">
        <v>725</v>
      </c>
      <c r="F5471" t="s">
        <v>3012</v>
      </c>
      <c r="G5471" t="s">
        <v>3059</v>
      </c>
    </row>
    <row r="5472" spans="2:7" x14ac:dyDescent="0.25">
      <c r="B5472" t="s">
        <v>3069</v>
      </c>
      <c r="C5472" t="s">
        <v>3070</v>
      </c>
      <c r="D5472" t="s">
        <v>3071</v>
      </c>
    </row>
    <row r="5473" spans="2:9" x14ac:dyDescent="0.25">
      <c r="B5473" t="s">
        <v>3009</v>
      </c>
      <c r="C5473" t="s">
        <v>3050</v>
      </c>
      <c r="D5473" t="s">
        <v>3011</v>
      </c>
      <c r="E5473">
        <v>1739</v>
      </c>
      <c r="F5473" t="s">
        <v>3012</v>
      </c>
      <c r="G5473" t="s">
        <v>3051</v>
      </c>
    </row>
    <row r="5474" spans="2:9" x14ac:dyDescent="0.25">
      <c r="B5474" t="s">
        <v>3052</v>
      </c>
      <c r="C5474" t="s">
        <v>3053</v>
      </c>
      <c r="D5474" t="s">
        <v>3054</v>
      </c>
    </row>
    <row r="5475" spans="2:9" x14ac:dyDescent="0.25">
      <c r="B5475" t="s">
        <v>3055</v>
      </c>
    </row>
    <row r="5476" spans="2:9" x14ac:dyDescent="0.25">
      <c r="B5476" t="s">
        <v>3009</v>
      </c>
      <c r="C5476" t="s">
        <v>3050</v>
      </c>
      <c r="D5476" t="s">
        <v>3011</v>
      </c>
      <c r="E5476">
        <v>1750</v>
      </c>
      <c r="F5476" t="s">
        <v>3012</v>
      </c>
      <c r="G5476" t="s">
        <v>3056</v>
      </c>
    </row>
    <row r="5477" spans="2:9" x14ac:dyDescent="0.25">
      <c r="B5477" t="s">
        <v>3052</v>
      </c>
      <c r="C5477" t="s">
        <v>3057</v>
      </c>
      <c r="D5477" t="s">
        <v>3054</v>
      </c>
    </row>
    <row r="5478" spans="2:9" x14ac:dyDescent="0.25">
      <c r="B5478" t="s">
        <v>3009</v>
      </c>
      <c r="C5478" t="s">
        <v>3062</v>
      </c>
      <c r="D5478" t="s">
        <v>3011</v>
      </c>
      <c r="E5478">
        <v>750</v>
      </c>
      <c r="F5478" t="s">
        <v>3012</v>
      </c>
      <c r="G5478" t="s">
        <v>3059</v>
      </c>
    </row>
    <row r="5479" spans="2:9" x14ac:dyDescent="0.25">
      <c r="B5479" t="s">
        <v>3069</v>
      </c>
      <c r="C5479" t="s">
        <v>3072</v>
      </c>
      <c r="D5479" t="s">
        <v>3073</v>
      </c>
      <c r="E5479" t="s">
        <v>3238</v>
      </c>
      <c r="F5479" t="s">
        <v>3074</v>
      </c>
      <c r="G5479" t="s">
        <v>3069</v>
      </c>
      <c r="H5479" t="s">
        <v>3069</v>
      </c>
      <c r="I5479" t="s">
        <v>3075</v>
      </c>
    </row>
    <row r="5480" spans="2:9" x14ac:dyDescent="0.25">
      <c r="B5480" t="s">
        <v>3009</v>
      </c>
      <c r="C5480" t="s">
        <v>3050</v>
      </c>
      <c r="D5480" t="s">
        <v>3011</v>
      </c>
      <c r="E5480">
        <v>1739</v>
      </c>
      <c r="F5480" t="s">
        <v>3012</v>
      </c>
      <c r="G5480" t="s">
        <v>3051</v>
      </c>
    </row>
    <row r="5481" spans="2:9" x14ac:dyDescent="0.25">
      <c r="B5481" t="s">
        <v>3052</v>
      </c>
      <c r="C5481" t="s">
        <v>3053</v>
      </c>
      <c r="D5481" t="s">
        <v>3054</v>
      </c>
    </row>
    <row r="5482" spans="2:9" x14ac:dyDescent="0.25">
      <c r="B5482" t="s">
        <v>3055</v>
      </c>
    </row>
    <row r="5483" spans="2:9" x14ac:dyDescent="0.25">
      <c r="B5483" t="s">
        <v>3009</v>
      </c>
      <c r="C5483" t="s">
        <v>3050</v>
      </c>
      <c r="D5483" t="s">
        <v>3011</v>
      </c>
      <c r="E5483">
        <v>1750</v>
      </c>
      <c r="F5483" t="s">
        <v>3012</v>
      </c>
      <c r="G5483" t="s">
        <v>3056</v>
      </c>
    </row>
    <row r="5484" spans="2:9" x14ac:dyDescent="0.25">
      <c r="B5484" t="s">
        <v>3052</v>
      </c>
      <c r="C5484" t="s">
        <v>3057</v>
      </c>
      <c r="D5484" t="s">
        <v>3054</v>
      </c>
    </row>
    <row r="5485" spans="2:9" x14ac:dyDescent="0.25">
      <c r="B5485" t="s">
        <v>3009</v>
      </c>
      <c r="C5485" t="s">
        <v>3062</v>
      </c>
      <c r="D5485" t="s">
        <v>3011</v>
      </c>
      <c r="E5485">
        <v>738</v>
      </c>
      <c r="F5485" t="s">
        <v>3012</v>
      </c>
      <c r="G5485" t="s">
        <v>3059</v>
      </c>
    </row>
    <row r="5486" spans="2:9" x14ac:dyDescent="0.25">
      <c r="B5486" t="s">
        <v>3052</v>
      </c>
      <c r="C5486" t="s">
        <v>3069</v>
      </c>
      <c r="D5486" t="s">
        <v>3031</v>
      </c>
      <c r="E5486" t="s">
        <v>3076</v>
      </c>
    </row>
    <row r="5487" spans="2:9" x14ac:dyDescent="0.25">
      <c r="B5487" t="s">
        <v>3077</v>
      </c>
    </row>
    <row r="5488" spans="2:9" x14ac:dyDescent="0.25">
      <c r="B5488" t="s">
        <v>3009</v>
      </c>
      <c r="C5488" t="s">
        <v>3062</v>
      </c>
      <c r="D5488" t="s">
        <v>3011</v>
      </c>
      <c r="E5488">
        <v>750</v>
      </c>
      <c r="F5488" t="s">
        <v>3012</v>
      </c>
      <c r="G5488" t="s">
        <v>3078</v>
      </c>
    </row>
    <row r="5489" spans="1:16" x14ac:dyDescent="0.25">
      <c r="B5489" t="s">
        <v>3069</v>
      </c>
      <c r="C5489" t="s">
        <v>3072</v>
      </c>
      <c r="D5489" t="s">
        <v>3073</v>
      </c>
      <c r="E5489" t="s">
        <v>3238</v>
      </c>
      <c r="F5489" t="s">
        <v>3074</v>
      </c>
      <c r="G5489" t="s">
        <v>3069</v>
      </c>
      <c r="H5489" t="s">
        <v>3069</v>
      </c>
      <c r="I5489" t="s">
        <v>3075</v>
      </c>
    </row>
    <row r="5490" spans="1:16" x14ac:dyDescent="0.25">
      <c r="B5490" t="s">
        <v>3079</v>
      </c>
    </row>
    <row r="5491" spans="1:16" x14ac:dyDescent="0.25">
      <c r="B5491" t="s">
        <v>3009</v>
      </c>
      <c r="C5491" t="s">
        <v>3050</v>
      </c>
      <c r="D5491" t="s">
        <v>3011</v>
      </c>
      <c r="E5491">
        <v>1739</v>
      </c>
      <c r="F5491" t="s">
        <v>3012</v>
      </c>
      <c r="G5491" t="s">
        <v>3051</v>
      </c>
    </row>
    <row r="5492" spans="1:16" x14ac:dyDescent="0.25">
      <c r="B5492" t="s">
        <v>3052</v>
      </c>
      <c r="C5492" t="s">
        <v>3053</v>
      </c>
      <c r="D5492" t="s">
        <v>3054</v>
      </c>
    </row>
    <row r="5493" spans="1:16" x14ac:dyDescent="0.25">
      <c r="B5493" t="s">
        <v>3055</v>
      </c>
    </row>
    <row r="5494" spans="1:16" x14ac:dyDescent="0.25">
      <c r="B5494" t="s">
        <v>3009</v>
      </c>
      <c r="C5494" t="s">
        <v>3050</v>
      </c>
      <c r="D5494" t="s">
        <v>3011</v>
      </c>
      <c r="E5494">
        <v>1750</v>
      </c>
      <c r="F5494" t="s">
        <v>3012</v>
      </c>
      <c r="G5494" t="s">
        <v>3056</v>
      </c>
    </row>
    <row r="5495" spans="1:16" x14ac:dyDescent="0.25">
      <c r="B5495" t="s">
        <v>3052</v>
      </c>
      <c r="C5495" t="s">
        <v>3057</v>
      </c>
      <c r="D5495" t="s">
        <v>3054</v>
      </c>
    </row>
    <row r="5496" spans="1:16" x14ac:dyDescent="0.25">
      <c r="B5496" t="s">
        <v>3009</v>
      </c>
      <c r="C5496" t="s">
        <v>3062</v>
      </c>
      <c r="D5496" t="s">
        <v>3011</v>
      </c>
      <c r="E5496">
        <v>769</v>
      </c>
      <c r="F5496" t="s">
        <v>3012</v>
      </c>
      <c r="G5496" t="s">
        <v>3059</v>
      </c>
    </row>
    <row r="5497" spans="1:16" x14ac:dyDescent="0.25">
      <c r="B5497" t="s">
        <v>3069</v>
      </c>
      <c r="C5497" t="s">
        <v>3080</v>
      </c>
      <c r="D5497" t="s">
        <v>3081</v>
      </c>
      <c r="E5497" t="s">
        <v>3082</v>
      </c>
      <c r="F5497" t="s">
        <v>3083</v>
      </c>
      <c r="G5497" t="s">
        <v>3239</v>
      </c>
      <c r="H5497" t="s">
        <v>3071</v>
      </c>
    </row>
    <row r="5498" spans="1:16" x14ac:dyDescent="0.25">
      <c r="B5498" t="s">
        <v>3084</v>
      </c>
    </row>
    <row r="5499" spans="1:16" x14ac:dyDescent="0.25">
      <c r="B5499" t="s">
        <v>3009</v>
      </c>
      <c r="C5499" t="s">
        <v>3062</v>
      </c>
      <c r="D5499" t="s">
        <v>3011</v>
      </c>
      <c r="E5499">
        <v>776</v>
      </c>
      <c r="F5499" t="s">
        <v>3012</v>
      </c>
      <c r="G5499" t="s">
        <v>3085</v>
      </c>
    </row>
    <row r="5500" spans="1:16" x14ac:dyDescent="0.25">
      <c r="B5500" t="s">
        <v>3086</v>
      </c>
      <c r="C5500" t="s">
        <v>3087</v>
      </c>
      <c r="D5500" t="s">
        <v>3088</v>
      </c>
      <c r="E5500" t="s">
        <v>3089</v>
      </c>
      <c r="F5500" t="s">
        <v>3090</v>
      </c>
      <c r="G5500" t="s">
        <v>3091</v>
      </c>
    </row>
    <row r="5501" spans="1:16" x14ac:dyDescent="0.25">
      <c r="B5501" t="s">
        <v>3092</v>
      </c>
    </row>
    <row r="5502" spans="1:16" x14ac:dyDescent="0.25">
      <c r="A5502" t="s">
        <v>3240</v>
      </c>
      <c r="B5502" t="s">
        <v>3093</v>
      </c>
      <c r="C5502" t="s">
        <v>3094</v>
      </c>
      <c r="D5502" t="s">
        <v>3095</v>
      </c>
      <c r="E5502" t="s">
        <v>3241</v>
      </c>
      <c r="F5502" t="s">
        <v>3096</v>
      </c>
      <c r="G5502" t="s">
        <v>3242</v>
      </c>
      <c r="H5502" t="s">
        <v>3097</v>
      </c>
      <c r="I5502" t="s">
        <v>3098</v>
      </c>
      <c r="J5502" t="s">
        <v>3243</v>
      </c>
      <c r="K5502" t="s">
        <v>3099</v>
      </c>
      <c r="L5502" t="s">
        <v>3100</v>
      </c>
      <c r="M5502" t="s">
        <v>3002</v>
      </c>
      <c r="N5502" t="s">
        <v>3101</v>
      </c>
      <c r="O5502">
        <v>14195097600</v>
      </c>
      <c r="P5502" t="s">
        <v>3102</v>
      </c>
    </row>
    <row r="5503" spans="1:16" x14ac:dyDescent="0.25">
      <c r="A5503" t="s">
        <v>214</v>
      </c>
      <c r="B5503" t="s">
        <v>70</v>
      </c>
      <c r="C5503" t="s">
        <v>47</v>
      </c>
      <c r="D5503" t="s">
        <v>3108</v>
      </c>
      <c r="E5503" t="s">
        <v>49</v>
      </c>
      <c r="F5503" t="s">
        <v>50</v>
      </c>
      <c r="G5503">
        <v>3.4027745326359999E-4</v>
      </c>
    </row>
    <row r="5504" spans="1:16" x14ac:dyDescent="0.25">
      <c r="A5504" t="s">
        <v>214</v>
      </c>
      <c r="B5504" t="s">
        <v>76</v>
      </c>
      <c r="C5504" t="s">
        <v>47</v>
      </c>
      <c r="D5504" t="s">
        <v>3108</v>
      </c>
      <c r="E5504" t="s">
        <v>49</v>
      </c>
      <c r="F5504" t="s">
        <v>50</v>
      </c>
      <c r="G5504">
        <v>4.5833289623260499E-4</v>
      </c>
    </row>
    <row r="5505" spans="1:7" x14ac:dyDescent="0.25">
      <c r="A5505" t="s">
        <v>214</v>
      </c>
      <c r="B5505" t="s">
        <v>73</v>
      </c>
      <c r="C5505" t="s">
        <v>47</v>
      </c>
      <c r="D5505" t="s">
        <v>3108</v>
      </c>
      <c r="E5505" t="s">
        <v>49</v>
      </c>
      <c r="F5505" t="s">
        <v>50</v>
      </c>
      <c r="G5505">
        <v>7.9861034949620503E-4</v>
      </c>
    </row>
    <row r="5506" spans="1:7" x14ac:dyDescent="0.25">
      <c r="A5506" t="s">
        <v>3229</v>
      </c>
      <c r="B5506" t="s">
        <v>76</v>
      </c>
      <c r="C5506" t="s">
        <v>47</v>
      </c>
      <c r="D5506" t="s">
        <v>3108</v>
      </c>
      <c r="E5506" t="s">
        <v>49</v>
      </c>
      <c r="F5506" t="s">
        <v>50</v>
      </c>
      <c r="G5506">
        <v>2.75694181521733E-3</v>
      </c>
    </row>
    <row r="5507" spans="1:7" x14ac:dyDescent="0.25">
      <c r="A5507" t="s">
        <v>220</v>
      </c>
      <c r="B5507" t="s">
        <v>73</v>
      </c>
      <c r="C5507" t="s">
        <v>47</v>
      </c>
      <c r="D5507" t="s">
        <v>3109</v>
      </c>
      <c r="E5507" t="s">
        <v>49</v>
      </c>
      <c r="F5507" t="s">
        <v>50</v>
      </c>
      <c r="G5507">
        <v>8.6666584014892501E-4</v>
      </c>
    </row>
    <row r="5508" spans="1:7" x14ac:dyDescent="0.25">
      <c r="A5508" t="s">
        <v>220</v>
      </c>
      <c r="B5508" t="s">
        <v>70</v>
      </c>
      <c r="C5508" t="s">
        <v>47</v>
      </c>
      <c r="D5508" t="s">
        <v>3109</v>
      </c>
      <c r="E5508" t="s">
        <v>49</v>
      </c>
      <c r="F5508" t="s">
        <v>50</v>
      </c>
      <c r="G5508">
        <v>2.4444421132405598E-4</v>
      </c>
    </row>
    <row r="5509" spans="1:7" x14ac:dyDescent="0.25">
      <c r="A5509" t="s">
        <v>3229</v>
      </c>
      <c r="B5509" t="s">
        <v>73</v>
      </c>
      <c r="C5509" t="s">
        <v>47</v>
      </c>
      <c r="D5509" t="s">
        <v>3108</v>
      </c>
      <c r="E5509" t="s">
        <v>49</v>
      </c>
      <c r="F5509" t="s">
        <v>50</v>
      </c>
      <c r="G5509">
        <v>2.2638867298762E-3</v>
      </c>
    </row>
    <row r="5510" spans="1:7" x14ac:dyDescent="0.25">
      <c r="A5510" t="s">
        <v>3229</v>
      </c>
      <c r="B5510" t="s">
        <v>70</v>
      </c>
      <c r="C5510" t="s">
        <v>47</v>
      </c>
      <c r="D5510" t="s">
        <v>3108</v>
      </c>
      <c r="E5510" t="s">
        <v>49</v>
      </c>
      <c r="F5510" t="s">
        <v>50</v>
      </c>
      <c r="G5510">
        <v>3.3333301544189402E-4</v>
      </c>
    </row>
    <row r="5511" spans="1:7" x14ac:dyDescent="0.25">
      <c r="A5511" t="s">
        <v>220</v>
      </c>
      <c r="B5511" t="s">
        <v>76</v>
      </c>
      <c r="C5511" t="s">
        <v>47</v>
      </c>
      <c r="D5511" t="s">
        <v>3109</v>
      </c>
      <c r="E5511" t="s">
        <v>49</v>
      </c>
      <c r="F5511" t="s">
        <v>50</v>
      </c>
      <c r="G5511">
        <v>1.9444425900777101E-4</v>
      </c>
    </row>
    <row r="5512" spans="1:7" x14ac:dyDescent="0.25">
      <c r="A5512" t="s">
        <v>214</v>
      </c>
      <c r="B5512" t="s">
        <v>70</v>
      </c>
      <c r="C5512" t="s">
        <v>47</v>
      </c>
      <c r="D5512" t="s">
        <v>3109</v>
      </c>
      <c r="E5512" t="s">
        <v>49</v>
      </c>
      <c r="F5512" t="s">
        <v>50</v>
      </c>
      <c r="G5512">
        <v>4.4999957084655701E-4</v>
      </c>
    </row>
    <row r="5513" spans="1:7" x14ac:dyDescent="0.25">
      <c r="A5513" t="s">
        <v>214</v>
      </c>
      <c r="B5513" t="s">
        <v>76</v>
      </c>
      <c r="C5513" t="s">
        <v>47</v>
      </c>
      <c r="D5513" t="s">
        <v>3109</v>
      </c>
      <c r="E5513" t="s">
        <v>49</v>
      </c>
      <c r="F5513" t="s">
        <v>50</v>
      </c>
      <c r="G5513">
        <v>5.9999942779541003E-4</v>
      </c>
    </row>
    <row r="5514" spans="1:7" x14ac:dyDescent="0.25">
      <c r="A5514" t="s">
        <v>214</v>
      </c>
      <c r="B5514" t="s">
        <v>73</v>
      </c>
      <c r="C5514" t="s">
        <v>47</v>
      </c>
      <c r="D5514" t="s">
        <v>3109</v>
      </c>
      <c r="E5514" t="s">
        <v>49</v>
      </c>
      <c r="F5514" t="s">
        <v>50</v>
      </c>
      <c r="G5514">
        <v>8.3888808886210104E-4</v>
      </c>
    </row>
    <row r="5515" spans="1:7" x14ac:dyDescent="0.25">
      <c r="A5515" t="s">
        <v>220</v>
      </c>
      <c r="B5515" t="s">
        <v>73</v>
      </c>
      <c r="C5515" t="s">
        <v>47</v>
      </c>
      <c r="D5515" t="s">
        <v>3110</v>
      </c>
      <c r="E5515" t="s">
        <v>49</v>
      </c>
      <c r="F5515" t="s">
        <v>50</v>
      </c>
      <c r="G5515">
        <v>1.13425817754533E-3</v>
      </c>
    </row>
    <row r="5516" spans="1:7" x14ac:dyDescent="0.25">
      <c r="A5516" t="s">
        <v>220</v>
      </c>
      <c r="B5516" t="s">
        <v>70</v>
      </c>
      <c r="C5516" t="s">
        <v>47</v>
      </c>
      <c r="D5516" t="s">
        <v>3110</v>
      </c>
      <c r="E5516" t="s">
        <v>49</v>
      </c>
      <c r="F5516" t="s">
        <v>50</v>
      </c>
      <c r="G5516">
        <v>2.73147887653774E-4</v>
      </c>
    </row>
    <row r="5517" spans="1:7" x14ac:dyDescent="0.25">
      <c r="A5517" t="s">
        <v>220</v>
      </c>
      <c r="B5517" t="s">
        <v>76</v>
      </c>
      <c r="C5517" t="s">
        <v>47</v>
      </c>
      <c r="D5517" t="s">
        <v>3110</v>
      </c>
      <c r="E5517" t="s">
        <v>49</v>
      </c>
      <c r="F5517" t="s">
        <v>50</v>
      </c>
      <c r="G5517">
        <v>2.0370350943671301E-4</v>
      </c>
    </row>
    <row r="5518" spans="1:7" x14ac:dyDescent="0.25">
      <c r="A5518" t="s">
        <v>3229</v>
      </c>
      <c r="B5518" t="s">
        <v>76</v>
      </c>
      <c r="C5518" t="s">
        <v>47</v>
      </c>
      <c r="D5518" t="s">
        <v>3109</v>
      </c>
      <c r="E5518" t="s">
        <v>49</v>
      </c>
      <c r="F5518" t="s">
        <v>50</v>
      </c>
      <c r="G5518">
        <v>3.0777748425801499E-3</v>
      </c>
    </row>
    <row r="5519" spans="1:7" x14ac:dyDescent="0.25">
      <c r="A5519" t="s">
        <v>3229</v>
      </c>
      <c r="B5519" t="s">
        <v>73</v>
      </c>
      <c r="C5519" t="s">
        <v>47</v>
      </c>
      <c r="D5519" t="s">
        <v>3109</v>
      </c>
      <c r="E5519" t="s">
        <v>49</v>
      </c>
      <c r="F5519" t="s">
        <v>50</v>
      </c>
      <c r="G5519">
        <v>2.4611087640126501E-3</v>
      </c>
    </row>
    <row r="5520" spans="1:7" x14ac:dyDescent="0.25">
      <c r="A5520" t="s">
        <v>3229</v>
      </c>
      <c r="B5520" t="s">
        <v>70</v>
      </c>
      <c r="C5520" t="s">
        <v>47</v>
      </c>
      <c r="D5520" t="s">
        <v>3109</v>
      </c>
      <c r="E5520" t="s">
        <v>49</v>
      </c>
      <c r="F5520" t="s">
        <v>50</v>
      </c>
      <c r="G5520">
        <v>3.1666636466979898E-4</v>
      </c>
    </row>
    <row r="5521" spans="1:7" x14ac:dyDescent="0.25">
      <c r="A5521" t="s">
        <v>214</v>
      </c>
      <c r="B5521" t="s">
        <v>70</v>
      </c>
      <c r="C5521" t="s">
        <v>47</v>
      </c>
      <c r="D5521" t="s">
        <v>3110</v>
      </c>
      <c r="E5521" t="s">
        <v>49</v>
      </c>
      <c r="F5521" t="s">
        <v>50</v>
      </c>
      <c r="G5521">
        <v>4.9536989794837099E-4</v>
      </c>
    </row>
    <row r="5522" spans="1:7" x14ac:dyDescent="0.25">
      <c r="A5522" t="s">
        <v>214</v>
      </c>
      <c r="B5522" t="s">
        <v>76</v>
      </c>
      <c r="C5522" t="s">
        <v>47</v>
      </c>
      <c r="D5522" t="s">
        <v>3110</v>
      </c>
      <c r="E5522" t="s">
        <v>49</v>
      </c>
      <c r="F5522" t="s">
        <v>50</v>
      </c>
      <c r="G5522">
        <v>7.4999928474426202E-4</v>
      </c>
    </row>
    <row r="5523" spans="1:7" x14ac:dyDescent="0.25">
      <c r="A5523" t="s">
        <v>214</v>
      </c>
      <c r="B5523" t="s">
        <v>73</v>
      </c>
      <c r="C5523" t="s">
        <v>47</v>
      </c>
      <c r="D5523" t="s">
        <v>3110</v>
      </c>
      <c r="E5523" t="s">
        <v>49</v>
      </c>
      <c r="F5523" t="s">
        <v>50</v>
      </c>
      <c r="G5523">
        <v>1.04166567325592E-3</v>
      </c>
    </row>
    <row r="5524" spans="1:7" x14ac:dyDescent="0.25">
      <c r="A5524" t="s">
        <v>220</v>
      </c>
      <c r="B5524" t="s">
        <v>70</v>
      </c>
      <c r="C5524" t="s">
        <v>47</v>
      </c>
      <c r="D5524" t="s">
        <v>3111</v>
      </c>
      <c r="E5524" t="s">
        <v>49</v>
      </c>
      <c r="F5524" t="s">
        <v>50</v>
      </c>
      <c r="G5524">
        <v>2.5793626194908499E-4</v>
      </c>
    </row>
    <row r="5525" spans="1:7" x14ac:dyDescent="0.25">
      <c r="A5525" t="s">
        <v>220</v>
      </c>
      <c r="B5525" t="s">
        <v>73</v>
      </c>
      <c r="C5525" t="s">
        <v>47</v>
      </c>
      <c r="D5525" t="s">
        <v>3111</v>
      </c>
      <c r="E5525" t="s">
        <v>49</v>
      </c>
      <c r="F5525" t="s">
        <v>50</v>
      </c>
      <c r="G5525">
        <v>1.2817448093777599E-3</v>
      </c>
    </row>
    <row r="5526" spans="1:7" x14ac:dyDescent="0.25">
      <c r="A5526" t="s">
        <v>220</v>
      </c>
      <c r="B5526" t="s">
        <v>76</v>
      </c>
      <c r="C5526" t="s">
        <v>47</v>
      </c>
      <c r="D5526" t="s">
        <v>3111</v>
      </c>
      <c r="E5526" t="s">
        <v>49</v>
      </c>
      <c r="F5526" t="s">
        <v>50</v>
      </c>
      <c r="G5526">
        <v>2.4999976158141999E-4</v>
      </c>
    </row>
    <row r="5527" spans="1:7" x14ac:dyDescent="0.25">
      <c r="A5527" t="s">
        <v>3229</v>
      </c>
      <c r="B5527" t="s">
        <v>76</v>
      </c>
      <c r="C5527" t="s">
        <v>47</v>
      </c>
      <c r="D5527" t="s">
        <v>3110</v>
      </c>
      <c r="E5527" t="s">
        <v>49</v>
      </c>
      <c r="F5527" t="s">
        <v>50</v>
      </c>
      <c r="G5527">
        <v>3.6527742942174201E-3</v>
      </c>
    </row>
    <row r="5528" spans="1:7" x14ac:dyDescent="0.25">
      <c r="A5528" t="s">
        <v>3229</v>
      </c>
      <c r="B5528" t="s">
        <v>73</v>
      </c>
      <c r="C5528" t="s">
        <v>47</v>
      </c>
      <c r="D5528" t="s">
        <v>3110</v>
      </c>
      <c r="E5528" t="s">
        <v>49</v>
      </c>
      <c r="F5528" t="s">
        <v>50</v>
      </c>
      <c r="G5528">
        <v>3.6898112959331902E-3</v>
      </c>
    </row>
    <row r="5529" spans="1:7" x14ac:dyDescent="0.25">
      <c r="A5529" t="s">
        <v>214</v>
      </c>
      <c r="B5529" t="s">
        <v>70</v>
      </c>
      <c r="C5529" t="s">
        <v>47</v>
      </c>
      <c r="D5529" t="s">
        <v>3111</v>
      </c>
      <c r="E5529" t="s">
        <v>49</v>
      </c>
      <c r="F5529" t="s">
        <v>50</v>
      </c>
      <c r="G5529">
        <v>5.0793602353050595E-4</v>
      </c>
    </row>
    <row r="5530" spans="1:7" x14ac:dyDescent="0.25">
      <c r="A5530" t="s">
        <v>3229</v>
      </c>
      <c r="B5530" t="s">
        <v>70</v>
      </c>
      <c r="C5530" t="s">
        <v>47</v>
      </c>
      <c r="D5530" t="s">
        <v>3110</v>
      </c>
      <c r="E5530" t="s">
        <v>49</v>
      </c>
      <c r="F5530" t="s">
        <v>50</v>
      </c>
      <c r="G5530">
        <v>1.15277667840321E-3</v>
      </c>
    </row>
    <row r="5531" spans="1:7" x14ac:dyDescent="0.25">
      <c r="A5531" t="s">
        <v>214</v>
      </c>
      <c r="B5531" t="s">
        <v>76</v>
      </c>
      <c r="C5531" t="s">
        <v>47</v>
      </c>
      <c r="D5531" t="s">
        <v>3111</v>
      </c>
      <c r="E5531" t="s">
        <v>49</v>
      </c>
      <c r="F5531" t="s">
        <v>50</v>
      </c>
      <c r="G5531">
        <v>8.8095154081072101E-4</v>
      </c>
    </row>
    <row r="5532" spans="1:7" x14ac:dyDescent="0.25">
      <c r="A5532" t="s">
        <v>214</v>
      </c>
      <c r="B5532" t="s">
        <v>73</v>
      </c>
      <c r="C5532" t="s">
        <v>47</v>
      </c>
      <c r="D5532" t="s">
        <v>3111</v>
      </c>
      <c r="E5532" t="s">
        <v>49</v>
      </c>
      <c r="F5532" t="s">
        <v>50</v>
      </c>
      <c r="G5532">
        <v>1.24206230753944E-3</v>
      </c>
    </row>
    <row r="5533" spans="1:7" x14ac:dyDescent="0.25">
      <c r="A5533" t="s">
        <v>220</v>
      </c>
      <c r="B5533" t="s">
        <v>70</v>
      </c>
      <c r="C5533" t="s">
        <v>47</v>
      </c>
      <c r="D5533" t="s">
        <v>3112</v>
      </c>
      <c r="E5533" t="s">
        <v>49</v>
      </c>
      <c r="F5533" t="s">
        <v>50</v>
      </c>
      <c r="G5533">
        <v>2.5347198049227397E-4</v>
      </c>
    </row>
    <row r="5534" spans="1:7" x14ac:dyDescent="0.25">
      <c r="A5534" t="s">
        <v>220</v>
      </c>
      <c r="B5534" t="s">
        <v>73</v>
      </c>
      <c r="C5534" t="s">
        <v>47</v>
      </c>
      <c r="D5534" t="s">
        <v>3112</v>
      </c>
      <c r="E5534" t="s">
        <v>49</v>
      </c>
      <c r="F5534" t="s">
        <v>50</v>
      </c>
      <c r="G5534">
        <v>1.3611098130544E-3</v>
      </c>
    </row>
    <row r="5535" spans="1:7" x14ac:dyDescent="0.25">
      <c r="A5535" t="s">
        <v>220</v>
      </c>
      <c r="B5535" t="s">
        <v>76</v>
      </c>
      <c r="C5535" t="s">
        <v>47</v>
      </c>
      <c r="D5535" t="s">
        <v>3112</v>
      </c>
      <c r="E5535" t="s">
        <v>49</v>
      </c>
      <c r="F5535" t="s">
        <v>50</v>
      </c>
      <c r="G5535">
        <v>2.36110885938008E-4</v>
      </c>
    </row>
    <row r="5536" spans="1:7" x14ac:dyDescent="0.25">
      <c r="A5536" t="s">
        <v>214</v>
      </c>
      <c r="B5536" t="s">
        <v>70</v>
      </c>
      <c r="C5536" t="s">
        <v>47</v>
      </c>
      <c r="D5536" t="s">
        <v>3112</v>
      </c>
      <c r="E5536" t="s">
        <v>49</v>
      </c>
      <c r="F5536" t="s">
        <v>50</v>
      </c>
      <c r="G5536">
        <v>4.8611064751942902E-4</v>
      </c>
    </row>
    <row r="5537" spans="1:7" x14ac:dyDescent="0.25">
      <c r="A5537" t="s">
        <v>214</v>
      </c>
      <c r="B5537" t="s">
        <v>76</v>
      </c>
      <c r="C5537" t="s">
        <v>47</v>
      </c>
      <c r="D5537" t="s">
        <v>3112</v>
      </c>
      <c r="E5537" t="s">
        <v>49</v>
      </c>
      <c r="F5537" t="s">
        <v>50</v>
      </c>
      <c r="G5537">
        <v>9.7569351394971202E-4</v>
      </c>
    </row>
    <row r="5538" spans="1:7" x14ac:dyDescent="0.25">
      <c r="A5538" t="s">
        <v>3229</v>
      </c>
      <c r="B5538" t="s">
        <v>76</v>
      </c>
      <c r="C5538" t="s">
        <v>47</v>
      </c>
      <c r="D5538" t="s">
        <v>3111</v>
      </c>
      <c r="E5538" t="s">
        <v>49</v>
      </c>
      <c r="F5538" t="s">
        <v>50</v>
      </c>
      <c r="G5538">
        <v>4.0198374362218903E-3</v>
      </c>
    </row>
    <row r="5539" spans="1:7" x14ac:dyDescent="0.25">
      <c r="A5539" t="s">
        <v>3229</v>
      </c>
      <c r="B5539" t="s">
        <v>73</v>
      </c>
      <c r="C5539" t="s">
        <v>47</v>
      </c>
      <c r="D5539" t="s">
        <v>3111</v>
      </c>
      <c r="E5539" t="s">
        <v>49</v>
      </c>
      <c r="F5539" t="s">
        <v>50</v>
      </c>
      <c r="G5539">
        <v>4.5119004590170701E-3</v>
      </c>
    </row>
    <row r="5540" spans="1:7" x14ac:dyDescent="0.25">
      <c r="A5540" t="s">
        <v>3229</v>
      </c>
      <c r="B5540" t="s">
        <v>70</v>
      </c>
      <c r="C5540" t="s">
        <v>47</v>
      </c>
      <c r="D5540" t="s">
        <v>3111</v>
      </c>
      <c r="E5540" t="s">
        <v>49</v>
      </c>
      <c r="F5540" t="s">
        <v>50</v>
      </c>
      <c r="G5540">
        <v>1.61507782481965E-3</v>
      </c>
    </row>
    <row r="5541" spans="1:7" x14ac:dyDescent="0.25">
      <c r="A5541" t="s">
        <v>214</v>
      </c>
      <c r="B5541" t="s">
        <v>73</v>
      </c>
      <c r="C5541" t="s">
        <v>47</v>
      </c>
      <c r="D5541" t="s">
        <v>3112</v>
      </c>
      <c r="E5541" t="s">
        <v>49</v>
      </c>
      <c r="F5541" t="s">
        <v>50</v>
      </c>
      <c r="G5541">
        <v>1.3611098130544E-3</v>
      </c>
    </row>
    <row r="5542" spans="1:7" x14ac:dyDescent="0.25">
      <c r="A5542" t="s">
        <v>220</v>
      </c>
      <c r="B5542" t="s">
        <v>70</v>
      </c>
      <c r="C5542" t="s">
        <v>47</v>
      </c>
      <c r="D5542" t="s">
        <v>3113</v>
      </c>
      <c r="E5542" t="s">
        <v>49</v>
      </c>
      <c r="F5542" t="s">
        <v>50</v>
      </c>
      <c r="G5542">
        <v>2.7160467924895097E-4</v>
      </c>
    </row>
    <row r="5543" spans="1:7" x14ac:dyDescent="0.25">
      <c r="A5543" t="s">
        <v>220</v>
      </c>
      <c r="B5543" t="s">
        <v>73</v>
      </c>
      <c r="C5543" t="s">
        <v>47</v>
      </c>
      <c r="D5543" t="s">
        <v>3113</v>
      </c>
      <c r="E5543" t="s">
        <v>49</v>
      </c>
      <c r="F5543" t="s">
        <v>50</v>
      </c>
      <c r="G5543">
        <v>1.3456777290061599E-3</v>
      </c>
    </row>
    <row r="5544" spans="1:7" x14ac:dyDescent="0.25">
      <c r="A5544" t="s">
        <v>220</v>
      </c>
      <c r="B5544" t="s">
        <v>76</v>
      </c>
      <c r="C5544" t="s">
        <v>47</v>
      </c>
      <c r="D5544" t="s">
        <v>3113</v>
      </c>
      <c r="E5544" t="s">
        <v>49</v>
      </c>
      <c r="F5544" t="s">
        <v>50</v>
      </c>
      <c r="G5544">
        <v>2.4999976158141999E-4</v>
      </c>
    </row>
    <row r="5545" spans="1:7" x14ac:dyDescent="0.25">
      <c r="A5545" t="s">
        <v>214</v>
      </c>
      <c r="B5545" t="s">
        <v>70</v>
      </c>
      <c r="C5545" t="s">
        <v>47</v>
      </c>
      <c r="D5545" t="s">
        <v>3113</v>
      </c>
      <c r="E5545" t="s">
        <v>49</v>
      </c>
      <c r="F5545" t="s">
        <v>50</v>
      </c>
      <c r="G5545">
        <v>4.6913535506637E-4</v>
      </c>
    </row>
    <row r="5546" spans="1:7" x14ac:dyDescent="0.25">
      <c r="A5546" t="s">
        <v>214</v>
      </c>
      <c r="B5546" t="s">
        <v>76</v>
      </c>
      <c r="C5546" t="s">
        <v>47</v>
      </c>
      <c r="D5546" t="s">
        <v>3113</v>
      </c>
      <c r="E5546" t="s">
        <v>49</v>
      </c>
      <c r="F5546" t="s">
        <v>50</v>
      </c>
      <c r="G5546">
        <v>9.1975220927485702E-4</v>
      </c>
    </row>
    <row r="5547" spans="1:7" x14ac:dyDescent="0.25">
      <c r="A5547" t="s">
        <v>3229</v>
      </c>
      <c r="B5547" t="s">
        <v>76</v>
      </c>
      <c r="C5547" t="s">
        <v>47</v>
      </c>
      <c r="D5547" t="s">
        <v>3112</v>
      </c>
      <c r="E5547" t="s">
        <v>49</v>
      </c>
      <c r="F5547" t="s">
        <v>50</v>
      </c>
      <c r="G5547">
        <v>4.2152737577756203E-3</v>
      </c>
    </row>
    <row r="5548" spans="1:7" x14ac:dyDescent="0.25">
      <c r="A5548" t="s">
        <v>214</v>
      </c>
      <c r="B5548" t="s">
        <v>73</v>
      </c>
      <c r="C5548" t="s">
        <v>47</v>
      </c>
      <c r="D5548" t="s">
        <v>3113</v>
      </c>
      <c r="E5548" t="s">
        <v>49</v>
      </c>
      <c r="F5548" t="s">
        <v>50</v>
      </c>
      <c r="G5548">
        <v>1.37345548029299E-3</v>
      </c>
    </row>
    <row r="5549" spans="1:7" x14ac:dyDescent="0.25">
      <c r="A5549" t="s">
        <v>3229</v>
      </c>
      <c r="B5549" t="s">
        <v>73</v>
      </c>
      <c r="C5549" t="s">
        <v>47</v>
      </c>
      <c r="D5549" t="s">
        <v>3112</v>
      </c>
      <c r="E5549" t="s">
        <v>49</v>
      </c>
      <c r="F5549" t="s">
        <v>50</v>
      </c>
      <c r="G5549">
        <v>5.0763840476671799E-3</v>
      </c>
    </row>
    <row r="5550" spans="1:7" x14ac:dyDescent="0.25">
      <c r="A5550" t="s">
        <v>3229</v>
      </c>
      <c r="B5550" t="s">
        <v>70</v>
      </c>
      <c r="C5550" t="s">
        <v>47</v>
      </c>
      <c r="D5550" t="s">
        <v>3112</v>
      </c>
      <c r="E5550" t="s">
        <v>49</v>
      </c>
      <c r="F5550" t="s">
        <v>50</v>
      </c>
      <c r="G5550">
        <v>1.90277596314748E-3</v>
      </c>
    </row>
    <row r="5551" spans="1:7" x14ac:dyDescent="0.25">
      <c r="A5551" t="s">
        <v>220</v>
      </c>
      <c r="B5551" t="s">
        <v>70</v>
      </c>
      <c r="C5551" t="s">
        <v>47</v>
      </c>
      <c r="D5551" t="s">
        <v>3114</v>
      </c>
      <c r="E5551" t="s">
        <v>49</v>
      </c>
      <c r="F5551" t="s">
        <v>50</v>
      </c>
      <c r="G5551">
        <v>4.7222177187601698E-4</v>
      </c>
    </row>
    <row r="5552" spans="1:7" x14ac:dyDescent="0.25">
      <c r="A5552" t="s">
        <v>220</v>
      </c>
      <c r="B5552" t="s">
        <v>73</v>
      </c>
      <c r="C5552" t="s">
        <v>47</v>
      </c>
      <c r="D5552" t="s">
        <v>3114</v>
      </c>
      <c r="E5552" t="s">
        <v>49</v>
      </c>
      <c r="F5552" t="s">
        <v>50</v>
      </c>
      <c r="G5552">
        <v>1.65833175182342E-3</v>
      </c>
    </row>
    <row r="5553" spans="1:7" x14ac:dyDescent="0.25">
      <c r="A5553" t="s">
        <v>220</v>
      </c>
      <c r="B5553" t="s">
        <v>76</v>
      </c>
      <c r="C5553" t="s">
        <v>47</v>
      </c>
      <c r="D5553" t="s">
        <v>3114</v>
      </c>
      <c r="E5553" t="s">
        <v>49</v>
      </c>
      <c r="F5553" t="s">
        <v>50</v>
      </c>
      <c r="G5553">
        <v>6.1388830343882196E-4</v>
      </c>
    </row>
    <row r="5554" spans="1:7" x14ac:dyDescent="0.25">
      <c r="A5554" t="s">
        <v>214</v>
      </c>
      <c r="B5554" t="s">
        <v>70</v>
      </c>
      <c r="C5554" t="s">
        <v>47</v>
      </c>
      <c r="D5554" t="s">
        <v>3114</v>
      </c>
      <c r="E5554" t="s">
        <v>49</v>
      </c>
      <c r="F5554" t="s">
        <v>50</v>
      </c>
      <c r="G5554">
        <v>7.3611040910084998E-4</v>
      </c>
    </row>
    <row r="5555" spans="1:7" x14ac:dyDescent="0.25">
      <c r="A5555" t="s">
        <v>214</v>
      </c>
      <c r="B5555" t="s">
        <v>76</v>
      </c>
      <c r="C5555" t="s">
        <v>47</v>
      </c>
      <c r="D5555" t="s">
        <v>3114</v>
      </c>
      <c r="E5555" t="s">
        <v>49</v>
      </c>
      <c r="F5555" t="s">
        <v>50</v>
      </c>
      <c r="G5555">
        <v>1.0999989509582499E-3</v>
      </c>
    </row>
    <row r="5556" spans="1:7" x14ac:dyDescent="0.25">
      <c r="A5556" t="s">
        <v>214</v>
      </c>
      <c r="B5556" t="s">
        <v>73</v>
      </c>
      <c r="C5556" t="s">
        <v>47</v>
      </c>
      <c r="D5556" t="s">
        <v>3114</v>
      </c>
      <c r="E5556" t="s">
        <v>49</v>
      </c>
      <c r="F5556" t="s">
        <v>50</v>
      </c>
      <c r="G5556">
        <v>2.04722026983896E-3</v>
      </c>
    </row>
    <row r="5557" spans="1:7" x14ac:dyDescent="0.25">
      <c r="A5557" t="s">
        <v>3229</v>
      </c>
      <c r="B5557" t="s">
        <v>76</v>
      </c>
      <c r="C5557" t="s">
        <v>47</v>
      </c>
      <c r="D5557" t="s">
        <v>3113</v>
      </c>
      <c r="E5557" t="s">
        <v>49</v>
      </c>
      <c r="F5557" t="s">
        <v>50</v>
      </c>
      <c r="G5557">
        <v>4.1666626930236799E-3</v>
      </c>
    </row>
    <row r="5558" spans="1:7" x14ac:dyDescent="0.25">
      <c r="A5558" t="s">
        <v>3229</v>
      </c>
      <c r="B5558" t="s">
        <v>73</v>
      </c>
      <c r="C5558" t="s">
        <v>47</v>
      </c>
      <c r="D5558" t="s">
        <v>3113</v>
      </c>
      <c r="E5558" t="s">
        <v>49</v>
      </c>
      <c r="F5558" t="s">
        <v>50</v>
      </c>
      <c r="G5558">
        <v>4.9814767307705303E-3</v>
      </c>
    </row>
    <row r="5559" spans="1:7" x14ac:dyDescent="0.25">
      <c r="A5559" t="s">
        <v>3229</v>
      </c>
      <c r="B5559" t="s">
        <v>70</v>
      </c>
      <c r="C5559" t="s">
        <v>47</v>
      </c>
      <c r="D5559" t="s">
        <v>3113</v>
      </c>
      <c r="E5559" t="s">
        <v>49</v>
      </c>
      <c r="F5559" t="s">
        <v>50</v>
      </c>
      <c r="G5559">
        <v>1.87654142026548E-3</v>
      </c>
    </row>
    <row r="5560" spans="1:7" x14ac:dyDescent="0.25">
      <c r="A5560" t="s">
        <v>220</v>
      </c>
      <c r="B5560" t="s">
        <v>70</v>
      </c>
      <c r="C5560" t="s">
        <v>47</v>
      </c>
      <c r="D5560" t="s">
        <v>3115</v>
      </c>
      <c r="E5560" t="s">
        <v>49</v>
      </c>
      <c r="F5560" t="s">
        <v>50</v>
      </c>
      <c r="G5560">
        <v>4.2929251988728801E-4</v>
      </c>
    </row>
    <row r="5561" spans="1:7" x14ac:dyDescent="0.25">
      <c r="A5561" t="s">
        <v>220</v>
      </c>
      <c r="B5561" t="s">
        <v>73</v>
      </c>
      <c r="C5561" t="s">
        <v>47</v>
      </c>
      <c r="D5561" t="s">
        <v>3115</v>
      </c>
      <c r="E5561" t="s">
        <v>49</v>
      </c>
      <c r="F5561" t="s">
        <v>50</v>
      </c>
      <c r="G5561">
        <v>1.5454530715942299E-3</v>
      </c>
    </row>
    <row r="5562" spans="1:7" x14ac:dyDescent="0.25">
      <c r="A5562" t="s">
        <v>220</v>
      </c>
      <c r="B5562" t="s">
        <v>76</v>
      </c>
      <c r="C5562" t="s">
        <v>47</v>
      </c>
      <c r="D5562" t="s">
        <v>3115</v>
      </c>
      <c r="E5562" t="s">
        <v>49</v>
      </c>
      <c r="F5562" t="s">
        <v>50</v>
      </c>
      <c r="G5562">
        <v>5.8333277702331504E-4</v>
      </c>
    </row>
    <row r="5563" spans="1:7" x14ac:dyDescent="0.25">
      <c r="A5563" t="s">
        <v>214</v>
      </c>
      <c r="B5563" t="s">
        <v>70</v>
      </c>
      <c r="C5563" t="s">
        <v>47</v>
      </c>
      <c r="D5563" t="s">
        <v>3115</v>
      </c>
      <c r="E5563" t="s">
        <v>49</v>
      </c>
      <c r="F5563" t="s">
        <v>50</v>
      </c>
      <c r="G5563">
        <v>7.0201953252156505E-4</v>
      </c>
    </row>
    <row r="5564" spans="1:7" x14ac:dyDescent="0.25">
      <c r="A5564" t="s">
        <v>214</v>
      </c>
      <c r="B5564" t="s">
        <v>76</v>
      </c>
      <c r="C5564" t="s">
        <v>47</v>
      </c>
      <c r="D5564" t="s">
        <v>3115</v>
      </c>
      <c r="E5564" t="s">
        <v>49</v>
      </c>
      <c r="F5564" t="s">
        <v>50</v>
      </c>
      <c r="G5564">
        <v>1.02272629737854E-3</v>
      </c>
    </row>
    <row r="5565" spans="1:7" x14ac:dyDescent="0.25">
      <c r="A5565" t="s">
        <v>214</v>
      </c>
      <c r="B5565" t="s">
        <v>73</v>
      </c>
      <c r="C5565" t="s">
        <v>47</v>
      </c>
      <c r="D5565" t="s">
        <v>3115</v>
      </c>
      <c r="E5565" t="s">
        <v>49</v>
      </c>
      <c r="F5565" t="s">
        <v>50</v>
      </c>
      <c r="G5565">
        <v>1.9974728425343801E-3</v>
      </c>
    </row>
    <row r="5566" spans="1:7" x14ac:dyDescent="0.25">
      <c r="A5566" t="s">
        <v>3229</v>
      </c>
      <c r="B5566" t="s">
        <v>76</v>
      </c>
      <c r="C5566" t="s">
        <v>47</v>
      </c>
      <c r="D5566" t="s">
        <v>3114</v>
      </c>
      <c r="E5566" t="s">
        <v>49</v>
      </c>
      <c r="F5566" t="s">
        <v>50</v>
      </c>
      <c r="G5566">
        <v>4.3277736504872596E-3</v>
      </c>
    </row>
    <row r="5567" spans="1:7" x14ac:dyDescent="0.25">
      <c r="A5567" t="s">
        <v>3229</v>
      </c>
      <c r="B5567" t="s">
        <v>73</v>
      </c>
      <c r="C5567" t="s">
        <v>47</v>
      </c>
      <c r="D5567" t="s">
        <v>3114</v>
      </c>
      <c r="E5567" t="s">
        <v>49</v>
      </c>
      <c r="F5567" t="s">
        <v>50</v>
      </c>
      <c r="G5567">
        <v>5.0111063321431398E-3</v>
      </c>
    </row>
    <row r="5568" spans="1:7" x14ac:dyDescent="0.25">
      <c r="A5568" t="s">
        <v>3229</v>
      </c>
      <c r="B5568" t="s">
        <v>70</v>
      </c>
      <c r="C5568" t="s">
        <v>47</v>
      </c>
      <c r="D5568" t="s">
        <v>3114</v>
      </c>
      <c r="E5568" t="s">
        <v>49</v>
      </c>
      <c r="F5568" t="s">
        <v>50</v>
      </c>
      <c r="G5568">
        <v>1.91110928853352E-3</v>
      </c>
    </row>
    <row r="5569" spans="1:7" x14ac:dyDescent="0.25">
      <c r="A5569" t="s">
        <v>220</v>
      </c>
      <c r="B5569" t="s">
        <v>70</v>
      </c>
      <c r="C5569" t="s">
        <v>47</v>
      </c>
      <c r="D5569" t="s">
        <v>3116</v>
      </c>
      <c r="E5569" t="s">
        <v>49</v>
      </c>
      <c r="F5569" t="s">
        <v>50</v>
      </c>
      <c r="G5569">
        <v>4.2129589451683801E-4</v>
      </c>
    </row>
    <row r="5570" spans="1:7" x14ac:dyDescent="0.25">
      <c r="A5570" t="s">
        <v>220</v>
      </c>
      <c r="B5570" t="s">
        <v>73</v>
      </c>
      <c r="C5570" t="s">
        <v>47</v>
      </c>
      <c r="D5570" t="s">
        <v>3116</v>
      </c>
      <c r="E5570" t="s">
        <v>49</v>
      </c>
      <c r="F5570" t="s">
        <v>50</v>
      </c>
      <c r="G5570">
        <v>1.51620225773917E-3</v>
      </c>
    </row>
    <row r="5571" spans="1:7" x14ac:dyDescent="0.25">
      <c r="A5571" t="s">
        <v>220</v>
      </c>
      <c r="B5571" t="s">
        <v>76</v>
      </c>
      <c r="C5571" t="s">
        <v>47</v>
      </c>
      <c r="D5571" t="s">
        <v>3116</v>
      </c>
      <c r="E5571" t="s">
        <v>49</v>
      </c>
      <c r="F5571" t="s">
        <v>50</v>
      </c>
      <c r="G5571">
        <v>5.5092540052202002E-4</v>
      </c>
    </row>
    <row r="5572" spans="1:7" x14ac:dyDescent="0.25">
      <c r="A5572" t="s">
        <v>214</v>
      </c>
      <c r="B5572" t="s">
        <v>70</v>
      </c>
      <c r="C5572" t="s">
        <v>47</v>
      </c>
      <c r="D5572" t="s">
        <v>3116</v>
      </c>
      <c r="E5572" t="s">
        <v>49</v>
      </c>
      <c r="F5572" t="s">
        <v>50</v>
      </c>
      <c r="G5572">
        <v>6.7824009391996597E-4</v>
      </c>
    </row>
    <row r="5573" spans="1:7" x14ac:dyDescent="0.25">
      <c r="A5573" t="s">
        <v>214</v>
      </c>
      <c r="B5573" t="s">
        <v>76</v>
      </c>
      <c r="C5573" t="s">
        <v>47</v>
      </c>
      <c r="D5573" t="s">
        <v>3116</v>
      </c>
      <c r="E5573" t="s">
        <v>49</v>
      </c>
      <c r="F5573" t="s">
        <v>50</v>
      </c>
      <c r="G5573">
        <v>9.9305460850397697E-4</v>
      </c>
    </row>
    <row r="5574" spans="1:7" x14ac:dyDescent="0.25">
      <c r="A5574" t="s">
        <v>214</v>
      </c>
      <c r="B5574" t="s">
        <v>73</v>
      </c>
      <c r="C5574" t="s">
        <v>47</v>
      </c>
      <c r="D5574" t="s">
        <v>3116</v>
      </c>
      <c r="E5574" t="s">
        <v>49</v>
      </c>
      <c r="F5574" t="s">
        <v>50</v>
      </c>
      <c r="G5574">
        <v>1.8935167127185301E-3</v>
      </c>
    </row>
    <row r="5575" spans="1:7" x14ac:dyDescent="0.25">
      <c r="A5575" t="s">
        <v>3229</v>
      </c>
      <c r="B5575" t="s">
        <v>76</v>
      </c>
      <c r="C5575" t="s">
        <v>47</v>
      </c>
      <c r="D5575" t="s">
        <v>3115</v>
      </c>
      <c r="E5575" t="s">
        <v>49</v>
      </c>
      <c r="F5575" t="s">
        <v>50</v>
      </c>
      <c r="G5575">
        <v>4.2954504489898602E-3</v>
      </c>
    </row>
    <row r="5576" spans="1:7" x14ac:dyDescent="0.25">
      <c r="A5576" t="s">
        <v>3229</v>
      </c>
      <c r="B5576" t="s">
        <v>73</v>
      </c>
      <c r="C5576" t="s">
        <v>47</v>
      </c>
      <c r="D5576" t="s">
        <v>3115</v>
      </c>
      <c r="E5576" t="s">
        <v>49</v>
      </c>
      <c r="F5576" t="s">
        <v>50</v>
      </c>
      <c r="G5576">
        <v>4.68938946723937E-3</v>
      </c>
    </row>
    <row r="5577" spans="1:7" x14ac:dyDescent="0.25">
      <c r="A5577" t="s">
        <v>3229</v>
      </c>
      <c r="B5577" t="s">
        <v>70</v>
      </c>
      <c r="C5577" t="s">
        <v>47</v>
      </c>
      <c r="D5577" t="s">
        <v>3115</v>
      </c>
      <c r="E5577" t="s">
        <v>49</v>
      </c>
      <c r="F5577" t="s">
        <v>50</v>
      </c>
      <c r="G5577">
        <v>1.7929275830586701E-3</v>
      </c>
    </row>
    <row r="5578" spans="1:7" x14ac:dyDescent="0.25">
      <c r="A5578" t="s">
        <v>220</v>
      </c>
      <c r="B5578" t="s">
        <v>70</v>
      </c>
      <c r="C5578" t="s">
        <v>47</v>
      </c>
      <c r="D5578" t="s">
        <v>3117</v>
      </c>
      <c r="E5578" t="s">
        <v>49</v>
      </c>
      <c r="F5578" t="s">
        <v>50</v>
      </c>
      <c r="G5578">
        <v>3.88888518015543E-4</v>
      </c>
    </row>
    <row r="5579" spans="1:7" x14ac:dyDescent="0.25">
      <c r="A5579" t="s">
        <v>220</v>
      </c>
      <c r="B5579" t="s">
        <v>73</v>
      </c>
      <c r="C5579" t="s">
        <v>47</v>
      </c>
      <c r="D5579" t="s">
        <v>3117</v>
      </c>
      <c r="E5579" t="s">
        <v>49</v>
      </c>
      <c r="F5579" t="s">
        <v>50</v>
      </c>
      <c r="G5579">
        <v>1.4123918154300701E-3</v>
      </c>
    </row>
    <row r="5580" spans="1:7" x14ac:dyDescent="0.25">
      <c r="A5580" t="s">
        <v>220</v>
      </c>
      <c r="B5580" t="s">
        <v>76</v>
      </c>
      <c r="C5580" t="s">
        <v>47</v>
      </c>
      <c r="D5580" t="s">
        <v>3117</v>
      </c>
      <c r="E5580" t="s">
        <v>49</v>
      </c>
      <c r="F5580" t="s">
        <v>50</v>
      </c>
      <c r="G5580">
        <v>5.0854652355878695E-4</v>
      </c>
    </row>
    <row r="5581" spans="1:7" x14ac:dyDescent="0.25">
      <c r="A5581" t="s">
        <v>214</v>
      </c>
      <c r="B5581" t="s">
        <v>70</v>
      </c>
      <c r="C5581" t="s">
        <v>47</v>
      </c>
      <c r="D5581" t="s">
        <v>3117</v>
      </c>
      <c r="E5581" t="s">
        <v>49</v>
      </c>
      <c r="F5581" t="s">
        <v>50</v>
      </c>
      <c r="G5581">
        <v>6.4102502969595103E-4</v>
      </c>
    </row>
    <row r="5582" spans="1:7" x14ac:dyDescent="0.25">
      <c r="A5582" t="s">
        <v>214</v>
      </c>
      <c r="B5582" t="s">
        <v>76</v>
      </c>
      <c r="C5582" t="s">
        <v>47</v>
      </c>
      <c r="D5582" t="s">
        <v>3117</v>
      </c>
      <c r="E5582" t="s">
        <v>49</v>
      </c>
      <c r="F5582" t="s">
        <v>50</v>
      </c>
      <c r="G5582">
        <v>9.2948629305912903E-4</v>
      </c>
    </row>
    <row r="5583" spans="1:7" x14ac:dyDescent="0.25">
      <c r="A5583" t="s">
        <v>214</v>
      </c>
      <c r="B5583" t="s">
        <v>73</v>
      </c>
      <c r="C5583" t="s">
        <v>47</v>
      </c>
      <c r="D5583" t="s">
        <v>3117</v>
      </c>
      <c r="E5583" t="s">
        <v>49</v>
      </c>
      <c r="F5583" t="s">
        <v>50</v>
      </c>
      <c r="G5583">
        <v>1.7735025821587901E-3</v>
      </c>
    </row>
    <row r="5584" spans="1:7" x14ac:dyDescent="0.25">
      <c r="A5584" t="s">
        <v>3229</v>
      </c>
      <c r="B5584" t="s">
        <v>76</v>
      </c>
      <c r="C5584" t="s">
        <v>47</v>
      </c>
      <c r="D5584" t="s">
        <v>3116</v>
      </c>
      <c r="E5584" t="s">
        <v>49</v>
      </c>
      <c r="F5584" t="s">
        <v>50</v>
      </c>
      <c r="G5584">
        <v>4.2106441325611499E-3</v>
      </c>
    </row>
    <row r="5585" spans="1:7" x14ac:dyDescent="0.25">
      <c r="A5585" t="s">
        <v>3229</v>
      </c>
      <c r="B5585" t="s">
        <v>73</v>
      </c>
      <c r="C5585" t="s">
        <v>47</v>
      </c>
      <c r="D5585" t="s">
        <v>3116</v>
      </c>
      <c r="E5585" t="s">
        <v>49</v>
      </c>
      <c r="F5585" t="s">
        <v>50</v>
      </c>
      <c r="G5585">
        <v>4.5509215858247501E-3</v>
      </c>
    </row>
    <row r="5586" spans="1:7" x14ac:dyDescent="0.25">
      <c r="A5586" t="s">
        <v>3229</v>
      </c>
      <c r="B5586" t="s">
        <v>70</v>
      </c>
      <c r="C5586" t="s">
        <v>47</v>
      </c>
      <c r="D5586" t="s">
        <v>3116</v>
      </c>
      <c r="E5586" t="s">
        <v>49</v>
      </c>
      <c r="F5586" t="s">
        <v>50</v>
      </c>
      <c r="G5586">
        <v>1.7083317041397001E-3</v>
      </c>
    </row>
    <row r="5587" spans="1:7" x14ac:dyDescent="0.25">
      <c r="A5587" t="s">
        <v>220</v>
      </c>
      <c r="B5587" t="s">
        <v>70</v>
      </c>
      <c r="C5587" t="s">
        <v>47</v>
      </c>
      <c r="D5587" t="s">
        <v>3118</v>
      </c>
      <c r="E5587" t="s">
        <v>49</v>
      </c>
      <c r="F5587" t="s">
        <v>50</v>
      </c>
      <c r="G5587">
        <v>3.7896789255596302E-4</v>
      </c>
    </row>
    <row r="5588" spans="1:7" x14ac:dyDescent="0.25">
      <c r="A5588" t="s">
        <v>220</v>
      </c>
      <c r="B5588" t="s">
        <v>76</v>
      </c>
      <c r="C5588" t="s">
        <v>47</v>
      </c>
      <c r="D5588" t="s">
        <v>3118</v>
      </c>
      <c r="E5588" t="s">
        <v>49</v>
      </c>
      <c r="F5588" t="s">
        <v>50</v>
      </c>
      <c r="G5588">
        <v>4.9206302279517704E-4</v>
      </c>
    </row>
    <row r="5589" spans="1:7" x14ac:dyDescent="0.25">
      <c r="A5589" t="s">
        <v>220</v>
      </c>
      <c r="B5589" t="s">
        <v>73</v>
      </c>
      <c r="C5589" t="s">
        <v>47</v>
      </c>
      <c r="D5589" t="s">
        <v>3118</v>
      </c>
      <c r="E5589" t="s">
        <v>49</v>
      </c>
      <c r="F5589" t="s">
        <v>50</v>
      </c>
      <c r="G5589">
        <v>1.39285581452505E-3</v>
      </c>
    </row>
    <row r="5590" spans="1:7" x14ac:dyDescent="0.25">
      <c r="A5590" t="s">
        <v>214</v>
      </c>
      <c r="B5590" t="s">
        <v>70</v>
      </c>
      <c r="C5590" t="s">
        <v>47</v>
      </c>
      <c r="D5590" t="s">
        <v>3118</v>
      </c>
      <c r="E5590" t="s">
        <v>49</v>
      </c>
      <c r="F5590" t="s">
        <v>50</v>
      </c>
      <c r="G5590">
        <v>6.3690415450504796E-4</v>
      </c>
    </row>
    <row r="5591" spans="1:7" x14ac:dyDescent="0.25">
      <c r="A5591" t="s">
        <v>214</v>
      </c>
      <c r="B5591" t="s">
        <v>76</v>
      </c>
      <c r="C5591" t="s">
        <v>47</v>
      </c>
      <c r="D5591" t="s">
        <v>3118</v>
      </c>
      <c r="E5591" t="s">
        <v>49</v>
      </c>
      <c r="F5591" t="s">
        <v>50</v>
      </c>
      <c r="G5591">
        <v>9.4047529356820205E-4</v>
      </c>
    </row>
    <row r="5592" spans="1:7" x14ac:dyDescent="0.25">
      <c r="A5592" t="s">
        <v>214</v>
      </c>
      <c r="B5592" t="s">
        <v>73</v>
      </c>
      <c r="C5592" t="s">
        <v>47</v>
      </c>
      <c r="D5592" t="s">
        <v>3118</v>
      </c>
      <c r="E5592" t="s">
        <v>49</v>
      </c>
      <c r="F5592" t="s">
        <v>50</v>
      </c>
      <c r="G5592">
        <v>1.73610945542653E-3</v>
      </c>
    </row>
    <row r="5593" spans="1:7" x14ac:dyDescent="0.25">
      <c r="A5593" t="s">
        <v>3229</v>
      </c>
      <c r="B5593" t="s">
        <v>76</v>
      </c>
      <c r="C5593" t="s">
        <v>47</v>
      </c>
      <c r="D5593" t="s">
        <v>3117</v>
      </c>
      <c r="E5593" t="s">
        <v>49</v>
      </c>
      <c r="F5593" t="s">
        <v>50</v>
      </c>
      <c r="G5593">
        <v>3.9508509330260398E-3</v>
      </c>
    </row>
    <row r="5594" spans="1:7" x14ac:dyDescent="0.25">
      <c r="A5594" t="s">
        <v>3229</v>
      </c>
      <c r="B5594" t="s">
        <v>73</v>
      </c>
      <c r="C5594" t="s">
        <v>47</v>
      </c>
      <c r="D5594" t="s">
        <v>3117</v>
      </c>
      <c r="E5594" t="s">
        <v>49</v>
      </c>
      <c r="F5594" t="s">
        <v>50</v>
      </c>
      <c r="G5594">
        <v>4.2841839484679296E-3</v>
      </c>
    </row>
    <row r="5595" spans="1:7" x14ac:dyDescent="0.25">
      <c r="A5595" t="s">
        <v>3229</v>
      </c>
      <c r="B5595" t="s">
        <v>70</v>
      </c>
      <c r="C5595" t="s">
        <v>47</v>
      </c>
      <c r="D5595" t="s">
        <v>3117</v>
      </c>
      <c r="E5595" t="s">
        <v>49</v>
      </c>
      <c r="F5595" t="s">
        <v>50</v>
      </c>
      <c r="G5595">
        <v>1.5769215730520301E-3</v>
      </c>
    </row>
    <row r="5596" spans="1:7" x14ac:dyDescent="0.25">
      <c r="A5596" t="s">
        <v>220</v>
      </c>
      <c r="B5596" t="s">
        <v>70</v>
      </c>
      <c r="C5596" t="s">
        <v>47</v>
      </c>
      <c r="D5596" t="s">
        <v>3119</v>
      </c>
      <c r="E5596" t="s">
        <v>49</v>
      </c>
      <c r="F5596" t="s">
        <v>50</v>
      </c>
      <c r="G5596">
        <v>3.7777741750081299E-4</v>
      </c>
    </row>
    <row r="5597" spans="1:7" x14ac:dyDescent="0.25">
      <c r="A5597" t="s">
        <v>220</v>
      </c>
      <c r="B5597" t="s">
        <v>76</v>
      </c>
      <c r="C5597" t="s">
        <v>47</v>
      </c>
      <c r="D5597" t="s">
        <v>3119</v>
      </c>
      <c r="E5597" t="s">
        <v>49</v>
      </c>
      <c r="F5597" t="s">
        <v>50</v>
      </c>
      <c r="G5597">
        <v>5.0185137324863002E-4</v>
      </c>
    </row>
    <row r="5598" spans="1:7" x14ac:dyDescent="0.25">
      <c r="A5598" t="s">
        <v>220</v>
      </c>
      <c r="B5598" t="s">
        <v>73</v>
      </c>
      <c r="C5598" t="s">
        <v>47</v>
      </c>
      <c r="D5598" t="s">
        <v>3119</v>
      </c>
      <c r="E5598" t="s">
        <v>49</v>
      </c>
      <c r="F5598" t="s">
        <v>50</v>
      </c>
      <c r="G5598">
        <v>1.3425913121965099E-3</v>
      </c>
    </row>
    <row r="5599" spans="1:7" x14ac:dyDescent="0.25">
      <c r="A5599" t="s">
        <v>214</v>
      </c>
      <c r="B5599" t="s">
        <v>70</v>
      </c>
      <c r="C5599" t="s">
        <v>47</v>
      </c>
      <c r="D5599" t="s">
        <v>3119</v>
      </c>
      <c r="E5599" t="s">
        <v>49</v>
      </c>
      <c r="F5599" t="s">
        <v>50</v>
      </c>
      <c r="G5599">
        <v>6.2407347891065804E-4</v>
      </c>
    </row>
    <row r="5600" spans="1:7" x14ac:dyDescent="0.25">
      <c r="A5600" t="s">
        <v>214</v>
      </c>
      <c r="B5600" t="s">
        <v>76</v>
      </c>
      <c r="C5600" t="s">
        <v>47</v>
      </c>
      <c r="D5600" t="s">
        <v>3119</v>
      </c>
      <c r="E5600" t="s">
        <v>49</v>
      </c>
      <c r="F5600" t="s">
        <v>50</v>
      </c>
      <c r="G5600">
        <v>9.0555469195048002E-4</v>
      </c>
    </row>
    <row r="5601" spans="1:7" x14ac:dyDescent="0.25">
      <c r="A5601" t="s">
        <v>214</v>
      </c>
      <c r="B5601" t="s">
        <v>73</v>
      </c>
      <c r="C5601" t="s">
        <v>47</v>
      </c>
      <c r="D5601" t="s">
        <v>3119</v>
      </c>
      <c r="E5601" t="s">
        <v>49</v>
      </c>
      <c r="F5601" t="s">
        <v>50</v>
      </c>
      <c r="G5601">
        <v>1.6925909784105001E-3</v>
      </c>
    </row>
    <row r="5602" spans="1:7" x14ac:dyDescent="0.25">
      <c r="A5602" t="s">
        <v>3229</v>
      </c>
      <c r="B5602" t="s">
        <v>76</v>
      </c>
      <c r="C5602" t="s">
        <v>47</v>
      </c>
      <c r="D5602" t="s">
        <v>3118</v>
      </c>
      <c r="E5602" t="s">
        <v>49</v>
      </c>
      <c r="F5602" t="s">
        <v>50</v>
      </c>
      <c r="G5602">
        <v>3.8730121794201002E-3</v>
      </c>
    </row>
    <row r="5603" spans="1:7" x14ac:dyDescent="0.25">
      <c r="A5603" t="s">
        <v>3229</v>
      </c>
      <c r="B5603" t="s">
        <v>73</v>
      </c>
      <c r="C5603" t="s">
        <v>47</v>
      </c>
      <c r="D5603" t="s">
        <v>3118</v>
      </c>
      <c r="E5603" t="s">
        <v>49</v>
      </c>
      <c r="F5603" t="s">
        <v>50</v>
      </c>
      <c r="G5603">
        <v>4.1785674435751699E-3</v>
      </c>
    </row>
    <row r="5604" spans="1:7" x14ac:dyDescent="0.25">
      <c r="A5604" t="s">
        <v>3229</v>
      </c>
      <c r="B5604" t="s">
        <v>70</v>
      </c>
      <c r="C5604" t="s">
        <v>47</v>
      </c>
      <c r="D5604" t="s">
        <v>3118</v>
      </c>
      <c r="E5604" t="s">
        <v>49</v>
      </c>
      <c r="F5604" t="s">
        <v>50</v>
      </c>
      <c r="G5604">
        <v>1.50793506985618E-3</v>
      </c>
    </row>
    <row r="5605" spans="1:7" x14ac:dyDescent="0.25">
      <c r="A5605" t="s">
        <v>220</v>
      </c>
      <c r="B5605" t="s">
        <v>70</v>
      </c>
      <c r="C5605" t="s">
        <v>47</v>
      </c>
      <c r="D5605" t="s">
        <v>3120</v>
      </c>
      <c r="E5605" t="s">
        <v>49</v>
      </c>
      <c r="F5605" t="s">
        <v>50</v>
      </c>
      <c r="G5605">
        <v>3.6111076672871902E-4</v>
      </c>
    </row>
    <row r="5606" spans="1:7" x14ac:dyDescent="0.25">
      <c r="A5606" t="s">
        <v>220</v>
      </c>
      <c r="B5606" t="s">
        <v>76</v>
      </c>
      <c r="C5606" t="s">
        <v>47</v>
      </c>
      <c r="D5606" t="s">
        <v>3120</v>
      </c>
      <c r="E5606" t="s">
        <v>49</v>
      </c>
      <c r="F5606" t="s">
        <v>50</v>
      </c>
      <c r="G5606">
        <v>4.9479119479656198E-4</v>
      </c>
    </row>
    <row r="5607" spans="1:7" x14ac:dyDescent="0.25">
      <c r="A5607" t="s">
        <v>220</v>
      </c>
      <c r="B5607" t="s">
        <v>73</v>
      </c>
      <c r="C5607" t="s">
        <v>47</v>
      </c>
      <c r="D5607" t="s">
        <v>3120</v>
      </c>
      <c r="E5607" t="s">
        <v>49</v>
      </c>
      <c r="F5607" t="s">
        <v>50</v>
      </c>
      <c r="G5607">
        <v>1.40624865889549E-3</v>
      </c>
    </row>
    <row r="5608" spans="1:7" x14ac:dyDescent="0.25">
      <c r="A5608" t="s">
        <v>214</v>
      </c>
      <c r="B5608" t="s">
        <v>70</v>
      </c>
      <c r="C5608" t="s">
        <v>47</v>
      </c>
      <c r="D5608" t="s">
        <v>3120</v>
      </c>
      <c r="E5608" t="s">
        <v>49</v>
      </c>
      <c r="F5608" t="s">
        <v>50</v>
      </c>
      <c r="G5608">
        <v>6.1805496613184601E-4</v>
      </c>
    </row>
    <row r="5609" spans="1:7" x14ac:dyDescent="0.25">
      <c r="A5609" t="s">
        <v>214</v>
      </c>
      <c r="B5609" t="s">
        <v>76</v>
      </c>
      <c r="C5609" t="s">
        <v>47</v>
      </c>
      <c r="D5609" t="s">
        <v>3120</v>
      </c>
      <c r="E5609" t="s">
        <v>49</v>
      </c>
      <c r="F5609" t="s">
        <v>50</v>
      </c>
      <c r="G5609">
        <v>9.5486020048459299E-4</v>
      </c>
    </row>
    <row r="5610" spans="1:7" x14ac:dyDescent="0.25">
      <c r="A5610" t="s">
        <v>214</v>
      </c>
      <c r="B5610" t="s">
        <v>73</v>
      </c>
      <c r="C5610" t="s">
        <v>47</v>
      </c>
      <c r="D5610" t="s">
        <v>3120</v>
      </c>
      <c r="E5610" t="s">
        <v>49</v>
      </c>
      <c r="F5610" t="s">
        <v>50</v>
      </c>
      <c r="G5610">
        <v>1.7274289081493999E-3</v>
      </c>
    </row>
    <row r="5611" spans="1:7" x14ac:dyDescent="0.25">
      <c r="A5611" t="s">
        <v>3229</v>
      </c>
      <c r="B5611" t="s">
        <v>76</v>
      </c>
      <c r="C5611" t="s">
        <v>47</v>
      </c>
      <c r="D5611" t="s">
        <v>3119</v>
      </c>
      <c r="E5611" t="s">
        <v>49</v>
      </c>
      <c r="F5611" t="s">
        <v>50</v>
      </c>
      <c r="G5611">
        <v>3.9388851324717198E-3</v>
      </c>
    </row>
    <row r="5612" spans="1:7" x14ac:dyDescent="0.25">
      <c r="A5612" t="s">
        <v>3229</v>
      </c>
      <c r="B5612" t="s">
        <v>73</v>
      </c>
      <c r="C5612" t="s">
        <v>47</v>
      </c>
      <c r="D5612" t="s">
        <v>3119</v>
      </c>
      <c r="E5612" t="s">
        <v>49</v>
      </c>
      <c r="F5612" t="s">
        <v>50</v>
      </c>
      <c r="G5612">
        <v>4.13703309165106E-3</v>
      </c>
    </row>
    <row r="5613" spans="1:7" x14ac:dyDescent="0.25">
      <c r="A5613" t="s">
        <v>220</v>
      </c>
      <c r="B5613" t="s">
        <v>70</v>
      </c>
      <c r="C5613" t="s">
        <v>47</v>
      </c>
      <c r="D5613" t="s">
        <v>3121</v>
      </c>
      <c r="E5613" t="s">
        <v>49</v>
      </c>
      <c r="F5613" t="s">
        <v>50</v>
      </c>
      <c r="G5613">
        <v>3.4803888377021299E-4</v>
      </c>
    </row>
    <row r="5614" spans="1:7" x14ac:dyDescent="0.25">
      <c r="A5614" t="s">
        <v>3229</v>
      </c>
      <c r="B5614" t="s">
        <v>70</v>
      </c>
      <c r="C5614" t="s">
        <v>47</v>
      </c>
      <c r="D5614" t="s">
        <v>3119</v>
      </c>
      <c r="E5614" t="s">
        <v>49</v>
      </c>
      <c r="F5614" t="s">
        <v>50</v>
      </c>
      <c r="G5614">
        <v>1.4481467670864499E-3</v>
      </c>
    </row>
    <row r="5615" spans="1:7" x14ac:dyDescent="0.25">
      <c r="A5615" t="s">
        <v>220</v>
      </c>
      <c r="B5615" t="s">
        <v>76</v>
      </c>
      <c r="C5615" t="s">
        <v>47</v>
      </c>
      <c r="D5615" t="s">
        <v>3121</v>
      </c>
      <c r="E5615" t="s">
        <v>49</v>
      </c>
      <c r="F5615" t="s">
        <v>50</v>
      </c>
      <c r="G5615">
        <v>4.9673155242321496E-4</v>
      </c>
    </row>
    <row r="5616" spans="1:7" x14ac:dyDescent="0.25">
      <c r="A5616" t="s">
        <v>220</v>
      </c>
      <c r="B5616" t="s">
        <v>73</v>
      </c>
      <c r="C5616" t="s">
        <v>47</v>
      </c>
      <c r="D5616" t="s">
        <v>3121</v>
      </c>
      <c r="E5616" t="s">
        <v>49</v>
      </c>
      <c r="F5616" t="s">
        <v>50</v>
      </c>
      <c r="G5616">
        <v>1.4182993009978599E-3</v>
      </c>
    </row>
    <row r="5617" spans="1:7" x14ac:dyDescent="0.25">
      <c r="A5617" t="s">
        <v>214</v>
      </c>
      <c r="B5617" t="s">
        <v>70</v>
      </c>
      <c r="C5617" t="s">
        <v>47</v>
      </c>
      <c r="D5617" t="s">
        <v>3121</v>
      </c>
      <c r="E5617" t="s">
        <v>49</v>
      </c>
      <c r="F5617" t="s">
        <v>50</v>
      </c>
      <c r="G5617">
        <v>6.4215625033658995E-4</v>
      </c>
    </row>
    <row r="5618" spans="1:7" x14ac:dyDescent="0.25">
      <c r="A5618" t="s">
        <v>214</v>
      </c>
      <c r="B5618" t="s">
        <v>76</v>
      </c>
      <c r="C5618" t="s">
        <v>47</v>
      </c>
      <c r="D5618" t="s">
        <v>3121</v>
      </c>
      <c r="E5618" t="s">
        <v>49</v>
      </c>
      <c r="F5618" t="s">
        <v>50</v>
      </c>
      <c r="G5618">
        <v>9.9509709021624302E-4</v>
      </c>
    </row>
    <row r="5619" spans="1:7" x14ac:dyDescent="0.25">
      <c r="A5619" t="s">
        <v>214</v>
      </c>
      <c r="B5619" t="s">
        <v>73</v>
      </c>
      <c r="C5619" t="s">
        <v>47</v>
      </c>
      <c r="D5619" t="s">
        <v>3121</v>
      </c>
      <c r="E5619" t="s">
        <v>49</v>
      </c>
      <c r="F5619" t="s">
        <v>50</v>
      </c>
      <c r="G5619">
        <v>1.7369264481114401E-3</v>
      </c>
    </row>
    <row r="5620" spans="1:7" x14ac:dyDescent="0.25">
      <c r="A5620" t="s">
        <v>220</v>
      </c>
      <c r="B5620" t="s">
        <v>70</v>
      </c>
      <c r="C5620" t="s">
        <v>47</v>
      </c>
      <c r="D5620" t="s">
        <v>3122</v>
      </c>
      <c r="E5620" t="s">
        <v>49</v>
      </c>
      <c r="F5620" t="s">
        <v>50</v>
      </c>
      <c r="G5620">
        <v>3.3333301544189402E-4</v>
      </c>
    </row>
    <row r="5621" spans="1:7" x14ac:dyDescent="0.25">
      <c r="A5621" t="s">
        <v>220</v>
      </c>
      <c r="B5621" t="s">
        <v>76</v>
      </c>
      <c r="C5621" t="s">
        <v>47</v>
      </c>
      <c r="D5621" t="s">
        <v>3122</v>
      </c>
      <c r="E5621" t="s">
        <v>49</v>
      </c>
      <c r="F5621" t="s">
        <v>50</v>
      </c>
      <c r="G5621">
        <v>4.7376498028084001E-4</v>
      </c>
    </row>
    <row r="5622" spans="1:7" x14ac:dyDescent="0.25">
      <c r="A5622" t="s">
        <v>220</v>
      </c>
      <c r="B5622" t="s">
        <v>73</v>
      </c>
      <c r="C5622" t="s">
        <v>47</v>
      </c>
      <c r="D5622" t="s">
        <v>3122</v>
      </c>
      <c r="E5622" t="s">
        <v>49</v>
      </c>
      <c r="F5622" t="s">
        <v>50</v>
      </c>
      <c r="G5622">
        <v>1.39969002317499E-3</v>
      </c>
    </row>
    <row r="5623" spans="1:7" x14ac:dyDescent="0.25">
      <c r="A5623" t="s">
        <v>3229</v>
      </c>
      <c r="B5623" t="s">
        <v>76</v>
      </c>
      <c r="C5623" t="s">
        <v>47</v>
      </c>
      <c r="D5623" t="s">
        <v>3120</v>
      </c>
      <c r="E5623" t="s">
        <v>49</v>
      </c>
      <c r="F5623" t="s">
        <v>50</v>
      </c>
      <c r="G5623">
        <v>4.1336766133705698E-3</v>
      </c>
    </row>
    <row r="5624" spans="1:7" x14ac:dyDescent="0.25">
      <c r="A5624" t="s">
        <v>3229</v>
      </c>
      <c r="B5624" t="s">
        <v>73</v>
      </c>
      <c r="C5624" t="s">
        <v>47</v>
      </c>
      <c r="D5624" t="s">
        <v>3120</v>
      </c>
      <c r="E5624" t="s">
        <v>49</v>
      </c>
      <c r="F5624" t="s">
        <v>50</v>
      </c>
      <c r="G5624">
        <v>4.4496485342581998E-3</v>
      </c>
    </row>
    <row r="5625" spans="1:7" x14ac:dyDescent="0.25">
      <c r="A5625" t="s">
        <v>3229</v>
      </c>
      <c r="B5625" t="s">
        <v>70</v>
      </c>
      <c r="C5625" t="s">
        <v>47</v>
      </c>
      <c r="D5625" t="s">
        <v>3120</v>
      </c>
      <c r="E5625" t="s">
        <v>49</v>
      </c>
      <c r="F5625" t="s">
        <v>50</v>
      </c>
      <c r="G5625">
        <v>1.7517344405253701E-3</v>
      </c>
    </row>
    <row r="5626" spans="1:7" x14ac:dyDescent="0.25">
      <c r="A5626" t="s">
        <v>214</v>
      </c>
      <c r="B5626" t="s">
        <v>70</v>
      </c>
      <c r="C5626" t="s">
        <v>47</v>
      </c>
      <c r="D5626" t="s">
        <v>3122</v>
      </c>
      <c r="E5626" t="s">
        <v>49</v>
      </c>
      <c r="F5626" t="s">
        <v>50</v>
      </c>
      <c r="G5626">
        <v>6.3888827959696396E-4</v>
      </c>
    </row>
    <row r="5627" spans="1:7" x14ac:dyDescent="0.25">
      <c r="A5627" t="s">
        <v>214</v>
      </c>
      <c r="B5627" t="s">
        <v>76</v>
      </c>
      <c r="C5627" t="s">
        <v>47</v>
      </c>
      <c r="D5627" t="s">
        <v>3122</v>
      </c>
      <c r="E5627" t="s">
        <v>49</v>
      </c>
      <c r="F5627" t="s">
        <v>50</v>
      </c>
      <c r="G5627">
        <v>1.0262335892076799E-3</v>
      </c>
    </row>
    <row r="5628" spans="1:7" x14ac:dyDescent="0.25">
      <c r="A5628" t="s">
        <v>214</v>
      </c>
      <c r="B5628" t="s">
        <v>73</v>
      </c>
      <c r="C5628" t="s">
        <v>47</v>
      </c>
      <c r="D5628" t="s">
        <v>3122</v>
      </c>
      <c r="E5628" t="s">
        <v>49</v>
      </c>
      <c r="F5628" t="s">
        <v>50</v>
      </c>
      <c r="G5628">
        <v>1.74382549745065E-3</v>
      </c>
    </row>
    <row r="5629" spans="1:7" x14ac:dyDescent="0.25">
      <c r="A5629" t="s">
        <v>220</v>
      </c>
      <c r="B5629" t="s">
        <v>70</v>
      </c>
      <c r="C5629" t="s">
        <v>47</v>
      </c>
      <c r="D5629" t="s">
        <v>3123</v>
      </c>
      <c r="E5629" t="s">
        <v>49</v>
      </c>
      <c r="F5629" t="s">
        <v>50</v>
      </c>
      <c r="G5629">
        <v>3.24561093982897E-4</v>
      </c>
    </row>
    <row r="5630" spans="1:7" x14ac:dyDescent="0.25">
      <c r="A5630" t="s">
        <v>220</v>
      </c>
      <c r="B5630" t="s">
        <v>76</v>
      </c>
      <c r="C5630" t="s">
        <v>47</v>
      </c>
      <c r="D5630" t="s">
        <v>3123</v>
      </c>
      <c r="E5630" t="s">
        <v>49</v>
      </c>
      <c r="F5630" t="s">
        <v>50</v>
      </c>
      <c r="G5630">
        <v>4.6052587659735399E-4</v>
      </c>
    </row>
    <row r="5631" spans="1:7" x14ac:dyDescent="0.25">
      <c r="A5631" t="s">
        <v>220</v>
      </c>
      <c r="B5631" t="s">
        <v>73</v>
      </c>
      <c r="C5631" t="s">
        <v>47</v>
      </c>
      <c r="D5631" t="s">
        <v>3123</v>
      </c>
      <c r="E5631" t="s">
        <v>49</v>
      </c>
      <c r="F5631" t="s">
        <v>50</v>
      </c>
      <c r="G5631">
        <v>1.38011564288223E-3</v>
      </c>
    </row>
    <row r="5632" spans="1:7" x14ac:dyDescent="0.25">
      <c r="A5632" t="s">
        <v>3229</v>
      </c>
      <c r="B5632" t="s">
        <v>76</v>
      </c>
      <c r="C5632" t="s">
        <v>47</v>
      </c>
      <c r="D5632" t="s">
        <v>3121</v>
      </c>
      <c r="E5632" t="s">
        <v>49</v>
      </c>
      <c r="F5632" t="s">
        <v>50</v>
      </c>
      <c r="G5632">
        <v>4.2647018152124697E-3</v>
      </c>
    </row>
    <row r="5633" spans="1:7" x14ac:dyDescent="0.25">
      <c r="A5633" t="s">
        <v>3229</v>
      </c>
      <c r="B5633" t="s">
        <v>73</v>
      </c>
      <c r="C5633" t="s">
        <v>47</v>
      </c>
      <c r="D5633" t="s">
        <v>3121</v>
      </c>
      <c r="E5633" t="s">
        <v>49</v>
      </c>
      <c r="F5633" t="s">
        <v>50</v>
      </c>
      <c r="G5633">
        <v>4.6895380113639003E-3</v>
      </c>
    </row>
    <row r="5634" spans="1:7" x14ac:dyDescent="0.25">
      <c r="A5634" t="s">
        <v>3229</v>
      </c>
      <c r="B5634" t="s">
        <v>70</v>
      </c>
      <c r="C5634" t="s">
        <v>47</v>
      </c>
      <c r="D5634" t="s">
        <v>3121</v>
      </c>
      <c r="E5634" t="s">
        <v>49</v>
      </c>
      <c r="F5634" t="s">
        <v>50</v>
      </c>
      <c r="G5634">
        <v>1.9199328095305199E-3</v>
      </c>
    </row>
    <row r="5635" spans="1:7" x14ac:dyDescent="0.25">
      <c r="A5635" t="s">
        <v>214</v>
      </c>
      <c r="B5635" t="s">
        <v>70</v>
      </c>
      <c r="C5635" t="s">
        <v>47</v>
      </c>
      <c r="D5635" t="s">
        <v>3123</v>
      </c>
      <c r="E5635" t="s">
        <v>49</v>
      </c>
      <c r="F5635" t="s">
        <v>50</v>
      </c>
      <c r="G5635">
        <v>6.1111052831013999E-4</v>
      </c>
    </row>
    <row r="5636" spans="1:7" x14ac:dyDescent="0.25">
      <c r="A5636" t="s">
        <v>214</v>
      </c>
      <c r="B5636" t="s">
        <v>76</v>
      </c>
      <c r="C5636" t="s">
        <v>47</v>
      </c>
      <c r="D5636" t="s">
        <v>3123</v>
      </c>
      <c r="E5636" t="s">
        <v>49</v>
      </c>
      <c r="F5636" t="s">
        <v>50</v>
      </c>
      <c r="G5636">
        <v>9.9853705941584992E-4</v>
      </c>
    </row>
    <row r="5637" spans="1:7" x14ac:dyDescent="0.25">
      <c r="A5637" t="s">
        <v>214</v>
      </c>
      <c r="B5637" t="s">
        <v>73</v>
      </c>
      <c r="C5637" t="s">
        <v>47</v>
      </c>
      <c r="D5637" t="s">
        <v>3123</v>
      </c>
      <c r="E5637" t="s">
        <v>49</v>
      </c>
      <c r="F5637" t="s">
        <v>50</v>
      </c>
      <c r="G5637">
        <v>1.72222057978312E-3</v>
      </c>
    </row>
    <row r="5638" spans="1:7" x14ac:dyDescent="0.25">
      <c r="A5638" t="s">
        <v>220</v>
      </c>
      <c r="B5638" t="s">
        <v>70</v>
      </c>
      <c r="C5638" t="s">
        <v>47</v>
      </c>
      <c r="D5638" t="s">
        <v>3124</v>
      </c>
      <c r="E5638" t="s">
        <v>49</v>
      </c>
      <c r="F5638" t="s">
        <v>50</v>
      </c>
      <c r="G5638">
        <v>3.6805520455042499E-4</v>
      </c>
    </row>
    <row r="5639" spans="1:7" x14ac:dyDescent="0.25">
      <c r="A5639" t="s">
        <v>220</v>
      </c>
      <c r="B5639" t="s">
        <v>76</v>
      </c>
      <c r="C5639" t="s">
        <v>47</v>
      </c>
      <c r="D5639" t="s">
        <v>3124</v>
      </c>
      <c r="E5639" t="s">
        <v>49</v>
      </c>
      <c r="F5639" t="s">
        <v>50</v>
      </c>
      <c r="G5639">
        <v>5.7638833920160902E-4</v>
      </c>
    </row>
    <row r="5640" spans="1:7" x14ac:dyDescent="0.25">
      <c r="A5640" t="s">
        <v>220</v>
      </c>
      <c r="B5640" t="s">
        <v>73</v>
      </c>
      <c r="C5640" t="s">
        <v>47</v>
      </c>
      <c r="D5640" t="s">
        <v>3124</v>
      </c>
      <c r="E5640" t="s">
        <v>49</v>
      </c>
      <c r="F5640" t="s">
        <v>50</v>
      </c>
      <c r="G5640">
        <v>1.54444297154744E-3</v>
      </c>
    </row>
    <row r="5641" spans="1:7" x14ac:dyDescent="0.25">
      <c r="A5641" t="s">
        <v>3229</v>
      </c>
      <c r="B5641" t="s">
        <v>76</v>
      </c>
      <c r="C5641" t="s">
        <v>47</v>
      </c>
      <c r="D5641" t="s">
        <v>3122</v>
      </c>
      <c r="E5641" t="s">
        <v>49</v>
      </c>
      <c r="F5641" t="s">
        <v>50</v>
      </c>
      <c r="G5641">
        <v>4.4969092916559202E-3</v>
      </c>
    </row>
    <row r="5642" spans="1:7" x14ac:dyDescent="0.25">
      <c r="A5642" t="s">
        <v>3229</v>
      </c>
      <c r="B5642" t="s">
        <v>73</v>
      </c>
      <c r="C5642" t="s">
        <v>47</v>
      </c>
      <c r="D5642" t="s">
        <v>3122</v>
      </c>
      <c r="E5642" t="s">
        <v>49</v>
      </c>
      <c r="F5642" t="s">
        <v>50</v>
      </c>
      <c r="G5642">
        <v>4.9320940618161804E-3</v>
      </c>
    </row>
    <row r="5643" spans="1:7" x14ac:dyDescent="0.25">
      <c r="A5643" t="s">
        <v>3229</v>
      </c>
      <c r="B5643" t="s">
        <v>70</v>
      </c>
      <c r="C5643" t="s">
        <v>47</v>
      </c>
      <c r="D5643" t="s">
        <v>3122</v>
      </c>
      <c r="E5643" t="s">
        <v>49</v>
      </c>
      <c r="F5643" t="s">
        <v>50</v>
      </c>
      <c r="G5643">
        <v>2.1033930557745402E-3</v>
      </c>
    </row>
    <row r="5644" spans="1:7" x14ac:dyDescent="0.25">
      <c r="A5644" t="s">
        <v>214</v>
      </c>
      <c r="B5644" t="s">
        <v>70</v>
      </c>
      <c r="C5644" t="s">
        <v>47</v>
      </c>
      <c r="D5644" t="s">
        <v>3124</v>
      </c>
      <c r="E5644" t="s">
        <v>49</v>
      </c>
      <c r="F5644" t="s">
        <v>50</v>
      </c>
      <c r="G5644">
        <v>7.34721521536509E-4</v>
      </c>
    </row>
    <row r="5645" spans="1:7" x14ac:dyDescent="0.25">
      <c r="A5645" t="s">
        <v>214</v>
      </c>
      <c r="B5645" t="s">
        <v>76</v>
      </c>
      <c r="C5645" t="s">
        <v>47</v>
      </c>
      <c r="D5645" t="s">
        <v>3124</v>
      </c>
      <c r="E5645" t="s">
        <v>49</v>
      </c>
      <c r="F5645" t="s">
        <v>50</v>
      </c>
      <c r="G5645">
        <v>1.0763878623644501E-3</v>
      </c>
    </row>
    <row r="5646" spans="1:7" x14ac:dyDescent="0.25">
      <c r="A5646" t="s">
        <v>214</v>
      </c>
      <c r="B5646" t="s">
        <v>73</v>
      </c>
      <c r="C5646" t="s">
        <v>47</v>
      </c>
      <c r="D5646" t="s">
        <v>3124</v>
      </c>
      <c r="E5646" t="s">
        <v>49</v>
      </c>
      <c r="F5646" t="s">
        <v>50</v>
      </c>
      <c r="G5646">
        <v>1.9791647791862401E-3</v>
      </c>
    </row>
    <row r="5647" spans="1:7" x14ac:dyDescent="0.25">
      <c r="A5647" t="s">
        <v>220</v>
      </c>
      <c r="B5647" t="s">
        <v>70</v>
      </c>
      <c r="C5647" t="s">
        <v>47</v>
      </c>
      <c r="D5647" t="s">
        <v>3125</v>
      </c>
      <c r="E5647" t="s">
        <v>49</v>
      </c>
      <c r="F5647" t="s">
        <v>50</v>
      </c>
      <c r="G5647">
        <v>3.5581976648360901E-4</v>
      </c>
    </row>
    <row r="5648" spans="1:7" x14ac:dyDescent="0.25">
      <c r="A5648" t="s">
        <v>220</v>
      </c>
      <c r="B5648" t="s">
        <v>76</v>
      </c>
      <c r="C5648" t="s">
        <v>47</v>
      </c>
      <c r="D5648" t="s">
        <v>3125</v>
      </c>
      <c r="E5648" t="s">
        <v>49</v>
      </c>
      <c r="F5648" t="s">
        <v>50</v>
      </c>
      <c r="G5648">
        <v>5.5423227567521301E-4</v>
      </c>
    </row>
    <row r="5649" spans="1:7" x14ac:dyDescent="0.25">
      <c r="A5649" t="s">
        <v>220</v>
      </c>
      <c r="B5649" t="s">
        <v>73</v>
      </c>
      <c r="C5649" t="s">
        <v>47</v>
      </c>
      <c r="D5649" t="s">
        <v>3125</v>
      </c>
      <c r="E5649" t="s">
        <v>49</v>
      </c>
      <c r="F5649" t="s">
        <v>50</v>
      </c>
      <c r="G5649">
        <v>1.4986758194272399E-3</v>
      </c>
    </row>
    <row r="5650" spans="1:7" x14ac:dyDescent="0.25">
      <c r="A5650" t="s">
        <v>3229</v>
      </c>
      <c r="B5650" t="s">
        <v>76</v>
      </c>
      <c r="C5650" t="s">
        <v>47</v>
      </c>
      <c r="D5650" t="s">
        <v>3123</v>
      </c>
      <c r="E5650" t="s">
        <v>49</v>
      </c>
      <c r="F5650" t="s">
        <v>50</v>
      </c>
      <c r="G5650">
        <v>4.4590600749902501E-3</v>
      </c>
    </row>
    <row r="5651" spans="1:7" x14ac:dyDescent="0.25">
      <c r="A5651" t="s">
        <v>3229</v>
      </c>
      <c r="B5651" t="s">
        <v>73</v>
      </c>
      <c r="C5651" t="s">
        <v>47</v>
      </c>
      <c r="D5651" t="s">
        <v>3123</v>
      </c>
      <c r="E5651" t="s">
        <v>49</v>
      </c>
      <c r="F5651" t="s">
        <v>50</v>
      </c>
      <c r="G5651">
        <v>4.9415157552350998E-3</v>
      </c>
    </row>
    <row r="5652" spans="1:7" x14ac:dyDescent="0.25">
      <c r="A5652" t="s">
        <v>3229</v>
      </c>
      <c r="B5652" t="s">
        <v>70</v>
      </c>
      <c r="C5652" t="s">
        <v>47</v>
      </c>
      <c r="D5652" t="s">
        <v>3123</v>
      </c>
      <c r="E5652" t="s">
        <v>49</v>
      </c>
      <c r="F5652" t="s">
        <v>50</v>
      </c>
      <c r="G5652">
        <v>2.08917929415117E-3</v>
      </c>
    </row>
    <row r="5653" spans="1:7" x14ac:dyDescent="0.25">
      <c r="A5653" t="s">
        <v>214</v>
      </c>
      <c r="B5653" t="s">
        <v>70</v>
      </c>
      <c r="C5653" t="s">
        <v>47</v>
      </c>
      <c r="D5653" t="s">
        <v>3125</v>
      </c>
      <c r="E5653" t="s">
        <v>49</v>
      </c>
      <c r="F5653" t="s">
        <v>50</v>
      </c>
      <c r="G5653">
        <v>7.1825328327360604E-4</v>
      </c>
    </row>
    <row r="5654" spans="1:7" x14ac:dyDescent="0.25">
      <c r="A5654" t="s">
        <v>214</v>
      </c>
      <c r="B5654" t="s">
        <v>76</v>
      </c>
      <c r="C5654" t="s">
        <v>47</v>
      </c>
      <c r="D5654" t="s">
        <v>3125</v>
      </c>
      <c r="E5654" t="s">
        <v>49</v>
      </c>
      <c r="F5654" t="s">
        <v>50</v>
      </c>
      <c r="G5654">
        <v>1.0462952984703899E-3</v>
      </c>
    </row>
    <row r="5655" spans="1:7" x14ac:dyDescent="0.25">
      <c r="A5655" t="s">
        <v>214</v>
      </c>
      <c r="B5655" t="s">
        <v>73</v>
      </c>
      <c r="C5655" t="s">
        <v>47</v>
      </c>
      <c r="D5655" t="s">
        <v>3125</v>
      </c>
      <c r="E5655" t="s">
        <v>49</v>
      </c>
      <c r="F5655" t="s">
        <v>50</v>
      </c>
      <c r="G5655">
        <v>1.91137383854578E-3</v>
      </c>
    </row>
    <row r="5656" spans="1:7" x14ac:dyDescent="0.25">
      <c r="A5656" t="s">
        <v>220</v>
      </c>
      <c r="B5656" t="s">
        <v>70</v>
      </c>
      <c r="C5656" t="s">
        <v>47</v>
      </c>
      <c r="D5656" t="s">
        <v>3126</v>
      </c>
      <c r="E5656" t="s">
        <v>49</v>
      </c>
      <c r="F5656" t="s">
        <v>50</v>
      </c>
      <c r="G5656">
        <v>3.4722189108530601E-4</v>
      </c>
    </row>
    <row r="5657" spans="1:7" x14ac:dyDescent="0.25">
      <c r="A5657" t="s">
        <v>220</v>
      </c>
      <c r="B5657" t="s">
        <v>76</v>
      </c>
      <c r="C5657" t="s">
        <v>47</v>
      </c>
      <c r="D5657" t="s">
        <v>3126</v>
      </c>
      <c r="E5657" t="s">
        <v>49</v>
      </c>
      <c r="F5657" t="s">
        <v>50</v>
      </c>
      <c r="G5657">
        <v>5.3282777468363401E-4</v>
      </c>
    </row>
    <row r="5658" spans="1:7" x14ac:dyDescent="0.25">
      <c r="A5658" t="s">
        <v>220</v>
      </c>
      <c r="B5658" t="s">
        <v>73</v>
      </c>
      <c r="C5658" t="s">
        <v>47</v>
      </c>
      <c r="D5658" t="s">
        <v>3126</v>
      </c>
      <c r="E5658" t="s">
        <v>49</v>
      </c>
      <c r="F5658" t="s">
        <v>50</v>
      </c>
      <c r="G5658">
        <v>1.4734834432601901E-3</v>
      </c>
    </row>
    <row r="5659" spans="1:7" x14ac:dyDescent="0.25">
      <c r="A5659" t="s">
        <v>3229</v>
      </c>
      <c r="B5659" t="s">
        <v>76</v>
      </c>
      <c r="C5659" t="s">
        <v>47</v>
      </c>
      <c r="D5659" t="s">
        <v>3124</v>
      </c>
      <c r="E5659" t="s">
        <v>49</v>
      </c>
      <c r="F5659" t="s">
        <v>50</v>
      </c>
      <c r="G5659">
        <v>4.4472179810205997E-3</v>
      </c>
    </row>
    <row r="5660" spans="1:7" x14ac:dyDescent="0.25">
      <c r="A5660" t="s">
        <v>3229</v>
      </c>
      <c r="B5660" t="s">
        <v>73</v>
      </c>
      <c r="C5660" t="s">
        <v>47</v>
      </c>
      <c r="D5660" t="s">
        <v>3124</v>
      </c>
      <c r="E5660" t="s">
        <v>49</v>
      </c>
      <c r="F5660" t="s">
        <v>50</v>
      </c>
      <c r="G5660">
        <v>4.9319397409756903E-3</v>
      </c>
    </row>
    <row r="5661" spans="1:7" x14ac:dyDescent="0.25">
      <c r="A5661" t="s">
        <v>3229</v>
      </c>
      <c r="B5661" t="s">
        <v>70</v>
      </c>
      <c r="C5661" t="s">
        <v>47</v>
      </c>
      <c r="D5661" t="s">
        <v>3124</v>
      </c>
      <c r="E5661" t="s">
        <v>49</v>
      </c>
      <c r="F5661" t="s">
        <v>50</v>
      </c>
      <c r="G5661">
        <v>2.0388869444529201E-3</v>
      </c>
    </row>
    <row r="5662" spans="1:7" x14ac:dyDescent="0.25">
      <c r="A5662" t="s">
        <v>214</v>
      </c>
      <c r="B5662" t="s">
        <v>70</v>
      </c>
      <c r="C5662" t="s">
        <v>47</v>
      </c>
      <c r="D5662" t="s">
        <v>3126</v>
      </c>
      <c r="E5662" t="s">
        <v>49</v>
      </c>
      <c r="F5662" t="s">
        <v>50</v>
      </c>
      <c r="G5662">
        <v>7.0833265781402503E-4</v>
      </c>
    </row>
    <row r="5663" spans="1:7" x14ac:dyDescent="0.25">
      <c r="A5663" t="s">
        <v>214</v>
      </c>
      <c r="B5663" t="s">
        <v>76</v>
      </c>
      <c r="C5663" t="s">
        <v>47</v>
      </c>
      <c r="D5663" t="s">
        <v>3126</v>
      </c>
      <c r="E5663" t="s">
        <v>49</v>
      </c>
      <c r="F5663" t="s">
        <v>50</v>
      </c>
      <c r="G5663">
        <v>1.0189384222030601E-3</v>
      </c>
    </row>
    <row r="5664" spans="1:7" x14ac:dyDescent="0.25">
      <c r="A5664" t="s">
        <v>214</v>
      </c>
      <c r="B5664" t="s">
        <v>73</v>
      </c>
      <c r="C5664" t="s">
        <v>47</v>
      </c>
      <c r="D5664" t="s">
        <v>3126</v>
      </c>
      <c r="E5664" t="s">
        <v>49</v>
      </c>
      <c r="F5664" t="s">
        <v>50</v>
      </c>
      <c r="G5664">
        <v>1.8762608369191399E-3</v>
      </c>
    </row>
    <row r="5665" spans="1:7" x14ac:dyDescent="0.25">
      <c r="A5665" t="s">
        <v>220</v>
      </c>
      <c r="B5665" t="s">
        <v>70</v>
      </c>
      <c r="C5665" t="s">
        <v>47</v>
      </c>
      <c r="D5665" t="s">
        <v>3127</v>
      </c>
      <c r="E5665" t="s">
        <v>49</v>
      </c>
      <c r="F5665" t="s">
        <v>50</v>
      </c>
      <c r="G5665">
        <v>3.46618026926897E-4</v>
      </c>
    </row>
    <row r="5666" spans="1:7" x14ac:dyDescent="0.25">
      <c r="A5666" t="s">
        <v>220</v>
      </c>
      <c r="B5666" t="s">
        <v>76</v>
      </c>
      <c r="C5666" t="s">
        <v>47</v>
      </c>
      <c r="D5666" t="s">
        <v>3127</v>
      </c>
      <c r="E5666" t="s">
        <v>49</v>
      </c>
      <c r="F5666" t="s">
        <v>50</v>
      </c>
      <c r="G5666">
        <v>5.1690771959830004E-4</v>
      </c>
    </row>
    <row r="5667" spans="1:7" x14ac:dyDescent="0.25">
      <c r="A5667" t="s">
        <v>220</v>
      </c>
      <c r="B5667" t="s">
        <v>73</v>
      </c>
      <c r="C5667" t="s">
        <v>47</v>
      </c>
      <c r="D5667" t="s">
        <v>3127</v>
      </c>
      <c r="E5667" t="s">
        <v>49</v>
      </c>
      <c r="F5667" t="s">
        <v>50</v>
      </c>
      <c r="G5667">
        <v>1.43115805542987E-3</v>
      </c>
    </row>
    <row r="5668" spans="1:7" x14ac:dyDescent="0.25">
      <c r="A5668" t="s">
        <v>214</v>
      </c>
      <c r="B5668" t="s">
        <v>70</v>
      </c>
      <c r="C5668" t="s">
        <v>47</v>
      </c>
      <c r="D5668" t="s">
        <v>3127</v>
      </c>
      <c r="E5668" t="s">
        <v>49</v>
      </c>
      <c r="F5668" t="s">
        <v>50</v>
      </c>
      <c r="G5668">
        <v>6.8478195563606505E-4</v>
      </c>
    </row>
    <row r="5669" spans="1:7" x14ac:dyDescent="0.25">
      <c r="A5669" t="s">
        <v>3229</v>
      </c>
      <c r="B5669" t="s">
        <v>76</v>
      </c>
      <c r="C5669" t="s">
        <v>47</v>
      </c>
      <c r="D5669" t="s">
        <v>3125</v>
      </c>
      <c r="E5669" t="s">
        <v>49</v>
      </c>
      <c r="F5669" t="s">
        <v>50</v>
      </c>
      <c r="G5669">
        <v>4.3412657011122902E-3</v>
      </c>
    </row>
    <row r="5670" spans="1:7" x14ac:dyDescent="0.25">
      <c r="A5670" t="s">
        <v>3229</v>
      </c>
      <c r="B5670" t="s">
        <v>73</v>
      </c>
      <c r="C5670" t="s">
        <v>47</v>
      </c>
      <c r="D5670" t="s">
        <v>3125</v>
      </c>
      <c r="E5670" t="s">
        <v>49</v>
      </c>
      <c r="F5670" t="s">
        <v>50</v>
      </c>
      <c r="G5670">
        <v>4.8148102230495798E-3</v>
      </c>
    </row>
    <row r="5671" spans="1:7" x14ac:dyDescent="0.25">
      <c r="A5671" t="s">
        <v>214</v>
      </c>
      <c r="B5671" t="s">
        <v>76</v>
      </c>
      <c r="C5671" t="s">
        <v>47</v>
      </c>
      <c r="D5671" t="s">
        <v>3127</v>
      </c>
      <c r="E5671" t="s">
        <v>49</v>
      </c>
      <c r="F5671" t="s">
        <v>50</v>
      </c>
      <c r="G5671">
        <v>1.0012067746425E-3</v>
      </c>
    </row>
    <row r="5672" spans="1:7" x14ac:dyDescent="0.25">
      <c r="A5672" t="s">
        <v>3229</v>
      </c>
      <c r="B5672" t="s">
        <v>70</v>
      </c>
      <c r="C5672" t="s">
        <v>47</v>
      </c>
      <c r="D5672" t="s">
        <v>3125</v>
      </c>
      <c r="E5672" t="s">
        <v>49</v>
      </c>
      <c r="F5672" t="s">
        <v>50</v>
      </c>
      <c r="G5672">
        <v>1.9629610909355998E-3</v>
      </c>
    </row>
    <row r="5673" spans="1:7" x14ac:dyDescent="0.25">
      <c r="A5673" t="s">
        <v>214</v>
      </c>
      <c r="B5673" t="s">
        <v>73</v>
      </c>
      <c r="C5673" t="s">
        <v>47</v>
      </c>
      <c r="D5673" t="s">
        <v>3127</v>
      </c>
      <c r="E5673" t="s">
        <v>49</v>
      </c>
      <c r="F5673" t="s">
        <v>50</v>
      </c>
      <c r="G5673">
        <v>1.8345393132472301E-3</v>
      </c>
    </row>
    <row r="5674" spans="1:7" x14ac:dyDescent="0.25">
      <c r="A5674" t="s">
        <v>220</v>
      </c>
      <c r="B5674" t="s">
        <v>70</v>
      </c>
      <c r="C5674" t="s">
        <v>47</v>
      </c>
      <c r="D5674" t="s">
        <v>3128</v>
      </c>
      <c r="E5674" t="s">
        <v>49</v>
      </c>
      <c r="F5674" t="s">
        <v>50</v>
      </c>
      <c r="G5674">
        <v>3.5416632890701197E-4</v>
      </c>
    </row>
    <row r="5675" spans="1:7" x14ac:dyDescent="0.25">
      <c r="A5675" t="s">
        <v>220</v>
      </c>
      <c r="B5675" t="s">
        <v>76</v>
      </c>
      <c r="C5675" t="s">
        <v>47</v>
      </c>
      <c r="D5675" t="s">
        <v>3128</v>
      </c>
      <c r="E5675" t="s">
        <v>49</v>
      </c>
      <c r="F5675" t="s">
        <v>50</v>
      </c>
      <c r="G5675">
        <v>5.1273099250263604E-4</v>
      </c>
    </row>
    <row r="5676" spans="1:7" x14ac:dyDescent="0.25">
      <c r="A5676" t="s">
        <v>220</v>
      </c>
      <c r="B5676" t="s">
        <v>73</v>
      </c>
      <c r="C5676" t="s">
        <v>47</v>
      </c>
      <c r="D5676" t="s">
        <v>3128</v>
      </c>
      <c r="E5676" t="s">
        <v>49</v>
      </c>
      <c r="F5676" t="s">
        <v>50</v>
      </c>
      <c r="G5676">
        <v>1.42360975344975E-3</v>
      </c>
    </row>
    <row r="5677" spans="1:7" x14ac:dyDescent="0.25">
      <c r="A5677" t="s">
        <v>214</v>
      </c>
      <c r="B5677" t="s">
        <v>70</v>
      </c>
      <c r="C5677" t="s">
        <v>47</v>
      </c>
      <c r="D5677" t="s">
        <v>3128</v>
      </c>
      <c r="E5677" t="s">
        <v>49</v>
      </c>
      <c r="F5677" t="s">
        <v>50</v>
      </c>
      <c r="G5677">
        <v>6.6550862458017099E-4</v>
      </c>
    </row>
    <row r="5678" spans="1:7" x14ac:dyDescent="0.25">
      <c r="A5678" t="s">
        <v>214</v>
      </c>
      <c r="B5678" t="s">
        <v>76</v>
      </c>
      <c r="C5678" t="s">
        <v>47</v>
      </c>
      <c r="D5678" t="s">
        <v>3128</v>
      </c>
      <c r="E5678" t="s">
        <v>49</v>
      </c>
      <c r="F5678" t="s">
        <v>50</v>
      </c>
      <c r="G5678">
        <v>1.0011564526292999E-3</v>
      </c>
    </row>
    <row r="5679" spans="1:7" x14ac:dyDescent="0.25">
      <c r="A5679" t="s">
        <v>3229</v>
      </c>
      <c r="B5679" t="s">
        <v>76</v>
      </c>
      <c r="C5679" t="s">
        <v>47</v>
      </c>
      <c r="D5679" t="s">
        <v>3126</v>
      </c>
      <c r="E5679" t="s">
        <v>49</v>
      </c>
      <c r="F5679" t="s">
        <v>50</v>
      </c>
      <c r="G5679">
        <v>4.2222181955973298E-3</v>
      </c>
    </row>
    <row r="5680" spans="1:7" x14ac:dyDescent="0.25">
      <c r="A5680" t="s">
        <v>3229</v>
      </c>
      <c r="B5680" t="s">
        <v>73</v>
      </c>
      <c r="C5680" t="s">
        <v>47</v>
      </c>
      <c r="D5680" t="s">
        <v>3126</v>
      </c>
      <c r="E5680" t="s">
        <v>49</v>
      </c>
      <c r="F5680" t="s">
        <v>50</v>
      </c>
      <c r="G5680">
        <v>4.6994904677073101E-3</v>
      </c>
    </row>
    <row r="5681" spans="1:7" x14ac:dyDescent="0.25">
      <c r="A5681" t="s">
        <v>3229</v>
      </c>
      <c r="B5681" t="s">
        <v>70</v>
      </c>
      <c r="C5681" t="s">
        <v>47</v>
      </c>
      <c r="D5681" t="s">
        <v>3126</v>
      </c>
      <c r="E5681" t="s">
        <v>49</v>
      </c>
      <c r="F5681" t="s">
        <v>50</v>
      </c>
      <c r="G5681">
        <v>1.8952002127965201E-3</v>
      </c>
    </row>
    <row r="5682" spans="1:7" x14ac:dyDescent="0.25">
      <c r="A5682" t="s">
        <v>214</v>
      </c>
      <c r="B5682" t="s">
        <v>73</v>
      </c>
      <c r="C5682" t="s">
        <v>47</v>
      </c>
      <c r="D5682" t="s">
        <v>3128</v>
      </c>
      <c r="E5682" t="s">
        <v>49</v>
      </c>
      <c r="F5682" t="s">
        <v>50</v>
      </c>
      <c r="G5682">
        <v>1.7974519895182701E-3</v>
      </c>
    </row>
    <row r="5683" spans="1:7" x14ac:dyDescent="0.25">
      <c r="A5683" t="s">
        <v>220</v>
      </c>
      <c r="B5683" t="s">
        <v>70</v>
      </c>
      <c r="C5683" t="s">
        <v>47</v>
      </c>
      <c r="D5683" t="s">
        <v>3129</v>
      </c>
      <c r="E5683" t="s">
        <v>49</v>
      </c>
      <c r="F5683" t="s">
        <v>50</v>
      </c>
      <c r="G5683">
        <v>3.42221895853678E-4</v>
      </c>
    </row>
    <row r="5684" spans="1:7" x14ac:dyDescent="0.25">
      <c r="A5684" t="s">
        <v>220</v>
      </c>
      <c r="B5684" t="s">
        <v>76</v>
      </c>
      <c r="C5684" t="s">
        <v>47</v>
      </c>
      <c r="D5684" t="s">
        <v>3129</v>
      </c>
      <c r="E5684" t="s">
        <v>49</v>
      </c>
      <c r="F5684" t="s">
        <v>50</v>
      </c>
      <c r="G5684">
        <v>5.0777729352315202E-4</v>
      </c>
    </row>
    <row r="5685" spans="1:7" x14ac:dyDescent="0.25">
      <c r="A5685" t="s">
        <v>220</v>
      </c>
      <c r="B5685" t="s">
        <v>73</v>
      </c>
      <c r="C5685" t="s">
        <v>47</v>
      </c>
      <c r="D5685" t="s">
        <v>3129</v>
      </c>
      <c r="E5685" t="s">
        <v>49</v>
      </c>
      <c r="F5685" t="s">
        <v>50</v>
      </c>
      <c r="G5685">
        <v>1.4011097749074301E-3</v>
      </c>
    </row>
    <row r="5686" spans="1:7" x14ac:dyDescent="0.25">
      <c r="A5686" t="s">
        <v>214</v>
      </c>
      <c r="B5686" t="s">
        <v>70</v>
      </c>
      <c r="C5686" t="s">
        <v>47</v>
      </c>
      <c r="D5686" t="s">
        <v>3129</v>
      </c>
      <c r="E5686" t="s">
        <v>49</v>
      </c>
      <c r="F5686" t="s">
        <v>50</v>
      </c>
      <c r="G5686">
        <v>6.4333271980285603E-4</v>
      </c>
    </row>
    <row r="5687" spans="1:7" x14ac:dyDescent="0.25">
      <c r="A5687" t="s">
        <v>214</v>
      </c>
      <c r="B5687" t="s">
        <v>76</v>
      </c>
      <c r="C5687" t="s">
        <v>47</v>
      </c>
      <c r="D5687" t="s">
        <v>3129</v>
      </c>
      <c r="E5687" t="s">
        <v>49</v>
      </c>
      <c r="F5687" t="s">
        <v>50</v>
      </c>
      <c r="G5687">
        <v>9.788879553476969E-4</v>
      </c>
    </row>
    <row r="5688" spans="1:7" x14ac:dyDescent="0.25">
      <c r="A5688" t="s">
        <v>214</v>
      </c>
      <c r="B5688" t="s">
        <v>73</v>
      </c>
      <c r="C5688" t="s">
        <v>47</v>
      </c>
      <c r="D5688" t="s">
        <v>3129</v>
      </c>
      <c r="E5688" t="s">
        <v>49</v>
      </c>
      <c r="F5688" t="s">
        <v>50</v>
      </c>
      <c r="G5688">
        <v>1.76666498184204E-3</v>
      </c>
    </row>
    <row r="5689" spans="1:7" x14ac:dyDescent="0.25">
      <c r="A5689" t="s">
        <v>3229</v>
      </c>
      <c r="B5689" t="s">
        <v>76</v>
      </c>
      <c r="C5689" t="s">
        <v>47</v>
      </c>
      <c r="D5689" t="s">
        <v>3127</v>
      </c>
      <c r="E5689" t="s">
        <v>49</v>
      </c>
      <c r="F5689" t="s">
        <v>50</v>
      </c>
      <c r="G5689">
        <v>4.1618317797563996E-3</v>
      </c>
    </row>
    <row r="5690" spans="1:7" x14ac:dyDescent="0.25">
      <c r="A5690" t="s">
        <v>3229</v>
      </c>
      <c r="B5690" t="s">
        <v>73</v>
      </c>
      <c r="C5690" t="s">
        <v>47</v>
      </c>
      <c r="D5690" t="s">
        <v>3127</v>
      </c>
      <c r="E5690" t="s">
        <v>49</v>
      </c>
      <c r="F5690" t="s">
        <v>50</v>
      </c>
      <c r="G5690">
        <v>4.5833289623260498E-3</v>
      </c>
    </row>
    <row r="5691" spans="1:7" x14ac:dyDescent="0.25">
      <c r="A5691" t="s">
        <v>3229</v>
      </c>
      <c r="B5691" t="s">
        <v>70</v>
      </c>
      <c r="C5691" t="s">
        <v>47</v>
      </c>
      <c r="D5691" t="s">
        <v>3127</v>
      </c>
      <c r="E5691" t="s">
        <v>49</v>
      </c>
      <c r="F5691" t="s">
        <v>50</v>
      </c>
      <c r="G5691">
        <v>1.8285006716631401E-3</v>
      </c>
    </row>
    <row r="5692" spans="1:7" x14ac:dyDescent="0.25">
      <c r="A5692" t="s">
        <v>220</v>
      </c>
      <c r="B5692" t="s">
        <v>70</v>
      </c>
      <c r="C5692" t="s">
        <v>47</v>
      </c>
      <c r="D5692" t="s">
        <v>3130</v>
      </c>
      <c r="E5692" t="s">
        <v>49</v>
      </c>
      <c r="F5692" t="s">
        <v>50</v>
      </c>
      <c r="G5692">
        <v>3.2905951524392102E-4</v>
      </c>
    </row>
    <row r="5693" spans="1:7" x14ac:dyDescent="0.25">
      <c r="A5693" t="s">
        <v>220</v>
      </c>
      <c r="B5693" t="s">
        <v>76</v>
      </c>
      <c r="C5693" t="s">
        <v>47</v>
      </c>
      <c r="D5693" t="s">
        <v>3130</v>
      </c>
      <c r="E5693" t="s">
        <v>49</v>
      </c>
      <c r="F5693" t="s">
        <v>50</v>
      </c>
      <c r="G5693">
        <v>5.0747814850929396E-4</v>
      </c>
    </row>
    <row r="5694" spans="1:7" x14ac:dyDescent="0.25">
      <c r="A5694" t="s">
        <v>220</v>
      </c>
      <c r="B5694" t="s">
        <v>73</v>
      </c>
      <c r="C5694" t="s">
        <v>47</v>
      </c>
      <c r="D5694" t="s">
        <v>3130</v>
      </c>
      <c r="E5694" t="s">
        <v>49</v>
      </c>
      <c r="F5694" t="s">
        <v>50</v>
      </c>
      <c r="G5694">
        <v>1.41987044077653E-3</v>
      </c>
    </row>
    <row r="5695" spans="1:7" x14ac:dyDescent="0.25">
      <c r="A5695" t="s">
        <v>214</v>
      </c>
      <c r="B5695" t="s">
        <v>70</v>
      </c>
      <c r="C5695" t="s">
        <v>47</v>
      </c>
      <c r="D5695" t="s">
        <v>3130</v>
      </c>
      <c r="E5695" t="s">
        <v>49</v>
      </c>
      <c r="F5695" t="s">
        <v>50</v>
      </c>
      <c r="G5695">
        <v>6.3888827959696396E-4</v>
      </c>
    </row>
    <row r="5696" spans="1:7" x14ac:dyDescent="0.25">
      <c r="A5696" t="s">
        <v>214</v>
      </c>
      <c r="B5696" t="s">
        <v>76</v>
      </c>
      <c r="C5696" t="s">
        <v>47</v>
      </c>
      <c r="D5696" t="s">
        <v>3130</v>
      </c>
      <c r="E5696" t="s">
        <v>49</v>
      </c>
      <c r="F5696" t="s">
        <v>50</v>
      </c>
      <c r="G5696">
        <v>1.0523494237508499E-3</v>
      </c>
    </row>
    <row r="5697" spans="1:7" x14ac:dyDescent="0.25">
      <c r="A5697" t="s">
        <v>214</v>
      </c>
      <c r="B5697" t="s">
        <v>73</v>
      </c>
      <c r="C5697" t="s">
        <v>47</v>
      </c>
      <c r="D5697" t="s">
        <v>3130</v>
      </c>
      <c r="E5697" t="s">
        <v>49</v>
      </c>
      <c r="F5697" t="s">
        <v>50</v>
      </c>
      <c r="G5697">
        <v>1.79273333304967E-3</v>
      </c>
    </row>
    <row r="5698" spans="1:7" x14ac:dyDescent="0.25">
      <c r="A5698" t="s">
        <v>3229</v>
      </c>
      <c r="B5698" t="s">
        <v>76</v>
      </c>
      <c r="C5698" t="s">
        <v>47</v>
      </c>
      <c r="D5698" t="s">
        <v>3128</v>
      </c>
      <c r="E5698" t="s">
        <v>49</v>
      </c>
      <c r="F5698" t="s">
        <v>50</v>
      </c>
      <c r="G5698">
        <v>4.0949035021993797E-3</v>
      </c>
    </row>
    <row r="5699" spans="1:7" x14ac:dyDescent="0.25">
      <c r="A5699" t="s">
        <v>3229</v>
      </c>
      <c r="B5699" t="s">
        <v>73</v>
      </c>
      <c r="C5699" t="s">
        <v>47</v>
      </c>
      <c r="D5699" t="s">
        <v>3128</v>
      </c>
      <c r="E5699" t="s">
        <v>49</v>
      </c>
      <c r="F5699" t="s">
        <v>50</v>
      </c>
      <c r="G5699">
        <v>4.5428197416994302E-3</v>
      </c>
    </row>
    <row r="5700" spans="1:7" x14ac:dyDescent="0.25">
      <c r="A5700" t="s">
        <v>3229</v>
      </c>
      <c r="B5700" t="s">
        <v>70</v>
      </c>
      <c r="C5700" t="s">
        <v>47</v>
      </c>
      <c r="D5700" t="s">
        <v>3128</v>
      </c>
      <c r="E5700" t="s">
        <v>49</v>
      </c>
      <c r="F5700" t="s">
        <v>50</v>
      </c>
      <c r="G5700">
        <v>1.76620201932059E-3</v>
      </c>
    </row>
    <row r="5701" spans="1:7" x14ac:dyDescent="0.25">
      <c r="A5701" t="s">
        <v>220</v>
      </c>
      <c r="B5701" t="s">
        <v>70</v>
      </c>
      <c r="C5701" t="s">
        <v>47</v>
      </c>
      <c r="D5701" t="s">
        <v>3131</v>
      </c>
      <c r="E5701" t="s">
        <v>49</v>
      </c>
      <c r="F5701" t="s">
        <v>50</v>
      </c>
      <c r="G5701">
        <v>3.3847704345797301E-4</v>
      </c>
    </row>
    <row r="5702" spans="1:7" x14ac:dyDescent="0.25">
      <c r="A5702" t="s">
        <v>220</v>
      </c>
      <c r="B5702" t="s">
        <v>76</v>
      </c>
      <c r="C5702" t="s">
        <v>47</v>
      </c>
      <c r="D5702" t="s">
        <v>3131</v>
      </c>
      <c r="E5702" t="s">
        <v>49</v>
      </c>
      <c r="F5702" t="s">
        <v>50</v>
      </c>
      <c r="G5702">
        <v>5.16460412814293E-4</v>
      </c>
    </row>
    <row r="5703" spans="1:7" x14ac:dyDescent="0.25">
      <c r="A5703" t="s">
        <v>220</v>
      </c>
      <c r="B5703" t="s">
        <v>73</v>
      </c>
      <c r="C5703" t="s">
        <v>47</v>
      </c>
      <c r="D5703" t="s">
        <v>3131</v>
      </c>
      <c r="E5703" t="s">
        <v>49</v>
      </c>
      <c r="F5703" t="s">
        <v>50</v>
      </c>
      <c r="G5703">
        <v>1.4413566501052201E-3</v>
      </c>
    </row>
    <row r="5704" spans="1:7" x14ac:dyDescent="0.25">
      <c r="A5704" t="s">
        <v>214</v>
      </c>
      <c r="B5704" t="s">
        <v>70</v>
      </c>
      <c r="C5704" t="s">
        <v>47</v>
      </c>
      <c r="D5704" t="s">
        <v>3131</v>
      </c>
      <c r="E5704" t="s">
        <v>49</v>
      </c>
      <c r="F5704" t="s">
        <v>50</v>
      </c>
      <c r="G5704">
        <v>6.41974696406611E-4</v>
      </c>
    </row>
    <row r="5705" spans="1:7" x14ac:dyDescent="0.25">
      <c r="A5705" t="s">
        <v>214</v>
      </c>
      <c r="B5705" t="s">
        <v>76</v>
      </c>
      <c r="C5705" t="s">
        <v>47</v>
      </c>
      <c r="D5705" t="s">
        <v>3131</v>
      </c>
      <c r="E5705" t="s">
        <v>49</v>
      </c>
      <c r="F5705" t="s">
        <v>50</v>
      </c>
      <c r="G5705">
        <v>1.08950513380545E-3</v>
      </c>
    </row>
    <row r="5706" spans="1:7" x14ac:dyDescent="0.25">
      <c r="A5706" t="s">
        <v>214</v>
      </c>
      <c r="B5706" t="s">
        <v>73</v>
      </c>
      <c r="C5706" t="s">
        <v>47</v>
      </c>
      <c r="D5706" t="s">
        <v>3131</v>
      </c>
      <c r="E5706" t="s">
        <v>49</v>
      </c>
      <c r="F5706" t="s">
        <v>50</v>
      </c>
      <c r="G5706">
        <v>1.8189283064853901E-3</v>
      </c>
    </row>
    <row r="5707" spans="1:7" x14ac:dyDescent="0.25">
      <c r="A5707" t="s">
        <v>3229</v>
      </c>
      <c r="B5707" t="s">
        <v>76</v>
      </c>
      <c r="C5707" t="s">
        <v>47</v>
      </c>
      <c r="D5707" t="s">
        <v>3129</v>
      </c>
      <c r="E5707" t="s">
        <v>49</v>
      </c>
      <c r="F5707" t="s">
        <v>50</v>
      </c>
      <c r="G5707">
        <v>4.0855516592661501E-3</v>
      </c>
    </row>
    <row r="5708" spans="1:7" x14ac:dyDescent="0.25">
      <c r="A5708" t="s">
        <v>3229</v>
      </c>
      <c r="B5708" t="s">
        <v>73</v>
      </c>
      <c r="C5708" t="s">
        <v>47</v>
      </c>
      <c r="D5708" t="s">
        <v>3129</v>
      </c>
      <c r="E5708" t="s">
        <v>49</v>
      </c>
      <c r="F5708" t="s">
        <v>50</v>
      </c>
      <c r="G5708">
        <v>4.5011068185170401E-3</v>
      </c>
    </row>
    <row r="5709" spans="1:7" x14ac:dyDescent="0.25">
      <c r="A5709" t="s">
        <v>3229</v>
      </c>
      <c r="B5709" t="s">
        <v>70</v>
      </c>
      <c r="C5709" t="s">
        <v>47</v>
      </c>
      <c r="D5709" t="s">
        <v>3129</v>
      </c>
      <c r="E5709" t="s">
        <v>49</v>
      </c>
      <c r="F5709" t="s">
        <v>50</v>
      </c>
      <c r="G5709">
        <v>1.7355539004007901E-3</v>
      </c>
    </row>
    <row r="5710" spans="1:7" x14ac:dyDescent="0.25">
      <c r="A5710" t="s">
        <v>220</v>
      </c>
      <c r="B5710" t="s">
        <v>70</v>
      </c>
      <c r="C5710" t="s">
        <v>47</v>
      </c>
      <c r="D5710" t="s">
        <v>3132</v>
      </c>
      <c r="E5710" t="s">
        <v>49</v>
      </c>
      <c r="F5710" t="s">
        <v>50</v>
      </c>
      <c r="G5710">
        <v>3.3730126562572598E-4</v>
      </c>
    </row>
    <row r="5711" spans="1:7" x14ac:dyDescent="0.25">
      <c r="A5711" t="s">
        <v>220</v>
      </c>
      <c r="B5711" t="s">
        <v>76</v>
      </c>
      <c r="C5711" t="s">
        <v>47</v>
      </c>
      <c r="D5711" t="s">
        <v>3132</v>
      </c>
      <c r="E5711" t="s">
        <v>49</v>
      </c>
      <c r="F5711" t="s">
        <v>50</v>
      </c>
      <c r="G5711">
        <v>5.1785664899008598E-4</v>
      </c>
    </row>
    <row r="5712" spans="1:7" x14ac:dyDescent="0.25">
      <c r="A5712" t="s">
        <v>220</v>
      </c>
      <c r="B5712" t="s">
        <v>73</v>
      </c>
      <c r="C5712" t="s">
        <v>47</v>
      </c>
      <c r="D5712" t="s">
        <v>3132</v>
      </c>
      <c r="E5712" t="s">
        <v>49</v>
      </c>
      <c r="F5712" t="s">
        <v>50</v>
      </c>
      <c r="G5712">
        <v>1.4464271920067899E-3</v>
      </c>
    </row>
    <row r="5713" spans="1:7" x14ac:dyDescent="0.25">
      <c r="A5713" t="s">
        <v>214</v>
      </c>
      <c r="B5713" t="s">
        <v>70</v>
      </c>
      <c r="C5713" t="s">
        <v>47</v>
      </c>
      <c r="D5713" t="s">
        <v>3132</v>
      </c>
      <c r="E5713" t="s">
        <v>49</v>
      </c>
      <c r="F5713" t="s">
        <v>50</v>
      </c>
      <c r="G5713">
        <v>6.3591209195908995E-4</v>
      </c>
    </row>
    <row r="5714" spans="1:7" x14ac:dyDescent="0.25">
      <c r="A5714" t="s">
        <v>214</v>
      </c>
      <c r="B5714" t="s">
        <v>76</v>
      </c>
      <c r="C5714" t="s">
        <v>47</v>
      </c>
      <c r="D5714" t="s">
        <v>3132</v>
      </c>
      <c r="E5714" t="s">
        <v>49</v>
      </c>
      <c r="F5714" t="s">
        <v>50</v>
      </c>
      <c r="G5714">
        <v>1.11111005147298E-3</v>
      </c>
    </row>
    <row r="5715" spans="1:7" x14ac:dyDescent="0.25">
      <c r="A5715" t="s">
        <v>214</v>
      </c>
      <c r="B5715" t="s">
        <v>73</v>
      </c>
      <c r="C5715" t="s">
        <v>47</v>
      </c>
      <c r="D5715" t="s">
        <v>3132</v>
      </c>
      <c r="E5715" t="s">
        <v>49</v>
      </c>
      <c r="F5715" t="s">
        <v>50</v>
      </c>
      <c r="G5715">
        <v>1.8085300212814599E-3</v>
      </c>
    </row>
    <row r="5716" spans="1:7" x14ac:dyDescent="0.25">
      <c r="A5716" t="s">
        <v>3229</v>
      </c>
      <c r="B5716" t="s">
        <v>76</v>
      </c>
      <c r="C5716" t="s">
        <v>47</v>
      </c>
      <c r="D5716" t="s">
        <v>3130</v>
      </c>
      <c r="E5716" t="s">
        <v>49</v>
      </c>
      <c r="F5716" t="s">
        <v>50</v>
      </c>
      <c r="G5716">
        <v>4.1549105674792497E-3</v>
      </c>
    </row>
    <row r="5717" spans="1:7" x14ac:dyDescent="0.25">
      <c r="A5717" t="s">
        <v>3229</v>
      </c>
      <c r="B5717" t="s">
        <v>73</v>
      </c>
      <c r="C5717" t="s">
        <v>47</v>
      </c>
      <c r="D5717" t="s">
        <v>3130</v>
      </c>
      <c r="E5717" t="s">
        <v>49</v>
      </c>
      <c r="F5717" t="s">
        <v>50</v>
      </c>
      <c r="G5717">
        <v>4.6666622161865203E-3</v>
      </c>
    </row>
    <row r="5718" spans="1:7" x14ac:dyDescent="0.25">
      <c r="A5718" t="s">
        <v>220</v>
      </c>
      <c r="B5718" t="s">
        <v>70</v>
      </c>
      <c r="C5718" t="s">
        <v>47</v>
      </c>
      <c r="D5718" t="s">
        <v>3133</v>
      </c>
      <c r="E5718" t="s">
        <v>49</v>
      </c>
      <c r="F5718" t="s">
        <v>50</v>
      </c>
      <c r="G5718">
        <v>3.3524872242719197E-4</v>
      </c>
    </row>
    <row r="5719" spans="1:7" x14ac:dyDescent="0.25">
      <c r="A5719" t="s">
        <v>3229</v>
      </c>
      <c r="B5719" t="s">
        <v>70</v>
      </c>
      <c r="C5719" t="s">
        <v>47</v>
      </c>
      <c r="D5719" t="s">
        <v>3130</v>
      </c>
      <c r="E5719" t="s">
        <v>49</v>
      </c>
      <c r="F5719" t="s">
        <v>50</v>
      </c>
      <c r="G5719">
        <v>1.87392983681116E-3</v>
      </c>
    </row>
    <row r="5720" spans="1:7" x14ac:dyDescent="0.25">
      <c r="A5720" t="s">
        <v>220</v>
      </c>
      <c r="B5720" t="s">
        <v>76</v>
      </c>
      <c r="C5720" t="s">
        <v>47</v>
      </c>
      <c r="D5720" t="s">
        <v>3133</v>
      </c>
      <c r="E5720" t="s">
        <v>49</v>
      </c>
      <c r="F5720" t="s">
        <v>50</v>
      </c>
      <c r="G5720">
        <v>5.1245161856728E-4</v>
      </c>
    </row>
    <row r="5721" spans="1:7" x14ac:dyDescent="0.25">
      <c r="A5721" t="s">
        <v>220</v>
      </c>
      <c r="B5721" t="s">
        <v>73</v>
      </c>
      <c r="C5721" t="s">
        <v>47</v>
      </c>
      <c r="D5721" t="s">
        <v>3133</v>
      </c>
      <c r="E5721" t="s">
        <v>49</v>
      </c>
      <c r="F5721" t="s">
        <v>50</v>
      </c>
      <c r="G5721">
        <v>1.4406116529442699E-3</v>
      </c>
    </row>
    <row r="5722" spans="1:7" x14ac:dyDescent="0.25">
      <c r="A5722" t="s">
        <v>214</v>
      </c>
      <c r="B5722" t="s">
        <v>70</v>
      </c>
      <c r="C5722" t="s">
        <v>47</v>
      </c>
      <c r="D5722" t="s">
        <v>3133</v>
      </c>
      <c r="E5722" t="s">
        <v>49</v>
      </c>
      <c r="F5722" t="s">
        <v>50</v>
      </c>
      <c r="G5722">
        <v>6.3601471911901701E-4</v>
      </c>
    </row>
    <row r="5723" spans="1:7" x14ac:dyDescent="0.25">
      <c r="A5723" t="s">
        <v>214</v>
      </c>
      <c r="B5723" t="s">
        <v>76</v>
      </c>
      <c r="C5723" t="s">
        <v>47</v>
      </c>
      <c r="D5723" t="s">
        <v>3133</v>
      </c>
      <c r="E5723" t="s">
        <v>49</v>
      </c>
      <c r="F5723" t="s">
        <v>50</v>
      </c>
      <c r="G5723">
        <v>1.10153151654649E-3</v>
      </c>
    </row>
    <row r="5724" spans="1:7" x14ac:dyDescent="0.25">
      <c r="A5724" t="s">
        <v>214</v>
      </c>
      <c r="B5724" t="s">
        <v>73</v>
      </c>
      <c r="C5724" t="s">
        <v>47</v>
      </c>
      <c r="D5724" t="s">
        <v>3133</v>
      </c>
      <c r="E5724" t="s">
        <v>49</v>
      </c>
      <c r="F5724" t="s">
        <v>50</v>
      </c>
      <c r="G5724">
        <v>1.7978910057024E-3</v>
      </c>
    </row>
    <row r="5725" spans="1:7" x14ac:dyDescent="0.25">
      <c r="A5725" t="s">
        <v>220</v>
      </c>
      <c r="B5725" t="s">
        <v>70</v>
      </c>
      <c r="C5725" t="s">
        <v>47</v>
      </c>
      <c r="D5725" t="s">
        <v>3134</v>
      </c>
      <c r="E5725" t="s">
        <v>49</v>
      </c>
      <c r="F5725" t="s">
        <v>50</v>
      </c>
      <c r="G5725">
        <v>3.7129594220055402E-4</v>
      </c>
    </row>
    <row r="5726" spans="1:7" x14ac:dyDescent="0.25">
      <c r="A5726" t="s">
        <v>220</v>
      </c>
      <c r="B5726" t="s">
        <v>76</v>
      </c>
      <c r="C5726" t="s">
        <v>47</v>
      </c>
      <c r="D5726" t="s">
        <v>3134</v>
      </c>
      <c r="E5726" t="s">
        <v>49</v>
      </c>
      <c r="F5726" t="s">
        <v>50</v>
      </c>
      <c r="G5726">
        <v>6.2407347891065804E-4</v>
      </c>
    </row>
    <row r="5727" spans="1:7" x14ac:dyDescent="0.25">
      <c r="A5727" t="s">
        <v>220</v>
      </c>
      <c r="B5727" t="s">
        <v>73</v>
      </c>
      <c r="C5727" t="s">
        <v>47</v>
      </c>
      <c r="D5727" t="s">
        <v>3134</v>
      </c>
      <c r="E5727" t="s">
        <v>49</v>
      </c>
      <c r="F5727" t="s">
        <v>50</v>
      </c>
      <c r="G5727">
        <v>1.5379614962471801E-3</v>
      </c>
    </row>
    <row r="5728" spans="1:7" x14ac:dyDescent="0.25">
      <c r="A5728" t="s">
        <v>3229</v>
      </c>
      <c r="B5728" t="s">
        <v>76</v>
      </c>
      <c r="C5728" t="s">
        <v>47</v>
      </c>
      <c r="D5728" t="s">
        <v>3131</v>
      </c>
      <c r="E5728" t="s">
        <v>49</v>
      </c>
      <c r="F5728" t="s">
        <v>50</v>
      </c>
      <c r="G5728">
        <v>4.2129589451683803E-3</v>
      </c>
    </row>
    <row r="5729" spans="1:7" x14ac:dyDescent="0.25">
      <c r="A5729" t="s">
        <v>3229</v>
      </c>
      <c r="B5729" t="s">
        <v>73</v>
      </c>
      <c r="C5729" t="s">
        <v>47</v>
      </c>
      <c r="D5729" t="s">
        <v>3131</v>
      </c>
      <c r="E5729" t="s">
        <v>49</v>
      </c>
      <c r="F5729" t="s">
        <v>50</v>
      </c>
      <c r="G5729">
        <v>4.8415591687331902E-3</v>
      </c>
    </row>
    <row r="5730" spans="1:7" x14ac:dyDescent="0.25">
      <c r="A5730" t="s">
        <v>3229</v>
      </c>
      <c r="B5730" t="s">
        <v>70</v>
      </c>
      <c r="C5730" t="s">
        <v>47</v>
      </c>
      <c r="D5730" t="s">
        <v>3131</v>
      </c>
      <c r="E5730" t="s">
        <v>49</v>
      </c>
      <c r="F5730" t="s">
        <v>50</v>
      </c>
      <c r="G5730">
        <v>1.9783931749838301E-3</v>
      </c>
    </row>
    <row r="5731" spans="1:7" x14ac:dyDescent="0.25">
      <c r="A5731" t="s">
        <v>214</v>
      </c>
      <c r="B5731" t="s">
        <v>70</v>
      </c>
      <c r="C5731" t="s">
        <v>47</v>
      </c>
      <c r="D5731" t="s">
        <v>3134</v>
      </c>
      <c r="E5731" t="s">
        <v>49</v>
      </c>
      <c r="F5731" t="s">
        <v>50</v>
      </c>
      <c r="G5731">
        <v>7.0833265781402503E-4</v>
      </c>
    </row>
    <row r="5732" spans="1:7" x14ac:dyDescent="0.25">
      <c r="A5732" t="s">
        <v>214</v>
      </c>
      <c r="B5732" t="s">
        <v>76</v>
      </c>
      <c r="C5732" t="s">
        <v>47</v>
      </c>
      <c r="D5732" t="s">
        <v>3134</v>
      </c>
      <c r="E5732" t="s">
        <v>49</v>
      </c>
      <c r="F5732" t="s">
        <v>50</v>
      </c>
      <c r="G5732">
        <v>1.1490729782316399E-3</v>
      </c>
    </row>
    <row r="5733" spans="1:7" x14ac:dyDescent="0.25">
      <c r="A5733" t="s">
        <v>214</v>
      </c>
      <c r="B5733" t="s">
        <v>73</v>
      </c>
      <c r="C5733" t="s">
        <v>47</v>
      </c>
      <c r="D5733" t="s">
        <v>3134</v>
      </c>
      <c r="E5733" t="s">
        <v>49</v>
      </c>
      <c r="F5733" t="s">
        <v>50</v>
      </c>
      <c r="G5733">
        <v>1.9740721914503299E-3</v>
      </c>
    </row>
    <row r="5734" spans="1:7" x14ac:dyDescent="0.25">
      <c r="A5734" t="s">
        <v>220</v>
      </c>
      <c r="B5734" t="s">
        <v>70</v>
      </c>
      <c r="C5734" t="s">
        <v>47</v>
      </c>
      <c r="D5734" t="s">
        <v>3135</v>
      </c>
      <c r="E5734" t="s">
        <v>49</v>
      </c>
      <c r="F5734" t="s">
        <v>50</v>
      </c>
      <c r="G5734">
        <v>3.5931865374247201E-4</v>
      </c>
    </row>
    <row r="5735" spans="1:7" x14ac:dyDescent="0.25">
      <c r="A5735" t="s">
        <v>220</v>
      </c>
      <c r="B5735" t="s">
        <v>76</v>
      </c>
      <c r="C5735" t="s">
        <v>47</v>
      </c>
      <c r="D5735" t="s">
        <v>3135</v>
      </c>
      <c r="E5735" t="s">
        <v>49</v>
      </c>
      <c r="F5735" t="s">
        <v>50</v>
      </c>
      <c r="G5735">
        <v>6.1648686726888005E-4</v>
      </c>
    </row>
    <row r="5736" spans="1:7" x14ac:dyDescent="0.25">
      <c r="A5736" t="s">
        <v>220</v>
      </c>
      <c r="B5736" t="s">
        <v>73</v>
      </c>
      <c r="C5736" t="s">
        <v>47</v>
      </c>
      <c r="D5736" t="s">
        <v>3135</v>
      </c>
      <c r="E5736" t="s">
        <v>49</v>
      </c>
      <c r="F5736" t="s">
        <v>50</v>
      </c>
      <c r="G5736">
        <v>1.510751247406E-3</v>
      </c>
    </row>
    <row r="5737" spans="1:7" x14ac:dyDescent="0.25">
      <c r="A5737" t="s">
        <v>3229</v>
      </c>
      <c r="B5737" t="s">
        <v>76</v>
      </c>
      <c r="C5737" t="s">
        <v>47</v>
      </c>
      <c r="D5737" t="s">
        <v>3132</v>
      </c>
      <c r="E5737" t="s">
        <v>49</v>
      </c>
      <c r="F5737" t="s">
        <v>50</v>
      </c>
      <c r="G5737">
        <v>4.2678530727113997E-3</v>
      </c>
    </row>
    <row r="5738" spans="1:7" x14ac:dyDescent="0.25">
      <c r="A5738" t="s">
        <v>3229</v>
      </c>
      <c r="B5738" t="s">
        <v>73</v>
      </c>
      <c r="C5738" t="s">
        <v>47</v>
      </c>
      <c r="D5738" t="s">
        <v>3132</v>
      </c>
      <c r="E5738" t="s">
        <v>49</v>
      </c>
      <c r="F5738" t="s">
        <v>50</v>
      </c>
      <c r="G5738">
        <v>4.9315429159573097E-3</v>
      </c>
    </row>
    <row r="5739" spans="1:7" x14ac:dyDescent="0.25">
      <c r="A5739" t="s">
        <v>3229</v>
      </c>
      <c r="B5739" t="s">
        <v>70</v>
      </c>
      <c r="C5739" t="s">
        <v>47</v>
      </c>
      <c r="D5739" t="s">
        <v>3132</v>
      </c>
      <c r="E5739" t="s">
        <v>49</v>
      </c>
      <c r="F5739" t="s">
        <v>50</v>
      </c>
      <c r="G5739">
        <v>2.06150597050076E-3</v>
      </c>
    </row>
    <row r="5740" spans="1:7" x14ac:dyDescent="0.25">
      <c r="A5740" t="s">
        <v>214</v>
      </c>
      <c r="B5740" t="s">
        <v>70</v>
      </c>
      <c r="C5740" t="s">
        <v>47</v>
      </c>
      <c r="D5740" t="s">
        <v>3135</v>
      </c>
      <c r="E5740" t="s">
        <v>49</v>
      </c>
      <c r="F5740" t="s">
        <v>50</v>
      </c>
      <c r="G5740">
        <v>7.0161223411559996E-4</v>
      </c>
    </row>
    <row r="5741" spans="1:7" x14ac:dyDescent="0.25">
      <c r="A5741" t="s">
        <v>214</v>
      </c>
      <c r="B5741" t="s">
        <v>76</v>
      </c>
      <c r="C5741" t="s">
        <v>47</v>
      </c>
      <c r="D5741" t="s">
        <v>3135</v>
      </c>
      <c r="E5741" t="s">
        <v>49</v>
      </c>
      <c r="F5741" t="s">
        <v>50</v>
      </c>
      <c r="G5741">
        <v>1.13440752029418E-3</v>
      </c>
    </row>
    <row r="5742" spans="1:7" x14ac:dyDescent="0.25">
      <c r="A5742" t="s">
        <v>214</v>
      </c>
      <c r="B5742" t="s">
        <v>73</v>
      </c>
      <c r="C5742" t="s">
        <v>47</v>
      </c>
      <c r="D5742" t="s">
        <v>3135</v>
      </c>
      <c r="E5742" t="s">
        <v>49</v>
      </c>
      <c r="F5742" t="s">
        <v>50</v>
      </c>
      <c r="G5742">
        <v>1.93548202514648E-3</v>
      </c>
    </row>
    <row r="5743" spans="1:7" x14ac:dyDescent="0.25">
      <c r="A5743" t="s">
        <v>220</v>
      </c>
      <c r="B5743" t="s">
        <v>70</v>
      </c>
      <c r="C5743" t="s">
        <v>47</v>
      </c>
      <c r="D5743" t="s">
        <v>3136</v>
      </c>
      <c r="E5743" t="s">
        <v>49</v>
      </c>
      <c r="F5743" t="s">
        <v>50</v>
      </c>
      <c r="G5743">
        <v>3.56770493090152E-4</v>
      </c>
    </row>
    <row r="5744" spans="1:7" x14ac:dyDescent="0.25">
      <c r="A5744" t="s">
        <v>220</v>
      </c>
      <c r="B5744" t="s">
        <v>76</v>
      </c>
      <c r="C5744" t="s">
        <v>47</v>
      </c>
      <c r="D5744" t="s">
        <v>3136</v>
      </c>
      <c r="E5744" t="s">
        <v>49</v>
      </c>
      <c r="F5744" t="s">
        <v>50</v>
      </c>
      <c r="G5744">
        <v>6.0937441885471305E-4</v>
      </c>
    </row>
    <row r="5745" spans="1:7" x14ac:dyDescent="0.25">
      <c r="A5745" t="s">
        <v>220</v>
      </c>
      <c r="B5745" t="s">
        <v>73</v>
      </c>
      <c r="C5745" t="s">
        <v>47</v>
      </c>
      <c r="D5745" t="s">
        <v>3136</v>
      </c>
      <c r="E5745" t="s">
        <v>49</v>
      </c>
      <c r="F5745" t="s">
        <v>50</v>
      </c>
      <c r="G5745">
        <v>1.48871385802825E-3</v>
      </c>
    </row>
    <row r="5746" spans="1:7" x14ac:dyDescent="0.25">
      <c r="A5746" t="s">
        <v>3229</v>
      </c>
      <c r="B5746" t="s">
        <v>76</v>
      </c>
      <c r="C5746" t="s">
        <v>47</v>
      </c>
      <c r="D5746" t="s">
        <v>3133</v>
      </c>
      <c r="E5746" t="s">
        <v>49</v>
      </c>
      <c r="F5746" t="s">
        <v>50</v>
      </c>
      <c r="G5746">
        <v>4.2538273608547497E-3</v>
      </c>
    </row>
    <row r="5747" spans="1:7" x14ac:dyDescent="0.25">
      <c r="A5747" t="s">
        <v>3229</v>
      </c>
      <c r="B5747" t="s">
        <v>73</v>
      </c>
      <c r="C5747" t="s">
        <v>47</v>
      </c>
      <c r="D5747" t="s">
        <v>3133</v>
      </c>
      <c r="E5747" t="s">
        <v>49</v>
      </c>
      <c r="F5747" t="s">
        <v>50</v>
      </c>
      <c r="G5747">
        <v>4.8994206149002599E-3</v>
      </c>
    </row>
    <row r="5748" spans="1:7" x14ac:dyDescent="0.25">
      <c r="A5748" t="s">
        <v>3229</v>
      </c>
      <c r="B5748" t="s">
        <v>70</v>
      </c>
      <c r="C5748" t="s">
        <v>47</v>
      </c>
      <c r="D5748" t="s">
        <v>3133</v>
      </c>
      <c r="E5748" t="s">
        <v>49</v>
      </c>
      <c r="F5748" t="s">
        <v>50</v>
      </c>
      <c r="G5748">
        <v>2.0785420790485898E-3</v>
      </c>
    </row>
    <row r="5749" spans="1:7" x14ac:dyDescent="0.25">
      <c r="A5749" t="s">
        <v>214</v>
      </c>
      <c r="B5749" t="s">
        <v>70</v>
      </c>
      <c r="C5749" t="s">
        <v>47</v>
      </c>
      <c r="D5749" t="s">
        <v>3136</v>
      </c>
      <c r="E5749" t="s">
        <v>49</v>
      </c>
      <c r="F5749" t="s">
        <v>50</v>
      </c>
      <c r="G5749">
        <v>6.9878405580917904E-4</v>
      </c>
    </row>
    <row r="5750" spans="1:7" x14ac:dyDescent="0.25">
      <c r="A5750" t="s">
        <v>214</v>
      </c>
      <c r="B5750" t="s">
        <v>76</v>
      </c>
      <c r="C5750" t="s">
        <v>47</v>
      </c>
      <c r="D5750" t="s">
        <v>3136</v>
      </c>
      <c r="E5750" t="s">
        <v>49</v>
      </c>
      <c r="F5750" t="s">
        <v>50</v>
      </c>
      <c r="G5750">
        <v>1.1145822703838299E-3</v>
      </c>
    </row>
    <row r="5751" spans="1:7" x14ac:dyDescent="0.25">
      <c r="A5751" t="s">
        <v>214</v>
      </c>
      <c r="B5751" t="s">
        <v>73</v>
      </c>
      <c r="C5751" t="s">
        <v>47</v>
      </c>
      <c r="D5751" t="s">
        <v>3136</v>
      </c>
      <c r="E5751" t="s">
        <v>49</v>
      </c>
      <c r="F5751" t="s">
        <v>50</v>
      </c>
      <c r="G5751">
        <v>1.91579678406318E-3</v>
      </c>
    </row>
    <row r="5752" spans="1:7" x14ac:dyDescent="0.25">
      <c r="A5752" t="s">
        <v>220</v>
      </c>
      <c r="B5752" t="s">
        <v>70</v>
      </c>
      <c r="C5752" t="s">
        <v>47</v>
      </c>
      <c r="D5752" t="s">
        <v>3137</v>
      </c>
      <c r="E5752" t="s">
        <v>49</v>
      </c>
      <c r="F5752" t="s">
        <v>50</v>
      </c>
      <c r="G5752">
        <v>3.4595926602681398E-4</v>
      </c>
    </row>
    <row r="5753" spans="1:7" x14ac:dyDescent="0.25">
      <c r="A5753" t="s">
        <v>220</v>
      </c>
      <c r="B5753" t="s">
        <v>76</v>
      </c>
      <c r="C5753" t="s">
        <v>47</v>
      </c>
      <c r="D5753" t="s">
        <v>3137</v>
      </c>
      <c r="E5753" t="s">
        <v>49</v>
      </c>
      <c r="F5753" t="s">
        <v>50</v>
      </c>
      <c r="G5753">
        <v>5.9680077764723001E-4</v>
      </c>
    </row>
    <row r="5754" spans="1:7" x14ac:dyDescent="0.25">
      <c r="A5754" t="s">
        <v>220</v>
      </c>
      <c r="B5754" t="s">
        <v>73</v>
      </c>
      <c r="C5754" t="s">
        <v>47</v>
      </c>
      <c r="D5754" t="s">
        <v>3137</v>
      </c>
      <c r="E5754" t="s">
        <v>49</v>
      </c>
      <c r="F5754" t="s">
        <v>50</v>
      </c>
      <c r="G5754">
        <v>1.4688538180457199E-3</v>
      </c>
    </row>
    <row r="5755" spans="1:7" x14ac:dyDescent="0.25">
      <c r="A5755" t="s">
        <v>3229</v>
      </c>
      <c r="B5755" t="s">
        <v>76</v>
      </c>
      <c r="C5755" t="s">
        <v>47</v>
      </c>
      <c r="D5755" t="s">
        <v>3134</v>
      </c>
      <c r="E5755" t="s">
        <v>49</v>
      </c>
      <c r="F5755" t="s">
        <v>50</v>
      </c>
      <c r="G5755">
        <v>4.2444403966267899E-3</v>
      </c>
    </row>
    <row r="5756" spans="1:7" x14ac:dyDescent="0.25">
      <c r="A5756" t="s">
        <v>3229</v>
      </c>
      <c r="B5756" t="s">
        <v>73</v>
      </c>
      <c r="C5756" t="s">
        <v>47</v>
      </c>
      <c r="D5756" t="s">
        <v>3134</v>
      </c>
      <c r="E5756" t="s">
        <v>49</v>
      </c>
      <c r="F5756" t="s">
        <v>50</v>
      </c>
      <c r="G5756">
        <v>4.9157360527250504E-3</v>
      </c>
    </row>
    <row r="5757" spans="1:7" x14ac:dyDescent="0.25">
      <c r="A5757" t="s">
        <v>3229</v>
      </c>
      <c r="B5757" t="s">
        <v>70</v>
      </c>
      <c r="C5757" t="s">
        <v>47</v>
      </c>
      <c r="D5757" t="s">
        <v>3134</v>
      </c>
      <c r="E5757" t="s">
        <v>49</v>
      </c>
      <c r="F5757" t="s">
        <v>50</v>
      </c>
      <c r="G5757">
        <v>2.09444244702657E-3</v>
      </c>
    </row>
    <row r="5758" spans="1:7" x14ac:dyDescent="0.25">
      <c r="A5758" t="s">
        <v>214</v>
      </c>
      <c r="B5758" t="s">
        <v>70</v>
      </c>
      <c r="C5758" t="s">
        <v>47</v>
      </c>
      <c r="D5758" t="s">
        <v>3137</v>
      </c>
      <c r="E5758" t="s">
        <v>49</v>
      </c>
      <c r="F5758" t="s">
        <v>50</v>
      </c>
      <c r="G5758">
        <v>6.8939328193664499E-4</v>
      </c>
    </row>
    <row r="5759" spans="1:7" x14ac:dyDescent="0.25">
      <c r="A5759" t="s">
        <v>214</v>
      </c>
      <c r="B5759" t="s">
        <v>76</v>
      </c>
      <c r="C5759" t="s">
        <v>47</v>
      </c>
      <c r="D5759" t="s">
        <v>3137</v>
      </c>
      <c r="E5759" t="s">
        <v>49</v>
      </c>
      <c r="F5759" t="s">
        <v>50</v>
      </c>
      <c r="G5759">
        <v>1.0934333006540899E-3</v>
      </c>
    </row>
    <row r="5760" spans="1:7" x14ac:dyDescent="0.25">
      <c r="A5760" t="s">
        <v>214</v>
      </c>
      <c r="B5760" t="s">
        <v>73</v>
      </c>
      <c r="C5760" t="s">
        <v>47</v>
      </c>
      <c r="D5760" t="s">
        <v>3137</v>
      </c>
      <c r="E5760" t="s">
        <v>49</v>
      </c>
      <c r="F5760" t="s">
        <v>50</v>
      </c>
      <c r="G5760">
        <v>1.8771025869581399E-3</v>
      </c>
    </row>
    <row r="5761" spans="1:7" x14ac:dyDescent="0.25">
      <c r="A5761" t="s">
        <v>220</v>
      </c>
      <c r="B5761" t="s">
        <v>70</v>
      </c>
      <c r="C5761" t="s">
        <v>47</v>
      </c>
      <c r="D5761" t="s">
        <v>3138</v>
      </c>
      <c r="E5761" t="s">
        <v>49</v>
      </c>
      <c r="F5761" t="s">
        <v>50</v>
      </c>
      <c r="G5761">
        <v>3.3905196423624E-4</v>
      </c>
    </row>
    <row r="5762" spans="1:7" x14ac:dyDescent="0.25">
      <c r="A5762" t="s">
        <v>220</v>
      </c>
      <c r="B5762" t="s">
        <v>76</v>
      </c>
      <c r="C5762" t="s">
        <v>47</v>
      </c>
      <c r="D5762" t="s">
        <v>3138</v>
      </c>
      <c r="E5762" t="s">
        <v>49</v>
      </c>
      <c r="F5762" t="s">
        <v>50</v>
      </c>
      <c r="G5762">
        <v>5.8414976970822203E-4</v>
      </c>
    </row>
    <row r="5763" spans="1:7" x14ac:dyDescent="0.25">
      <c r="A5763" t="s">
        <v>220</v>
      </c>
      <c r="B5763" t="s">
        <v>73</v>
      </c>
      <c r="C5763" t="s">
        <v>47</v>
      </c>
      <c r="D5763" t="s">
        <v>3138</v>
      </c>
      <c r="E5763" t="s">
        <v>49</v>
      </c>
      <c r="F5763" t="s">
        <v>50</v>
      </c>
      <c r="G5763">
        <v>1.4509790083941201E-3</v>
      </c>
    </row>
    <row r="5764" spans="1:7" x14ac:dyDescent="0.25">
      <c r="A5764" t="s">
        <v>3229</v>
      </c>
      <c r="B5764" t="s">
        <v>76</v>
      </c>
      <c r="C5764" t="s">
        <v>47</v>
      </c>
      <c r="D5764" t="s">
        <v>3135</v>
      </c>
      <c r="E5764" t="s">
        <v>49</v>
      </c>
      <c r="F5764" t="s">
        <v>50</v>
      </c>
      <c r="G5764">
        <v>4.2231142520904501E-3</v>
      </c>
    </row>
    <row r="5765" spans="1:7" x14ac:dyDescent="0.25">
      <c r="A5765" t="s">
        <v>3229</v>
      </c>
      <c r="B5765" t="s">
        <v>73</v>
      </c>
      <c r="C5765" t="s">
        <v>47</v>
      </c>
      <c r="D5765" t="s">
        <v>3135</v>
      </c>
      <c r="E5765" t="s">
        <v>49</v>
      </c>
      <c r="F5765" t="s">
        <v>50</v>
      </c>
      <c r="G5765">
        <v>4.8404971758524498E-3</v>
      </c>
    </row>
    <row r="5766" spans="1:7" x14ac:dyDescent="0.25">
      <c r="A5766" t="s">
        <v>3229</v>
      </c>
      <c r="B5766" t="s">
        <v>70</v>
      </c>
      <c r="C5766" t="s">
        <v>47</v>
      </c>
      <c r="D5766" t="s">
        <v>3135</v>
      </c>
      <c r="E5766" t="s">
        <v>49</v>
      </c>
      <c r="F5766" t="s">
        <v>50</v>
      </c>
      <c r="G5766">
        <v>2.03404823939005E-3</v>
      </c>
    </row>
    <row r="5767" spans="1:7" x14ac:dyDescent="0.25">
      <c r="A5767" t="s">
        <v>214</v>
      </c>
      <c r="B5767" t="s">
        <v>70</v>
      </c>
      <c r="C5767" t="s">
        <v>47</v>
      </c>
      <c r="D5767" t="s">
        <v>3138</v>
      </c>
      <c r="E5767" t="s">
        <v>49</v>
      </c>
      <c r="F5767" t="s">
        <v>50</v>
      </c>
      <c r="G5767">
        <v>6.8218889189701395E-4</v>
      </c>
    </row>
    <row r="5768" spans="1:7" x14ac:dyDescent="0.25">
      <c r="A5768" t="s">
        <v>214</v>
      </c>
      <c r="B5768" t="s">
        <v>76</v>
      </c>
      <c r="C5768" t="s">
        <v>47</v>
      </c>
      <c r="D5768" t="s">
        <v>3138</v>
      </c>
      <c r="E5768" t="s">
        <v>49</v>
      </c>
      <c r="F5768" t="s">
        <v>50</v>
      </c>
      <c r="G5768">
        <v>1.0727113952823701E-3</v>
      </c>
    </row>
    <row r="5769" spans="1:7" x14ac:dyDescent="0.25">
      <c r="A5769" t="s">
        <v>214</v>
      </c>
      <c r="B5769" t="s">
        <v>73</v>
      </c>
      <c r="C5769" t="s">
        <v>47</v>
      </c>
      <c r="D5769" t="s">
        <v>3138</v>
      </c>
      <c r="E5769" t="s">
        <v>49</v>
      </c>
      <c r="F5769" t="s">
        <v>50</v>
      </c>
      <c r="G5769">
        <v>1.8537564020530801E-3</v>
      </c>
    </row>
    <row r="5770" spans="1:7" x14ac:dyDescent="0.25">
      <c r="A5770" t="s">
        <v>220</v>
      </c>
      <c r="B5770" t="s">
        <v>70</v>
      </c>
      <c r="C5770" t="s">
        <v>47</v>
      </c>
      <c r="D5770" t="s">
        <v>3139</v>
      </c>
      <c r="E5770" t="s">
        <v>49</v>
      </c>
      <c r="F5770" t="s">
        <v>50</v>
      </c>
      <c r="G5770">
        <v>3.3412666547865999E-4</v>
      </c>
    </row>
    <row r="5771" spans="1:7" x14ac:dyDescent="0.25">
      <c r="A5771" t="s">
        <v>220</v>
      </c>
      <c r="B5771" t="s">
        <v>76</v>
      </c>
      <c r="C5771" t="s">
        <v>47</v>
      </c>
      <c r="D5771" t="s">
        <v>3139</v>
      </c>
      <c r="E5771" t="s">
        <v>49</v>
      </c>
      <c r="F5771" t="s">
        <v>50</v>
      </c>
      <c r="G5771">
        <v>5.7222167650858497E-4</v>
      </c>
    </row>
    <row r="5772" spans="1:7" x14ac:dyDescent="0.25">
      <c r="A5772" t="s">
        <v>220</v>
      </c>
      <c r="B5772" t="s">
        <v>73</v>
      </c>
      <c r="C5772" t="s">
        <v>47</v>
      </c>
      <c r="D5772" t="s">
        <v>3139</v>
      </c>
      <c r="E5772" t="s">
        <v>49</v>
      </c>
      <c r="F5772" t="s">
        <v>50</v>
      </c>
      <c r="G5772">
        <v>1.44920496713547E-3</v>
      </c>
    </row>
    <row r="5773" spans="1:7" x14ac:dyDescent="0.25">
      <c r="A5773" t="s">
        <v>3229</v>
      </c>
      <c r="B5773" t="s">
        <v>76</v>
      </c>
      <c r="C5773" t="s">
        <v>47</v>
      </c>
      <c r="D5773" t="s">
        <v>3136</v>
      </c>
      <c r="E5773" t="s">
        <v>49</v>
      </c>
      <c r="F5773" t="s">
        <v>50</v>
      </c>
      <c r="G5773">
        <v>4.1692668572068199E-3</v>
      </c>
    </row>
    <row r="5774" spans="1:7" x14ac:dyDescent="0.25">
      <c r="A5774" t="s">
        <v>3229</v>
      </c>
      <c r="B5774" t="s">
        <v>73</v>
      </c>
      <c r="C5774" t="s">
        <v>47</v>
      </c>
      <c r="D5774" t="s">
        <v>3136</v>
      </c>
      <c r="E5774" t="s">
        <v>49</v>
      </c>
      <c r="F5774" t="s">
        <v>50</v>
      </c>
      <c r="G5774">
        <v>4.7942662611603704E-3</v>
      </c>
    </row>
    <row r="5775" spans="1:7" x14ac:dyDescent="0.25">
      <c r="A5775" t="s">
        <v>3229</v>
      </c>
      <c r="B5775" t="s">
        <v>70</v>
      </c>
      <c r="C5775" t="s">
        <v>47</v>
      </c>
      <c r="D5775" t="s">
        <v>3136</v>
      </c>
      <c r="E5775" t="s">
        <v>49</v>
      </c>
      <c r="F5775" t="s">
        <v>50</v>
      </c>
      <c r="G5775">
        <v>1.9991300379236499E-3</v>
      </c>
    </row>
    <row r="5776" spans="1:7" x14ac:dyDescent="0.25">
      <c r="A5776" t="s">
        <v>214</v>
      </c>
      <c r="B5776" t="s">
        <v>70</v>
      </c>
      <c r="C5776" t="s">
        <v>47</v>
      </c>
      <c r="D5776" t="s">
        <v>3139</v>
      </c>
      <c r="E5776" t="s">
        <v>49</v>
      </c>
      <c r="F5776" t="s">
        <v>50</v>
      </c>
      <c r="G5776">
        <v>6.71427931104387E-4</v>
      </c>
    </row>
    <row r="5777" spans="1:7" x14ac:dyDescent="0.25">
      <c r="A5777" t="s">
        <v>214</v>
      </c>
      <c r="B5777" t="s">
        <v>76</v>
      </c>
      <c r="C5777" t="s">
        <v>47</v>
      </c>
      <c r="D5777" t="s">
        <v>3139</v>
      </c>
      <c r="E5777" t="s">
        <v>49</v>
      </c>
      <c r="F5777" t="s">
        <v>50</v>
      </c>
      <c r="G5777">
        <v>1.06190374919346E-3</v>
      </c>
    </row>
    <row r="5778" spans="1:7" x14ac:dyDescent="0.25">
      <c r="A5778" t="s">
        <v>214</v>
      </c>
      <c r="B5778" t="s">
        <v>73</v>
      </c>
      <c r="C5778" t="s">
        <v>47</v>
      </c>
      <c r="D5778" t="s">
        <v>3139</v>
      </c>
      <c r="E5778" t="s">
        <v>49</v>
      </c>
      <c r="F5778" t="s">
        <v>50</v>
      </c>
      <c r="G5778">
        <v>1.8277760346730499E-3</v>
      </c>
    </row>
    <row r="5779" spans="1:7" x14ac:dyDescent="0.25">
      <c r="A5779" t="s">
        <v>220</v>
      </c>
      <c r="B5779" t="s">
        <v>70</v>
      </c>
      <c r="C5779" t="s">
        <v>47</v>
      </c>
      <c r="D5779" t="s">
        <v>3140</v>
      </c>
      <c r="E5779" t="s">
        <v>49</v>
      </c>
      <c r="F5779" t="s">
        <v>50</v>
      </c>
      <c r="G5779">
        <v>3.2947499442983498E-4</v>
      </c>
    </row>
    <row r="5780" spans="1:7" x14ac:dyDescent="0.25">
      <c r="A5780" t="s">
        <v>220</v>
      </c>
      <c r="B5780" t="s">
        <v>76</v>
      </c>
      <c r="C5780" t="s">
        <v>47</v>
      </c>
      <c r="D5780" t="s">
        <v>3140</v>
      </c>
      <c r="E5780" t="s">
        <v>49</v>
      </c>
      <c r="F5780" t="s">
        <v>50</v>
      </c>
      <c r="G5780">
        <v>5.7175871398713798E-4</v>
      </c>
    </row>
    <row r="5781" spans="1:7" x14ac:dyDescent="0.25">
      <c r="A5781" t="s">
        <v>220</v>
      </c>
      <c r="B5781" t="s">
        <v>73</v>
      </c>
      <c r="C5781" t="s">
        <v>47</v>
      </c>
      <c r="D5781" t="s">
        <v>3140</v>
      </c>
      <c r="E5781" t="s">
        <v>49</v>
      </c>
      <c r="F5781" t="s">
        <v>50</v>
      </c>
      <c r="G5781">
        <v>1.4560171299510499E-3</v>
      </c>
    </row>
    <row r="5782" spans="1:7" x14ac:dyDescent="0.25">
      <c r="A5782" t="s">
        <v>3229</v>
      </c>
      <c r="B5782" t="s">
        <v>76</v>
      </c>
      <c r="C5782" t="s">
        <v>47</v>
      </c>
      <c r="D5782" t="s">
        <v>3137</v>
      </c>
      <c r="E5782" t="s">
        <v>49</v>
      </c>
      <c r="F5782" t="s">
        <v>50</v>
      </c>
      <c r="G5782">
        <v>4.11110719045003E-3</v>
      </c>
    </row>
    <row r="5783" spans="1:7" x14ac:dyDescent="0.25">
      <c r="A5783" t="s">
        <v>3229</v>
      </c>
      <c r="B5783" t="s">
        <v>73</v>
      </c>
      <c r="C5783" t="s">
        <v>47</v>
      </c>
      <c r="D5783" t="s">
        <v>3137</v>
      </c>
      <c r="E5783" t="s">
        <v>49</v>
      </c>
      <c r="F5783" t="s">
        <v>50</v>
      </c>
      <c r="G5783">
        <v>4.7112749682532403E-3</v>
      </c>
    </row>
    <row r="5784" spans="1:7" x14ac:dyDescent="0.25">
      <c r="A5784" t="s">
        <v>3229</v>
      </c>
      <c r="B5784" t="s">
        <v>70</v>
      </c>
      <c r="C5784" t="s">
        <v>47</v>
      </c>
      <c r="D5784" t="s">
        <v>3137</v>
      </c>
      <c r="E5784" t="s">
        <v>49</v>
      </c>
      <c r="F5784" t="s">
        <v>50</v>
      </c>
      <c r="G5784">
        <v>1.94528434011671E-3</v>
      </c>
    </row>
    <row r="5785" spans="1:7" x14ac:dyDescent="0.25">
      <c r="A5785" t="s">
        <v>214</v>
      </c>
      <c r="B5785" t="s">
        <v>70</v>
      </c>
      <c r="C5785" t="s">
        <v>47</v>
      </c>
      <c r="D5785" t="s">
        <v>3140</v>
      </c>
      <c r="E5785" t="s">
        <v>49</v>
      </c>
      <c r="F5785" t="s">
        <v>50</v>
      </c>
      <c r="G5785">
        <v>6.7438207290790699E-4</v>
      </c>
    </row>
    <row r="5786" spans="1:7" x14ac:dyDescent="0.25">
      <c r="A5786" t="s">
        <v>214</v>
      </c>
      <c r="B5786" t="s">
        <v>76</v>
      </c>
      <c r="C5786" t="s">
        <v>47</v>
      </c>
      <c r="D5786" t="s">
        <v>3140</v>
      </c>
      <c r="E5786" t="s">
        <v>49</v>
      </c>
      <c r="F5786" t="s">
        <v>50</v>
      </c>
      <c r="G5786">
        <v>1.08178909178133E-3</v>
      </c>
    </row>
    <row r="5787" spans="1:7" x14ac:dyDescent="0.25">
      <c r="A5787" t="s">
        <v>214</v>
      </c>
      <c r="B5787" t="s">
        <v>73</v>
      </c>
      <c r="C5787" t="s">
        <v>47</v>
      </c>
      <c r="D5787" t="s">
        <v>3140</v>
      </c>
      <c r="E5787" t="s">
        <v>49</v>
      </c>
      <c r="F5787" t="s">
        <v>50</v>
      </c>
      <c r="G5787">
        <v>1.83641800174006E-3</v>
      </c>
    </row>
    <row r="5788" spans="1:7" x14ac:dyDescent="0.25">
      <c r="A5788" t="s">
        <v>220</v>
      </c>
      <c r="B5788" t="s">
        <v>70</v>
      </c>
      <c r="C5788" t="s">
        <v>47</v>
      </c>
      <c r="D5788" t="s">
        <v>3141</v>
      </c>
      <c r="E5788" t="s">
        <v>49</v>
      </c>
      <c r="F5788" t="s">
        <v>50</v>
      </c>
      <c r="G5788">
        <v>3.2057026485064999E-4</v>
      </c>
    </row>
    <row r="5789" spans="1:7" x14ac:dyDescent="0.25">
      <c r="A5789" t="s">
        <v>220</v>
      </c>
      <c r="B5789" t="s">
        <v>76</v>
      </c>
      <c r="C5789" t="s">
        <v>47</v>
      </c>
      <c r="D5789" t="s">
        <v>3141</v>
      </c>
      <c r="E5789" t="s">
        <v>49</v>
      </c>
      <c r="F5789" t="s">
        <v>50</v>
      </c>
      <c r="G5789">
        <v>5.5930877591038597E-4</v>
      </c>
    </row>
    <row r="5790" spans="1:7" x14ac:dyDescent="0.25">
      <c r="A5790" t="s">
        <v>220</v>
      </c>
      <c r="B5790" t="s">
        <v>73</v>
      </c>
      <c r="C5790" t="s">
        <v>47</v>
      </c>
      <c r="D5790" t="s">
        <v>3141</v>
      </c>
      <c r="E5790" t="s">
        <v>49</v>
      </c>
      <c r="F5790" t="s">
        <v>50</v>
      </c>
      <c r="G5790">
        <v>1.4699685680973601E-3</v>
      </c>
    </row>
    <row r="5791" spans="1:7" x14ac:dyDescent="0.25">
      <c r="A5791" t="s">
        <v>3229</v>
      </c>
      <c r="B5791" t="s">
        <v>76</v>
      </c>
      <c r="C5791" t="s">
        <v>47</v>
      </c>
      <c r="D5791" t="s">
        <v>3138</v>
      </c>
      <c r="E5791" t="s">
        <v>49</v>
      </c>
      <c r="F5791" t="s">
        <v>50</v>
      </c>
      <c r="G5791">
        <v>4.0653556000952596E-3</v>
      </c>
    </row>
    <row r="5792" spans="1:7" x14ac:dyDescent="0.25">
      <c r="A5792" t="s">
        <v>3229</v>
      </c>
      <c r="B5792" t="s">
        <v>73</v>
      </c>
      <c r="C5792" t="s">
        <v>47</v>
      </c>
      <c r="D5792" t="s">
        <v>3138</v>
      </c>
      <c r="E5792" t="s">
        <v>49</v>
      </c>
      <c r="F5792" t="s">
        <v>50</v>
      </c>
      <c r="G5792">
        <v>4.64133544295441E-3</v>
      </c>
    </row>
    <row r="5793" spans="1:7" x14ac:dyDescent="0.25">
      <c r="A5793" t="s">
        <v>3229</v>
      </c>
      <c r="B5793" t="s">
        <v>70</v>
      </c>
      <c r="C5793" t="s">
        <v>47</v>
      </c>
      <c r="D5793" t="s">
        <v>3138</v>
      </c>
      <c r="E5793" t="s">
        <v>49</v>
      </c>
      <c r="F5793" t="s">
        <v>50</v>
      </c>
      <c r="G5793">
        <v>1.8946060362984101E-3</v>
      </c>
    </row>
    <row r="5794" spans="1:7" x14ac:dyDescent="0.25">
      <c r="A5794" t="s">
        <v>214</v>
      </c>
      <c r="B5794" t="s">
        <v>70</v>
      </c>
      <c r="C5794" t="s">
        <v>47</v>
      </c>
      <c r="D5794" t="s">
        <v>3141</v>
      </c>
      <c r="E5794" t="s">
        <v>49</v>
      </c>
      <c r="F5794" t="s">
        <v>50</v>
      </c>
      <c r="G5794">
        <v>6.6216153067511396E-4</v>
      </c>
    </row>
    <row r="5795" spans="1:7" x14ac:dyDescent="0.25">
      <c r="A5795" t="s">
        <v>214</v>
      </c>
      <c r="B5795" t="s">
        <v>76</v>
      </c>
      <c r="C5795" t="s">
        <v>47</v>
      </c>
      <c r="D5795" t="s">
        <v>3141</v>
      </c>
      <c r="E5795" t="s">
        <v>49</v>
      </c>
      <c r="F5795" t="s">
        <v>50</v>
      </c>
      <c r="G5795">
        <v>1.11561455168165E-3</v>
      </c>
    </row>
    <row r="5796" spans="1:7" x14ac:dyDescent="0.25">
      <c r="A5796" t="s">
        <v>214</v>
      </c>
      <c r="B5796" t="s">
        <v>73</v>
      </c>
      <c r="C5796" t="s">
        <v>47</v>
      </c>
      <c r="D5796" t="s">
        <v>3141</v>
      </c>
      <c r="E5796" t="s">
        <v>49</v>
      </c>
      <c r="F5796" t="s">
        <v>50</v>
      </c>
      <c r="G5796">
        <v>1.8498480856955499E-3</v>
      </c>
    </row>
    <row r="5797" spans="1:7" x14ac:dyDescent="0.25">
      <c r="A5797" t="s">
        <v>220</v>
      </c>
      <c r="B5797" t="s">
        <v>70</v>
      </c>
      <c r="C5797" t="s">
        <v>47</v>
      </c>
      <c r="D5797" t="s">
        <v>3142</v>
      </c>
      <c r="E5797" t="s">
        <v>49</v>
      </c>
      <c r="F5797" t="s">
        <v>50</v>
      </c>
      <c r="G5797">
        <v>3.2383010052797998E-4</v>
      </c>
    </row>
    <row r="5798" spans="1:7" x14ac:dyDescent="0.25">
      <c r="A5798" t="s">
        <v>220</v>
      </c>
      <c r="B5798" t="s">
        <v>76</v>
      </c>
      <c r="C5798" t="s">
        <v>47</v>
      </c>
      <c r="D5798" t="s">
        <v>3142</v>
      </c>
      <c r="E5798" t="s">
        <v>49</v>
      </c>
      <c r="F5798" t="s">
        <v>50</v>
      </c>
      <c r="G5798">
        <v>5.5190005846190797E-4</v>
      </c>
    </row>
    <row r="5799" spans="1:7" x14ac:dyDescent="0.25">
      <c r="A5799" t="s">
        <v>220</v>
      </c>
      <c r="B5799" t="s">
        <v>73</v>
      </c>
      <c r="C5799" t="s">
        <v>47</v>
      </c>
      <c r="D5799" t="s">
        <v>3142</v>
      </c>
      <c r="E5799" t="s">
        <v>49</v>
      </c>
      <c r="F5799" t="s">
        <v>50</v>
      </c>
      <c r="G5799">
        <v>1.48976466111969E-3</v>
      </c>
    </row>
    <row r="5800" spans="1:7" x14ac:dyDescent="0.25">
      <c r="A5800" t="s">
        <v>214</v>
      </c>
      <c r="B5800" t="s">
        <v>70</v>
      </c>
      <c r="C5800" t="s">
        <v>47</v>
      </c>
      <c r="D5800" t="s">
        <v>3142</v>
      </c>
      <c r="E5800" t="s">
        <v>49</v>
      </c>
      <c r="F5800" t="s">
        <v>50</v>
      </c>
      <c r="G5800">
        <v>6.5350814869529297E-4</v>
      </c>
    </row>
    <row r="5801" spans="1:7" x14ac:dyDescent="0.25">
      <c r="A5801" t="s">
        <v>3229</v>
      </c>
      <c r="B5801" t="s">
        <v>76</v>
      </c>
      <c r="C5801" t="s">
        <v>47</v>
      </c>
      <c r="D5801" t="s">
        <v>3139</v>
      </c>
      <c r="E5801" t="s">
        <v>49</v>
      </c>
      <c r="F5801" t="s">
        <v>50</v>
      </c>
      <c r="G5801">
        <v>4.0444405873616496E-3</v>
      </c>
    </row>
    <row r="5802" spans="1:7" x14ac:dyDescent="0.25">
      <c r="A5802" t="s">
        <v>3229</v>
      </c>
      <c r="B5802" t="s">
        <v>73</v>
      </c>
      <c r="C5802" t="s">
        <v>47</v>
      </c>
      <c r="D5802" t="s">
        <v>3139</v>
      </c>
      <c r="E5802" t="s">
        <v>49</v>
      </c>
      <c r="F5802" t="s">
        <v>50</v>
      </c>
      <c r="G5802">
        <v>4.5817416622525101E-3</v>
      </c>
    </row>
    <row r="5803" spans="1:7" x14ac:dyDescent="0.25">
      <c r="A5803" t="s">
        <v>3229</v>
      </c>
      <c r="B5803" t="s">
        <v>70</v>
      </c>
      <c r="C5803" t="s">
        <v>47</v>
      </c>
      <c r="D5803" t="s">
        <v>3139</v>
      </c>
      <c r="E5803" t="s">
        <v>49</v>
      </c>
      <c r="F5803" t="s">
        <v>50</v>
      </c>
      <c r="G5803">
        <v>1.86190298625401E-3</v>
      </c>
    </row>
    <row r="5804" spans="1:7" x14ac:dyDescent="0.25">
      <c r="A5804" t="s">
        <v>214</v>
      </c>
      <c r="B5804" t="s">
        <v>76</v>
      </c>
      <c r="C5804" t="s">
        <v>47</v>
      </c>
      <c r="D5804" t="s">
        <v>3142</v>
      </c>
      <c r="E5804" t="s">
        <v>49</v>
      </c>
      <c r="F5804" t="s">
        <v>50</v>
      </c>
      <c r="G5804">
        <v>1.1301158813008E-3</v>
      </c>
    </row>
    <row r="5805" spans="1:7" x14ac:dyDescent="0.25">
      <c r="A5805" t="s">
        <v>214</v>
      </c>
      <c r="B5805" t="s">
        <v>73</v>
      </c>
      <c r="C5805" t="s">
        <v>47</v>
      </c>
      <c r="D5805" t="s">
        <v>3142</v>
      </c>
      <c r="E5805" t="s">
        <v>49</v>
      </c>
      <c r="F5805" t="s">
        <v>50</v>
      </c>
      <c r="G5805">
        <v>1.8486824474836601E-3</v>
      </c>
    </row>
    <row r="5806" spans="1:7" x14ac:dyDescent="0.25">
      <c r="A5806" t="s">
        <v>220</v>
      </c>
      <c r="B5806" t="s">
        <v>70</v>
      </c>
      <c r="C5806" t="s">
        <v>47</v>
      </c>
      <c r="D5806" t="s">
        <v>3143</v>
      </c>
      <c r="E5806" t="s">
        <v>49</v>
      </c>
      <c r="F5806" t="s">
        <v>50</v>
      </c>
      <c r="G5806">
        <v>3.1766351471599301E-4</v>
      </c>
    </row>
    <row r="5807" spans="1:7" x14ac:dyDescent="0.25">
      <c r="A5807" t="s">
        <v>220</v>
      </c>
      <c r="B5807" t="s">
        <v>76</v>
      </c>
      <c r="C5807" t="s">
        <v>47</v>
      </c>
      <c r="D5807" t="s">
        <v>3143</v>
      </c>
      <c r="E5807" t="s">
        <v>49</v>
      </c>
      <c r="F5807" t="s">
        <v>50</v>
      </c>
      <c r="G5807">
        <v>5.5769177583547705E-4</v>
      </c>
    </row>
    <row r="5808" spans="1:7" x14ac:dyDescent="0.25">
      <c r="A5808" t="s">
        <v>220</v>
      </c>
      <c r="B5808" t="s">
        <v>73</v>
      </c>
      <c r="C5808" t="s">
        <v>47</v>
      </c>
      <c r="D5808" t="s">
        <v>3143</v>
      </c>
      <c r="E5808" t="s">
        <v>49</v>
      </c>
      <c r="F5808" t="s">
        <v>50</v>
      </c>
      <c r="G5808">
        <v>1.49216381912557E-3</v>
      </c>
    </row>
    <row r="5809" spans="1:7" x14ac:dyDescent="0.25">
      <c r="A5809" t="s">
        <v>214</v>
      </c>
      <c r="B5809" t="s">
        <v>70</v>
      </c>
      <c r="C5809" t="s">
        <v>47</v>
      </c>
      <c r="D5809" t="s">
        <v>3143</v>
      </c>
      <c r="E5809" t="s">
        <v>49</v>
      </c>
      <c r="F5809" t="s">
        <v>50</v>
      </c>
      <c r="G5809">
        <v>6.4814753002590605E-4</v>
      </c>
    </row>
    <row r="5810" spans="1:7" x14ac:dyDescent="0.25">
      <c r="A5810" t="s">
        <v>214</v>
      </c>
      <c r="B5810" t="s">
        <v>76</v>
      </c>
      <c r="C5810" t="s">
        <v>47</v>
      </c>
      <c r="D5810" t="s">
        <v>3143</v>
      </c>
      <c r="E5810" t="s">
        <v>49</v>
      </c>
      <c r="F5810" t="s">
        <v>50</v>
      </c>
      <c r="G5810">
        <v>1.11823255180293E-3</v>
      </c>
    </row>
    <row r="5811" spans="1:7" x14ac:dyDescent="0.25">
      <c r="A5811" t="s">
        <v>3229</v>
      </c>
      <c r="B5811" t="s">
        <v>76</v>
      </c>
      <c r="C5811" t="s">
        <v>47</v>
      </c>
      <c r="D5811" t="s">
        <v>3140</v>
      </c>
      <c r="E5811" t="s">
        <v>49</v>
      </c>
      <c r="F5811" t="s">
        <v>50</v>
      </c>
      <c r="G5811">
        <v>4.1018479400210901E-3</v>
      </c>
    </row>
    <row r="5812" spans="1:7" x14ac:dyDescent="0.25">
      <c r="A5812" t="s">
        <v>3229</v>
      </c>
      <c r="B5812" t="s">
        <v>73</v>
      </c>
      <c r="C5812" t="s">
        <v>47</v>
      </c>
      <c r="D5812" t="s">
        <v>3140</v>
      </c>
      <c r="E5812" t="s">
        <v>49</v>
      </c>
      <c r="F5812" t="s">
        <v>50</v>
      </c>
      <c r="G5812">
        <v>4.6574029657575804E-3</v>
      </c>
    </row>
    <row r="5813" spans="1:7" x14ac:dyDescent="0.25">
      <c r="A5813" t="s">
        <v>3229</v>
      </c>
      <c r="B5813" t="s">
        <v>70</v>
      </c>
      <c r="C5813" t="s">
        <v>47</v>
      </c>
      <c r="D5813" t="s">
        <v>3140</v>
      </c>
      <c r="E5813" t="s">
        <v>49</v>
      </c>
      <c r="F5813" t="s">
        <v>50</v>
      </c>
      <c r="G5813">
        <v>1.9552450489114799E-3</v>
      </c>
    </row>
    <row r="5814" spans="1:7" x14ac:dyDescent="0.25">
      <c r="A5814" t="s">
        <v>214</v>
      </c>
      <c r="B5814" t="s">
        <v>73</v>
      </c>
      <c r="C5814" t="s">
        <v>47</v>
      </c>
      <c r="D5814" t="s">
        <v>3143</v>
      </c>
      <c r="E5814" t="s">
        <v>49</v>
      </c>
      <c r="F5814" t="s">
        <v>50</v>
      </c>
      <c r="G5814">
        <v>1.8525623358212899E-3</v>
      </c>
    </row>
    <row r="5815" spans="1:7" x14ac:dyDescent="0.25">
      <c r="A5815" t="s">
        <v>220</v>
      </c>
      <c r="B5815" t="s">
        <v>70</v>
      </c>
      <c r="C5815" t="s">
        <v>47</v>
      </c>
      <c r="D5815" t="s">
        <v>3144</v>
      </c>
      <c r="E5815" t="s">
        <v>49</v>
      </c>
      <c r="F5815" t="s">
        <v>50</v>
      </c>
      <c r="G5815">
        <v>3.5486077268918301E-4</v>
      </c>
    </row>
    <row r="5816" spans="1:7" x14ac:dyDescent="0.25">
      <c r="A5816" t="s">
        <v>220</v>
      </c>
      <c r="B5816" t="s">
        <v>76</v>
      </c>
      <c r="C5816" t="s">
        <v>47</v>
      </c>
      <c r="D5816" t="s">
        <v>3144</v>
      </c>
      <c r="E5816" t="s">
        <v>49</v>
      </c>
      <c r="F5816" t="s">
        <v>50</v>
      </c>
      <c r="G5816">
        <v>6.3472161690394002E-4</v>
      </c>
    </row>
    <row r="5817" spans="1:7" x14ac:dyDescent="0.25">
      <c r="A5817" t="s">
        <v>220</v>
      </c>
      <c r="B5817" t="s">
        <v>73</v>
      </c>
      <c r="C5817" t="s">
        <v>47</v>
      </c>
      <c r="D5817" t="s">
        <v>3144</v>
      </c>
      <c r="E5817" t="s">
        <v>49</v>
      </c>
      <c r="F5817" t="s">
        <v>50</v>
      </c>
      <c r="G5817">
        <v>1.57152627905209E-3</v>
      </c>
    </row>
    <row r="5818" spans="1:7" x14ac:dyDescent="0.25">
      <c r="A5818" t="s">
        <v>214</v>
      </c>
      <c r="B5818" t="s">
        <v>70</v>
      </c>
      <c r="C5818" t="s">
        <v>47</v>
      </c>
      <c r="D5818" t="s">
        <v>3144</v>
      </c>
      <c r="E5818" t="s">
        <v>49</v>
      </c>
      <c r="F5818" t="s">
        <v>50</v>
      </c>
      <c r="G5818">
        <v>7.18054870764414E-4</v>
      </c>
    </row>
    <row r="5819" spans="1:7" x14ac:dyDescent="0.25">
      <c r="A5819" t="s">
        <v>214</v>
      </c>
      <c r="B5819" t="s">
        <v>76</v>
      </c>
      <c r="C5819" t="s">
        <v>47</v>
      </c>
      <c r="D5819" t="s">
        <v>3144</v>
      </c>
      <c r="E5819" t="s">
        <v>49</v>
      </c>
      <c r="F5819" t="s">
        <v>50</v>
      </c>
      <c r="G5819">
        <v>1.1368044714132901E-3</v>
      </c>
    </row>
    <row r="5820" spans="1:7" x14ac:dyDescent="0.25">
      <c r="A5820" t="s">
        <v>214</v>
      </c>
      <c r="B5820" t="s">
        <v>73</v>
      </c>
      <c r="C5820" t="s">
        <v>47</v>
      </c>
      <c r="D5820" t="s">
        <v>3144</v>
      </c>
      <c r="E5820" t="s">
        <v>49</v>
      </c>
      <c r="F5820" t="s">
        <v>50</v>
      </c>
      <c r="G5820">
        <v>1.9937480986118301E-3</v>
      </c>
    </row>
    <row r="5821" spans="1:7" x14ac:dyDescent="0.25">
      <c r="A5821" t="s">
        <v>3229</v>
      </c>
      <c r="B5821" t="s">
        <v>76</v>
      </c>
      <c r="C5821" t="s">
        <v>47</v>
      </c>
      <c r="D5821" t="s">
        <v>3141</v>
      </c>
      <c r="E5821" t="s">
        <v>49</v>
      </c>
      <c r="F5821" t="s">
        <v>50</v>
      </c>
      <c r="G5821">
        <v>4.1989449445191803E-3</v>
      </c>
    </row>
    <row r="5822" spans="1:7" x14ac:dyDescent="0.25">
      <c r="A5822" t="s">
        <v>3229</v>
      </c>
      <c r="B5822" t="s">
        <v>73</v>
      </c>
      <c r="C5822" t="s">
        <v>47</v>
      </c>
      <c r="D5822" t="s">
        <v>3141</v>
      </c>
      <c r="E5822" t="s">
        <v>49</v>
      </c>
      <c r="F5822" t="s">
        <v>50</v>
      </c>
      <c r="G5822">
        <v>4.78377922161205E-3</v>
      </c>
    </row>
    <row r="5823" spans="1:7" x14ac:dyDescent="0.25">
      <c r="A5823" t="s">
        <v>3229</v>
      </c>
      <c r="B5823" t="s">
        <v>70</v>
      </c>
      <c r="C5823" t="s">
        <v>47</v>
      </c>
      <c r="D5823" t="s">
        <v>3141</v>
      </c>
      <c r="E5823" t="s">
        <v>49</v>
      </c>
      <c r="F5823" t="s">
        <v>50</v>
      </c>
      <c r="G5823">
        <v>2.0630610955727998E-3</v>
      </c>
    </row>
    <row r="5824" spans="1:7" x14ac:dyDescent="0.25">
      <c r="A5824" t="s">
        <v>220</v>
      </c>
      <c r="B5824" t="s">
        <v>70</v>
      </c>
      <c r="C5824" t="s">
        <v>47</v>
      </c>
      <c r="D5824" t="s">
        <v>3145</v>
      </c>
      <c r="E5824" t="s">
        <v>49</v>
      </c>
      <c r="F5824" t="s">
        <v>50</v>
      </c>
      <c r="G5824">
        <v>3.4891565640767397E-4</v>
      </c>
    </row>
    <row r="5825" spans="1:7" x14ac:dyDescent="0.25">
      <c r="A5825" t="s">
        <v>220</v>
      </c>
      <c r="B5825" t="s">
        <v>76</v>
      </c>
      <c r="C5825" t="s">
        <v>47</v>
      </c>
      <c r="D5825" t="s">
        <v>3145</v>
      </c>
      <c r="E5825" t="s">
        <v>49</v>
      </c>
      <c r="F5825" t="s">
        <v>50</v>
      </c>
      <c r="G5825">
        <v>6.2127312024434398E-4</v>
      </c>
    </row>
    <row r="5826" spans="1:7" x14ac:dyDescent="0.25">
      <c r="A5826" t="s">
        <v>220</v>
      </c>
      <c r="B5826" t="s">
        <v>73</v>
      </c>
      <c r="C5826" t="s">
        <v>47</v>
      </c>
      <c r="D5826" t="s">
        <v>3145</v>
      </c>
      <c r="E5826" t="s">
        <v>49</v>
      </c>
      <c r="F5826" t="s">
        <v>50</v>
      </c>
      <c r="G5826">
        <v>1.5528440475463801E-3</v>
      </c>
    </row>
    <row r="5827" spans="1:7" x14ac:dyDescent="0.25">
      <c r="A5827" t="s">
        <v>214</v>
      </c>
      <c r="B5827" t="s">
        <v>70</v>
      </c>
      <c r="C5827" t="s">
        <v>47</v>
      </c>
      <c r="D5827" t="s">
        <v>3145</v>
      </c>
      <c r="E5827" t="s">
        <v>49</v>
      </c>
      <c r="F5827" t="s">
        <v>50</v>
      </c>
      <c r="G5827">
        <v>7.1341395378112795E-4</v>
      </c>
    </row>
    <row r="5828" spans="1:7" x14ac:dyDescent="0.25">
      <c r="A5828" t="s">
        <v>214</v>
      </c>
      <c r="B5828" t="s">
        <v>76</v>
      </c>
      <c r="C5828" t="s">
        <v>47</v>
      </c>
      <c r="D5828" t="s">
        <v>3145</v>
      </c>
      <c r="E5828" t="s">
        <v>49</v>
      </c>
      <c r="F5828" t="s">
        <v>50</v>
      </c>
      <c r="G5828">
        <v>1.12195014953613E-3</v>
      </c>
    </row>
    <row r="5829" spans="1:7" x14ac:dyDescent="0.25">
      <c r="A5829" t="s">
        <v>214</v>
      </c>
      <c r="B5829" t="s">
        <v>73</v>
      </c>
      <c r="C5829" t="s">
        <v>47</v>
      </c>
      <c r="D5829" t="s">
        <v>3145</v>
      </c>
      <c r="E5829" t="s">
        <v>49</v>
      </c>
      <c r="F5829" t="s">
        <v>50</v>
      </c>
      <c r="G5829">
        <v>1.9634127616882302E-3</v>
      </c>
    </row>
    <row r="5830" spans="1:7" x14ac:dyDescent="0.25">
      <c r="A5830" t="s">
        <v>220</v>
      </c>
      <c r="B5830" t="s">
        <v>70</v>
      </c>
      <c r="C5830" t="s">
        <v>47</v>
      </c>
      <c r="D5830" t="s">
        <v>3146</v>
      </c>
      <c r="E5830" t="s">
        <v>49</v>
      </c>
      <c r="F5830" t="s">
        <v>50</v>
      </c>
      <c r="G5830">
        <v>3.43253640901474E-4</v>
      </c>
    </row>
    <row r="5831" spans="1:7" x14ac:dyDescent="0.25">
      <c r="A5831" t="s">
        <v>220</v>
      </c>
      <c r="B5831" t="s">
        <v>76</v>
      </c>
      <c r="C5831" t="s">
        <v>47</v>
      </c>
      <c r="D5831" t="s">
        <v>3146</v>
      </c>
      <c r="E5831" t="s">
        <v>49</v>
      </c>
      <c r="F5831" t="s">
        <v>50</v>
      </c>
      <c r="G5831">
        <v>6.1309465340205599E-4</v>
      </c>
    </row>
    <row r="5832" spans="1:7" x14ac:dyDescent="0.25">
      <c r="A5832" t="s">
        <v>3229</v>
      </c>
      <c r="B5832" t="s">
        <v>76</v>
      </c>
      <c r="C5832" t="s">
        <v>47</v>
      </c>
      <c r="D5832" t="s">
        <v>3142</v>
      </c>
      <c r="E5832" t="s">
        <v>49</v>
      </c>
      <c r="F5832" t="s">
        <v>50</v>
      </c>
      <c r="G5832">
        <v>4.2485339599743202E-3</v>
      </c>
    </row>
    <row r="5833" spans="1:7" x14ac:dyDescent="0.25">
      <c r="A5833" t="s">
        <v>3229</v>
      </c>
      <c r="B5833" t="s">
        <v>73</v>
      </c>
      <c r="C5833" t="s">
        <v>47</v>
      </c>
      <c r="D5833" t="s">
        <v>3142</v>
      </c>
      <c r="E5833" t="s">
        <v>49</v>
      </c>
      <c r="F5833" t="s">
        <v>50</v>
      </c>
      <c r="G5833">
        <v>4.8793813115672003E-3</v>
      </c>
    </row>
    <row r="5834" spans="1:7" x14ac:dyDescent="0.25">
      <c r="A5834" t="s">
        <v>220</v>
      </c>
      <c r="B5834" t="s">
        <v>73</v>
      </c>
      <c r="C5834" t="s">
        <v>47</v>
      </c>
      <c r="D5834" t="s">
        <v>3146</v>
      </c>
      <c r="E5834" t="s">
        <v>49</v>
      </c>
      <c r="F5834" t="s">
        <v>50</v>
      </c>
      <c r="G5834">
        <v>1.5423265714494001E-3</v>
      </c>
    </row>
    <row r="5835" spans="1:7" x14ac:dyDescent="0.25">
      <c r="A5835" t="s">
        <v>3229</v>
      </c>
      <c r="B5835" t="s">
        <v>70</v>
      </c>
      <c r="C5835" t="s">
        <v>47</v>
      </c>
      <c r="D5835" t="s">
        <v>3142</v>
      </c>
      <c r="E5835" t="s">
        <v>49</v>
      </c>
      <c r="F5835" t="s">
        <v>50</v>
      </c>
      <c r="G5835">
        <v>2.1535067181838101E-3</v>
      </c>
    </row>
    <row r="5836" spans="1:7" x14ac:dyDescent="0.25">
      <c r="A5836" t="s">
        <v>214</v>
      </c>
      <c r="B5836" t="s">
        <v>70</v>
      </c>
      <c r="C5836" t="s">
        <v>47</v>
      </c>
      <c r="D5836" t="s">
        <v>3146</v>
      </c>
      <c r="E5836" t="s">
        <v>49</v>
      </c>
      <c r="F5836" t="s">
        <v>50</v>
      </c>
      <c r="G5836">
        <v>7.1031678290594104E-4</v>
      </c>
    </row>
    <row r="5837" spans="1:7" x14ac:dyDescent="0.25">
      <c r="A5837" t="s">
        <v>214</v>
      </c>
      <c r="B5837" t="s">
        <v>76</v>
      </c>
      <c r="C5837" t="s">
        <v>47</v>
      </c>
      <c r="D5837" t="s">
        <v>3146</v>
      </c>
      <c r="E5837" t="s">
        <v>49</v>
      </c>
      <c r="F5837" t="s">
        <v>50</v>
      </c>
      <c r="G5837">
        <v>1.1203693019019201E-3</v>
      </c>
    </row>
    <row r="5838" spans="1:7" x14ac:dyDescent="0.25">
      <c r="A5838" t="s">
        <v>220</v>
      </c>
      <c r="B5838" t="s">
        <v>70</v>
      </c>
      <c r="C5838" t="s">
        <v>47</v>
      </c>
      <c r="D5838" t="s">
        <v>3147</v>
      </c>
      <c r="E5838" t="s">
        <v>49</v>
      </c>
      <c r="F5838" t="s">
        <v>50</v>
      </c>
      <c r="G5838">
        <v>3.3914696338564803E-4</v>
      </c>
    </row>
    <row r="5839" spans="1:7" x14ac:dyDescent="0.25">
      <c r="A5839" t="s">
        <v>214</v>
      </c>
      <c r="B5839" t="s">
        <v>73</v>
      </c>
      <c r="C5839" t="s">
        <v>47</v>
      </c>
      <c r="D5839" t="s">
        <v>3146</v>
      </c>
      <c r="E5839" t="s">
        <v>49</v>
      </c>
      <c r="F5839" t="s">
        <v>50</v>
      </c>
      <c r="G5839">
        <v>1.9411357149245201E-3</v>
      </c>
    </row>
    <row r="5840" spans="1:7" x14ac:dyDescent="0.25">
      <c r="A5840" t="s">
        <v>220</v>
      </c>
      <c r="B5840" t="s">
        <v>76</v>
      </c>
      <c r="C5840" t="s">
        <v>47</v>
      </c>
      <c r="D5840" t="s">
        <v>3147</v>
      </c>
      <c r="E5840" t="s">
        <v>49</v>
      </c>
      <c r="F5840" t="s">
        <v>50</v>
      </c>
      <c r="G5840">
        <v>5.9883663820665901E-4</v>
      </c>
    </row>
    <row r="5841" spans="1:7" x14ac:dyDescent="0.25">
      <c r="A5841" t="s">
        <v>220</v>
      </c>
      <c r="B5841" t="s">
        <v>73</v>
      </c>
      <c r="C5841" t="s">
        <v>47</v>
      </c>
      <c r="D5841" t="s">
        <v>3147</v>
      </c>
      <c r="E5841" t="s">
        <v>49</v>
      </c>
      <c r="F5841" t="s">
        <v>50</v>
      </c>
      <c r="G5841">
        <v>1.5193783959677001E-3</v>
      </c>
    </row>
    <row r="5842" spans="1:7" x14ac:dyDescent="0.25">
      <c r="A5842" t="s">
        <v>3229</v>
      </c>
      <c r="B5842" t="s">
        <v>76</v>
      </c>
      <c r="C5842" t="s">
        <v>47</v>
      </c>
      <c r="D5842" t="s">
        <v>3143</v>
      </c>
      <c r="E5842" t="s">
        <v>49</v>
      </c>
      <c r="F5842" t="s">
        <v>50</v>
      </c>
      <c r="G5842">
        <v>4.2343264461582502E-3</v>
      </c>
    </row>
    <row r="5843" spans="1:7" x14ac:dyDescent="0.25">
      <c r="A5843" t="s">
        <v>3229</v>
      </c>
      <c r="B5843" t="s">
        <v>73</v>
      </c>
      <c r="C5843" t="s">
        <v>47</v>
      </c>
      <c r="D5843" t="s">
        <v>3143</v>
      </c>
      <c r="E5843" t="s">
        <v>49</v>
      </c>
      <c r="F5843" t="s">
        <v>50</v>
      </c>
      <c r="G5843">
        <v>4.8732147257552101E-3</v>
      </c>
    </row>
    <row r="5844" spans="1:7" x14ac:dyDescent="0.25">
      <c r="A5844" t="s">
        <v>3229</v>
      </c>
      <c r="B5844" t="s">
        <v>70</v>
      </c>
      <c r="C5844" t="s">
        <v>47</v>
      </c>
      <c r="D5844" t="s">
        <v>3143</v>
      </c>
      <c r="E5844" t="s">
        <v>49</v>
      </c>
      <c r="F5844" t="s">
        <v>50</v>
      </c>
      <c r="G5844">
        <v>2.1217928482935898E-3</v>
      </c>
    </row>
    <row r="5845" spans="1:7" x14ac:dyDescent="0.25">
      <c r="A5845" t="s">
        <v>214</v>
      </c>
      <c r="B5845" t="s">
        <v>70</v>
      </c>
      <c r="C5845" t="s">
        <v>47</v>
      </c>
      <c r="D5845" t="s">
        <v>3147</v>
      </c>
      <c r="E5845" t="s">
        <v>49</v>
      </c>
      <c r="F5845" t="s">
        <v>50</v>
      </c>
      <c r="G5845">
        <v>6.9508977638658596E-4</v>
      </c>
    </row>
    <row r="5846" spans="1:7" x14ac:dyDescent="0.25">
      <c r="A5846" t="s">
        <v>214</v>
      </c>
      <c r="B5846" t="s">
        <v>76</v>
      </c>
      <c r="C5846" t="s">
        <v>47</v>
      </c>
      <c r="D5846" t="s">
        <v>3147</v>
      </c>
      <c r="E5846" t="s">
        <v>49</v>
      </c>
      <c r="F5846" t="s">
        <v>50</v>
      </c>
      <c r="G5846">
        <v>1.1046501093132501E-3</v>
      </c>
    </row>
    <row r="5847" spans="1:7" x14ac:dyDescent="0.25">
      <c r="A5847" t="s">
        <v>220</v>
      </c>
      <c r="B5847" t="s">
        <v>70</v>
      </c>
      <c r="C5847" t="s">
        <v>47</v>
      </c>
      <c r="D5847" t="s">
        <v>3148</v>
      </c>
      <c r="E5847" t="s">
        <v>49</v>
      </c>
      <c r="F5847" t="s">
        <v>50</v>
      </c>
      <c r="G5847">
        <v>3.3522695302963198E-4</v>
      </c>
    </row>
    <row r="5848" spans="1:7" x14ac:dyDescent="0.25">
      <c r="A5848" t="s">
        <v>220</v>
      </c>
      <c r="B5848" t="s">
        <v>76</v>
      </c>
      <c r="C5848" t="s">
        <v>47</v>
      </c>
      <c r="D5848" t="s">
        <v>3148</v>
      </c>
      <c r="E5848" t="s">
        <v>49</v>
      </c>
      <c r="F5848" t="s">
        <v>50</v>
      </c>
      <c r="G5848">
        <v>5.8648933966954503E-4</v>
      </c>
    </row>
    <row r="5849" spans="1:7" x14ac:dyDescent="0.25">
      <c r="A5849" t="s">
        <v>214</v>
      </c>
      <c r="B5849" t="s">
        <v>73</v>
      </c>
      <c r="C5849" t="s">
        <v>47</v>
      </c>
      <c r="D5849" t="s">
        <v>3147</v>
      </c>
      <c r="E5849" t="s">
        <v>49</v>
      </c>
      <c r="F5849" t="s">
        <v>50</v>
      </c>
      <c r="G5849">
        <v>1.91085089084713E-3</v>
      </c>
    </row>
    <row r="5850" spans="1:7" x14ac:dyDescent="0.25">
      <c r="A5850" t="s">
        <v>220</v>
      </c>
      <c r="B5850" t="s">
        <v>73</v>
      </c>
      <c r="C5850" t="s">
        <v>47</v>
      </c>
      <c r="D5850" t="s">
        <v>3148</v>
      </c>
      <c r="E5850" t="s">
        <v>49</v>
      </c>
      <c r="F5850" t="s">
        <v>50</v>
      </c>
      <c r="G5850">
        <v>1.5025238196055E-3</v>
      </c>
    </row>
    <row r="5851" spans="1:7" x14ac:dyDescent="0.25">
      <c r="A5851" t="s">
        <v>3229</v>
      </c>
      <c r="B5851" t="s">
        <v>76</v>
      </c>
      <c r="C5851" t="s">
        <v>47</v>
      </c>
      <c r="D5851" t="s">
        <v>3144</v>
      </c>
      <c r="E5851" t="s">
        <v>49</v>
      </c>
      <c r="F5851" t="s">
        <v>50</v>
      </c>
      <c r="G5851">
        <v>4.2576348284880296E-3</v>
      </c>
    </row>
    <row r="5852" spans="1:7" x14ac:dyDescent="0.25">
      <c r="A5852" t="s">
        <v>3229</v>
      </c>
      <c r="B5852" t="s">
        <v>73</v>
      </c>
      <c r="C5852" t="s">
        <v>47</v>
      </c>
      <c r="D5852" t="s">
        <v>3144</v>
      </c>
      <c r="E5852" t="s">
        <v>49</v>
      </c>
      <c r="F5852" t="s">
        <v>50</v>
      </c>
      <c r="G5852">
        <v>4.8701342443625102E-3</v>
      </c>
    </row>
    <row r="5853" spans="1:7" x14ac:dyDescent="0.25">
      <c r="A5853" t="s">
        <v>3229</v>
      </c>
      <c r="B5853" t="s">
        <v>70</v>
      </c>
      <c r="C5853" t="s">
        <v>47</v>
      </c>
      <c r="D5853" t="s">
        <v>3144</v>
      </c>
      <c r="E5853" t="s">
        <v>49</v>
      </c>
      <c r="F5853" t="s">
        <v>50</v>
      </c>
      <c r="G5853">
        <v>2.1055535475413001E-3</v>
      </c>
    </row>
    <row r="5854" spans="1:7" x14ac:dyDescent="0.25">
      <c r="A5854" t="s">
        <v>214</v>
      </c>
      <c r="B5854" t="s">
        <v>70</v>
      </c>
      <c r="C5854" t="s">
        <v>47</v>
      </c>
      <c r="D5854" t="s">
        <v>3148</v>
      </c>
      <c r="E5854" t="s">
        <v>49</v>
      </c>
      <c r="F5854" t="s">
        <v>50</v>
      </c>
      <c r="G5854">
        <v>6.8434278170267698E-4</v>
      </c>
    </row>
    <row r="5855" spans="1:7" x14ac:dyDescent="0.25">
      <c r="A5855" t="s">
        <v>214</v>
      </c>
      <c r="B5855" t="s">
        <v>76</v>
      </c>
      <c r="C5855" t="s">
        <v>47</v>
      </c>
      <c r="D5855" t="s">
        <v>3148</v>
      </c>
      <c r="E5855" t="s">
        <v>49</v>
      </c>
      <c r="F5855" t="s">
        <v>50</v>
      </c>
      <c r="G5855">
        <v>1.08901411294937E-3</v>
      </c>
    </row>
    <row r="5856" spans="1:7" x14ac:dyDescent="0.25">
      <c r="A5856" t="s">
        <v>220</v>
      </c>
      <c r="B5856" t="s">
        <v>70</v>
      </c>
      <c r="C5856" t="s">
        <v>47</v>
      </c>
      <c r="D5856" t="s">
        <v>3149</v>
      </c>
      <c r="E5856" t="s">
        <v>49</v>
      </c>
      <c r="F5856" t="s">
        <v>50</v>
      </c>
      <c r="G5856">
        <v>3.35184865527682E-4</v>
      </c>
    </row>
    <row r="5857" spans="1:7" x14ac:dyDescent="0.25">
      <c r="A5857" t="s">
        <v>220</v>
      </c>
      <c r="B5857" t="s">
        <v>76</v>
      </c>
      <c r="C5857" t="s">
        <v>47</v>
      </c>
      <c r="D5857" t="s">
        <v>3149</v>
      </c>
      <c r="E5857" t="s">
        <v>49</v>
      </c>
      <c r="F5857" t="s">
        <v>50</v>
      </c>
      <c r="G5857">
        <v>5.8518462710910302E-4</v>
      </c>
    </row>
    <row r="5858" spans="1:7" x14ac:dyDescent="0.25">
      <c r="A5858" t="s">
        <v>214</v>
      </c>
      <c r="B5858" t="s">
        <v>73</v>
      </c>
      <c r="C5858" t="s">
        <v>47</v>
      </c>
      <c r="D5858" t="s">
        <v>3148</v>
      </c>
      <c r="E5858" t="s">
        <v>49</v>
      </c>
      <c r="F5858" t="s">
        <v>50</v>
      </c>
      <c r="G5858">
        <v>1.87815477450688E-3</v>
      </c>
    </row>
    <row r="5859" spans="1:7" x14ac:dyDescent="0.25">
      <c r="A5859" t="s">
        <v>220</v>
      </c>
      <c r="B5859" t="s">
        <v>73</v>
      </c>
      <c r="C5859" t="s">
        <v>47</v>
      </c>
      <c r="D5859" t="s">
        <v>3149</v>
      </c>
      <c r="E5859" t="s">
        <v>49</v>
      </c>
      <c r="F5859" t="s">
        <v>50</v>
      </c>
      <c r="G5859">
        <v>1.49938128612659E-3</v>
      </c>
    </row>
    <row r="5860" spans="1:7" x14ac:dyDescent="0.25">
      <c r="A5860" t="s">
        <v>3229</v>
      </c>
      <c r="B5860" t="s">
        <v>73</v>
      </c>
      <c r="C5860" t="s">
        <v>47</v>
      </c>
      <c r="D5860" t="s">
        <v>3145</v>
      </c>
      <c r="E5860" t="s">
        <v>49</v>
      </c>
      <c r="F5860" t="s">
        <v>50</v>
      </c>
      <c r="G5860">
        <v>4.8184235890706296E-3</v>
      </c>
    </row>
    <row r="5861" spans="1:7" x14ac:dyDescent="0.25">
      <c r="A5861" t="s">
        <v>3229</v>
      </c>
      <c r="B5861" t="s">
        <v>76</v>
      </c>
      <c r="C5861" t="s">
        <v>47</v>
      </c>
      <c r="D5861" t="s">
        <v>3145</v>
      </c>
      <c r="E5861" t="s">
        <v>49</v>
      </c>
      <c r="F5861" t="s">
        <v>50</v>
      </c>
      <c r="G5861">
        <v>4.2120556036631196E-3</v>
      </c>
    </row>
    <row r="5862" spans="1:7" x14ac:dyDescent="0.25">
      <c r="A5862" t="s">
        <v>3229</v>
      </c>
      <c r="B5862" t="s">
        <v>70</v>
      </c>
      <c r="C5862" t="s">
        <v>47</v>
      </c>
      <c r="D5862" t="s">
        <v>3145</v>
      </c>
      <c r="E5862" t="s">
        <v>49</v>
      </c>
      <c r="F5862" t="s">
        <v>50</v>
      </c>
      <c r="G5862">
        <v>2.0582636197408002E-3</v>
      </c>
    </row>
    <row r="5863" spans="1:7" x14ac:dyDescent="0.25">
      <c r="A5863" t="s">
        <v>214</v>
      </c>
      <c r="B5863" t="s">
        <v>70</v>
      </c>
      <c r="C5863" t="s">
        <v>47</v>
      </c>
      <c r="D5863" t="s">
        <v>3149</v>
      </c>
      <c r="E5863" t="s">
        <v>49</v>
      </c>
      <c r="F5863" t="s">
        <v>50</v>
      </c>
      <c r="G5863">
        <v>6.7654256467466003E-4</v>
      </c>
    </row>
    <row r="5864" spans="1:7" x14ac:dyDescent="0.25">
      <c r="A5864" t="s">
        <v>220</v>
      </c>
      <c r="B5864" t="s">
        <v>70</v>
      </c>
      <c r="C5864" t="s">
        <v>47</v>
      </c>
      <c r="D5864" t="s">
        <v>3150</v>
      </c>
      <c r="E5864" t="s">
        <v>49</v>
      </c>
      <c r="F5864" t="s">
        <v>50</v>
      </c>
      <c r="G5864">
        <v>3.3152142296666602E-4</v>
      </c>
    </row>
    <row r="5865" spans="1:7" x14ac:dyDescent="0.25">
      <c r="A5865" t="s">
        <v>214</v>
      </c>
      <c r="B5865" t="s">
        <v>76</v>
      </c>
      <c r="C5865" t="s">
        <v>47</v>
      </c>
      <c r="D5865" t="s">
        <v>3149</v>
      </c>
      <c r="E5865" t="s">
        <v>49</v>
      </c>
      <c r="F5865" t="s">
        <v>50</v>
      </c>
      <c r="G5865">
        <v>1.08333230018615E-3</v>
      </c>
    </row>
    <row r="5866" spans="1:7" x14ac:dyDescent="0.25">
      <c r="A5866" t="s">
        <v>220</v>
      </c>
      <c r="B5866" t="s">
        <v>76</v>
      </c>
      <c r="C5866" t="s">
        <v>47</v>
      </c>
      <c r="D5866" t="s">
        <v>3150</v>
      </c>
      <c r="E5866" t="s">
        <v>49</v>
      </c>
      <c r="F5866" t="s">
        <v>50</v>
      </c>
      <c r="G5866">
        <v>5.76086407122404E-4</v>
      </c>
    </row>
    <row r="5867" spans="1:7" x14ac:dyDescent="0.25">
      <c r="A5867" t="s">
        <v>220</v>
      </c>
      <c r="B5867" t="s">
        <v>73</v>
      </c>
      <c r="C5867" t="s">
        <v>47</v>
      </c>
      <c r="D5867" t="s">
        <v>3150</v>
      </c>
      <c r="E5867" t="s">
        <v>49</v>
      </c>
      <c r="F5867" t="s">
        <v>50</v>
      </c>
      <c r="G5867">
        <v>1.4999985694885199E-3</v>
      </c>
    </row>
    <row r="5868" spans="1:7" x14ac:dyDescent="0.25">
      <c r="A5868" t="s">
        <v>214</v>
      </c>
      <c r="B5868" t="s">
        <v>73</v>
      </c>
      <c r="C5868" t="s">
        <v>47</v>
      </c>
      <c r="D5868" t="s">
        <v>3149</v>
      </c>
      <c r="E5868" t="s">
        <v>49</v>
      </c>
      <c r="F5868" t="s">
        <v>50</v>
      </c>
      <c r="G5868">
        <v>1.85802291940759E-3</v>
      </c>
    </row>
    <row r="5869" spans="1:7" x14ac:dyDescent="0.25">
      <c r="A5869" t="s">
        <v>3229</v>
      </c>
      <c r="B5869" t="s">
        <v>73</v>
      </c>
      <c r="C5869" t="s">
        <v>47</v>
      </c>
      <c r="D5869" t="s">
        <v>3146</v>
      </c>
      <c r="E5869" t="s">
        <v>49</v>
      </c>
      <c r="F5869" t="s">
        <v>50</v>
      </c>
      <c r="G5869">
        <v>4.77975734642573E-3</v>
      </c>
    </row>
    <row r="5870" spans="1:7" x14ac:dyDescent="0.25">
      <c r="A5870" t="s">
        <v>3229</v>
      </c>
      <c r="B5870" t="s">
        <v>76</v>
      </c>
      <c r="C5870" t="s">
        <v>47</v>
      </c>
      <c r="D5870" t="s">
        <v>3146</v>
      </c>
      <c r="E5870" t="s">
        <v>49</v>
      </c>
      <c r="F5870" t="s">
        <v>50</v>
      </c>
      <c r="G5870">
        <v>4.1593875676866499E-3</v>
      </c>
    </row>
    <row r="5871" spans="1:7" x14ac:dyDescent="0.25">
      <c r="A5871" t="s">
        <v>3229</v>
      </c>
      <c r="B5871" t="s">
        <v>70</v>
      </c>
      <c r="C5871" t="s">
        <v>47</v>
      </c>
      <c r="D5871" t="s">
        <v>3146</v>
      </c>
      <c r="E5871" t="s">
        <v>49</v>
      </c>
      <c r="F5871" t="s">
        <v>50</v>
      </c>
      <c r="G5871">
        <v>2.0357123443058502E-3</v>
      </c>
    </row>
    <row r="5872" spans="1:7" x14ac:dyDescent="0.25">
      <c r="A5872" t="s">
        <v>214</v>
      </c>
      <c r="B5872" t="s">
        <v>70</v>
      </c>
      <c r="C5872" t="s">
        <v>47</v>
      </c>
      <c r="D5872" t="s">
        <v>3150</v>
      </c>
      <c r="E5872" t="s">
        <v>49</v>
      </c>
      <c r="F5872" t="s">
        <v>50</v>
      </c>
      <c r="G5872">
        <v>6.8055490652720095E-4</v>
      </c>
    </row>
    <row r="5873" spans="1:7" x14ac:dyDescent="0.25">
      <c r="A5873" t="s">
        <v>220</v>
      </c>
      <c r="B5873" t="s">
        <v>70</v>
      </c>
      <c r="C5873" t="s">
        <v>47</v>
      </c>
      <c r="D5873" t="s">
        <v>3151</v>
      </c>
      <c r="E5873" t="s">
        <v>49</v>
      </c>
      <c r="F5873" t="s">
        <v>50</v>
      </c>
      <c r="G5873">
        <v>3.25649807639155E-4</v>
      </c>
    </row>
    <row r="5874" spans="1:7" x14ac:dyDescent="0.25">
      <c r="A5874" t="s">
        <v>214</v>
      </c>
      <c r="B5874" t="s">
        <v>76</v>
      </c>
      <c r="C5874" t="s">
        <v>47</v>
      </c>
      <c r="D5874" t="s">
        <v>3150</v>
      </c>
      <c r="E5874" t="s">
        <v>49</v>
      </c>
      <c r="F5874" t="s">
        <v>50</v>
      </c>
      <c r="G5874">
        <v>1.1068830023641099E-3</v>
      </c>
    </row>
    <row r="5875" spans="1:7" x14ac:dyDescent="0.25">
      <c r="A5875" t="s">
        <v>220</v>
      </c>
      <c r="B5875" t="s">
        <v>76</v>
      </c>
      <c r="C5875" t="s">
        <v>47</v>
      </c>
      <c r="D5875" t="s">
        <v>3151</v>
      </c>
      <c r="E5875" t="s">
        <v>49</v>
      </c>
      <c r="F5875" t="s">
        <v>50</v>
      </c>
      <c r="G5875">
        <v>5.7092144134196802E-4</v>
      </c>
    </row>
    <row r="5876" spans="1:7" x14ac:dyDescent="0.25">
      <c r="A5876" t="s">
        <v>220</v>
      </c>
      <c r="B5876" t="s">
        <v>73</v>
      </c>
      <c r="C5876" t="s">
        <v>47</v>
      </c>
      <c r="D5876" t="s">
        <v>3151</v>
      </c>
      <c r="E5876" t="s">
        <v>49</v>
      </c>
      <c r="F5876" t="s">
        <v>50</v>
      </c>
      <c r="G5876">
        <v>1.51240990516987E-3</v>
      </c>
    </row>
    <row r="5877" spans="1:7" x14ac:dyDescent="0.25">
      <c r="A5877" t="s">
        <v>214</v>
      </c>
      <c r="B5877" t="s">
        <v>73</v>
      </c>
      <c r="C5877" t="s">
        <v>47</v>
      </c>
      <c r="D5877" t="s">
        <v>3150</v>
      </c>
      <c r="E5877" t="s">
        <v>49</v>
      </c>
      <c r="F5877" t="s">
        <v>50</v>
      </c>
      <c r="G5877">
        <v>1.8731866193854199E-3</v>
      </c>
    </row>
    <row r="5878" spans="1:7" x14ac:dyDescent="0.25">
      <c r="A5878" t="s">
        <v>3229</v>
      </c>
      <c r="B5878" t="s">
        <v>73</v>
      </c>
      <c r="C5878" t="s">
        <v>47</v>
      </c>
      <c r="D5878" t="s">
        <v>3147</v>
      </c>
      <c r="E5878" t="s">
        <v>49</v>
      </c>
      <c r="F5878" t="s">
        <v>50</v>
      </c>
      <c r="G5878">
        <v>4.7021918980650196E-3</v>
      </c>
    </row>
    <row r="5879" spans="1:7" x14ac:dyDescent="0.25">
      <c r="A5879" t="s">
        <v>3229</v>
      </c>
      <c r="B5879" t="s">
        <v>76</v>
      </c>
      <c r="C5879" t="s">
        <v>47</v>
      </c>
      <c r="D5879" t="s">
        <v>3147</v>
      </c>
      <c r="E5879" t="s">
        <v>49</v>
      </c>
      <c r="F5879" t="s">
        <v>50</v>
      </c>
      <c r="G5879">
        <v>4.0904353755389002E-3</v>
      </c>
    </row>
    <row r="5880" spans="1:7" x14ac:dyDescent="0.25">
      <c r="A5880" t="s">
        <v>3229</v>
      </c>
      <c r="B5880" t="s">
        <v>70</v>
      </c>
      <c r="C5880" t="s">
        <v>47</v>
      </c>
      <c r="D5880" t="s">
        <v>3147</v>
      </c>
      <c r="E5880" t="s">
        <v>49</v>
      </c>
      <c r="F5880" t="s">
        <v>50</v>
      </c>
      <c r="G5880">
        <v>1.9883701967638502E-3</v>
      </c>
    </row>
    <row r="5881" spans="1:7" x14ac:dyDescent="0.25">
      <c r="A5881" t="s">
        <v>214</v>
      </c>
      <c r="B5881" t="s">
        <v>70</v>
      </c>
      <c r="C5881" t="s">
        <v>47</v>
      </c>
      <c r="D5881" t="s">
        <v>3151</v>
      </c>
      <c r="E5881" t="s">
        <v>49</v>
      </c>
      <c r="F5881" t="s">
        <v>50</v>
      </c>
      <c r="G5881">
        <v>6.8144143050444001E-4</v>
      </c>
    </row>
    <row r="5882" spans="1:7" x14ac:dyDescent="0.25">
      <c r="A5882" t="s">
        <v>220</v>
      </c>
      <c r="B5882" t="s">
        <v>70</v>
      </c>
      <c r="C5882" t="s">
        <v>47</v>
      </c>
      <c r="D5882" t="s">
        <v>3152</v>
      </c>
      <c r="E5882" t="s">
        <v>49</v>
      </c>
      <c r="F5882" t="s">
        <v>50</v>
      </c>
      <c r="G5882">
        <v>3.1886543664667302E-4</v>
      </c>
    </row>
    <row r="5883" spans="1:7" x14ac:dyDescent="0.25">
      <c r="A5883" t="s">
        <v>220</v>
      </c>
      <c r="B5883" t="s">
        <v>76</v>
      </c>
      <c r="C5883" t="s">
        <v>47</v>
      </c>
      <c r="D5883" t="s">
        <v>3152</v>
      </c>
      <c r="E5883" t="s">
        <v>49</v>
      </c>
      <c r="F5883" t="s">
        <v>50</v>
      </c>
      <c r="G5883">
        <v>5.6828649507628497E-4</v>
      </c>
    </row>
    <row r="5884" spans="1:7" x14ac:dyDescent="0.25">
      <c r="A5884" t="s">
        <v>214</v>
      </c>
      <c r="B5884" t="s">
        <v>76</v>
      </c>
      <c r="C5884" t="s">
        <v>47</v>
      </c>
      <c r="D5884" t="s">
        <v>3151</v>
      </c>
      <c r="E5884" t="s">
        <v>49</v>
      </c>
      <c r="F5884" t="s">
        <v>50</v>
      </c>
      <c r="G5884">
        <v>1.12174833919985E-3</v>
      </c>
    </row>
    <row r="5885" spans="1:7" x14ac:dyDescent="0.25">
      <c r="A5885" t="s">
        <v>220</v>
      </c>
      <c r="B5885" t="s">
        <v>73</v>
      </c>
      <c r="C5885" t="s">
        <v>47</v>
      </c>
      <c r="D5885" t="s">
        <v>3152</v>
      </c>
      <c r="E5885" t="s">
        <v>49</v>
      </c>
      <c r="F5885" t="s">
        <v>50</v>
      </c>
      <c r="G5885">
        <v>1.4976837568812899E-3</v>
      </c>
    </row>
    <row r="5886" spans="1:7" x14ac:dyDescent="0.25">
      <c r="A5886" t="s">
        <v>214</v>
      </c>
      <c r="B5886" t="s">
        <v>73</v>
      </c>
      <c r="C5886" t="s">
        <v>47</v>
      </c>
      <c r="D5886" t="s">
        <v>3151</v>
      </c>
      <c r="E5886" t="s">
        <v>49</v>
      </c>
      <c r="F5886" t="s">
        <v>50</v>
      </c>
      <c r="G5886">
        <v>1.8877050555344099E-3</v>
      </c>
    </row>
    <row r="5887" spans="1:7" x14ac:dyDescent="0.25">
      <c r="A5887" t="s">
        <v>3229</v>
      </c>
      <c r="B5887" t="s">
        <v>73</v>
      </c>
      <c r="C5887" t="s">
        <v>47</v>
      </c>
      <c r="D5887" t="s">
        <v>3148</v>
      </c>
      <c r="E5887" t="s">
        <v>49</v>
      </c>
      <c r="F5887" t="s">
        <v>50</v>
      </c>
      <c r="G5887">
        <v>4.6445662776629102E-3</v>
      </c>
    </row>
    <row r="5888" spans="1:7" x14ac:dyDescent="0.25">
      <c r="A5888" t="s">
        <v>3229</v>
      </c>
      <c r="B5888" t="s">
        <v>76</v>
      </c>
      <c r="C5888" t="s">
        <v>47</v>
      </c>
      <c r="D5888" t="s">
        <v>3148</v>
      </c>
      <c r="E5888" t="s">
        <v>49</v>
      </c>
      <c r="F5888" t="s">
        <v>50</v>
      </c>
      <c r="G5888">
        <v>4.0637587507565799E-3</v>
      </c>
    </row>
    <row r="5889" spans="1:7" x14ac:dyDescent="0.25">
      <c r="A5889" t="s">
        <v>3229</v>
      </c>
      <c r="B5889" t="s">
        <v>70</v>
      </c>
      <c r="C5889" t="s">
        <v>47</v>
      </c>
      <c r="D5889" t="s">
        <v>3148</v>
      </c>
      <c r="E5889" t="s">
        <v>49</v>
      </c>
      <c r="F5889" t="s">
        <v>50</v>
      </c>
      <c r="G5889">
        <v>1.95075571537017E-3</v>
      </c>
    </row>
    <row r="5890" spans="1:7" x14ac:dyDescent="0.25">
      <c r="A5890" t="s">
        <v>214</v>
      </c>
      <c r="B5890" t="s">
        <v>70</v>
      </c>
      <c r="C5890" t="s">
        <v>47</v>
      </c>
      <c r="D5890" t="s">
        <v>3152</v>
      </c>
      <c r="E5890" t="s">
        <v>49</v>
      </c>
      <c r="F5890" t="s">
        <v>50</v>
      </c>
      <c r="G5890">
        <v>6.7303176555368602E-4</v>
      </c>
    </row>
    <row r="5891" spans="1:7" x14ac:dyDescent="0.25">
      <c r="A5891" t="s">
        <v>220</v>
      </c>
      <c r="B5891" t="s">
        <v>70</v>
      </c>
      <c r="C5891" t="s">
        <v>47</v>
      </c>
      <c r="D5891" t="s">
        <v>3153</v>
      </c>
      <c r="E5891" t="s">
        <v>49</v>
      </c>
      <c r="F5891" t="s">
        <v>50</v>
      </c>
      <c r="G5891">
        <v>3.12357978755924E-4</v>
      </c>
    </row>
    <row r="5892" spans="1:7" x14ac:dyDescent="0.25">
      <c r="A5892" t="s">
        <v>220</v>
      </c>
      <c r="B5892" t="s">
        <v>76</v>
      </c>
      <c r="C5892" t="s">
        <v>47</v>
      </c>
      <c r="D5892" t="s">
        <v>3153</v>
      </c>
      <c r="E5892" t="s">
        <v>49</v>
      </c>
      <c r="F5892" t="s">
        <v>50</v>
      </c>
      <c r="G5892">
        <v>5.58389490153513E-4</v>
      </c>
    </row>
    <row r="5893" spans="1:7" x14ac:dyDescent="0.25">
      <c r="A5893" t="s">
        <v>214</v>
      </c>
      <c r="B5893" t="s">
        <v>76</v>
      </c>
      <c r="C5893" t="s">
        <v>47</v>
      </c>
      <c r="D5893" t="s">
        <v>3152</v>
      </c>
      <c r="E5893" t="s">
        <v>49</v>
      </c>
      <c r="F5893" t="s">
        <v>50</v>
      </c>
      <c r="G5893">
        <v>1.1186331924464899E-3</v>
      </c>
    </row>
    <row r="5894" spans="1:7" x14ac:dyDescent="0.25">
      <c r="A5894" t="s">
        <v>220</v>
      </c>
      <c r="B5894" t="s">
        <v>73</v>
      </c>
      <c r="C5894" t="s">
        <v>47</v>
      </c>
      <c r="D5894" t="s">
        <v>3153</v>
      </c>
      <c r="E5894" t="s">
        <v>49</v>
      </c>
      <c r="F5894" t="s">
        <v>50</v>
      </c>
      <c r="G5894">
        <v>1.4812911043361699E-3</v>
      </c>
    </row>
    <row r="5895" spans="1:7" x14ac:dyDescent="0.25">
      <c r="A5895" t="s">
        <v>214</v>
      </c>
      <c r="B5895" t="s">
        <v>73</v>
      </c>
      <c r="C5895" t="s">
        <v>47</v>
      </c>
      <c r="D5895" t="s">
        <v>3152</v>
      </c>
      <c r="E5895" t="s">
        <v>49</v>
      </c>
      <c r="F5895" t="s">
        <v>50</v>
      </c>
      <c r="G5895">
        <v>1.8888870875040601E-3</v>
      </c>
    </row>
    <row r="5896" spans="1:7" x14ac:dyDescent="0.25">
      <c r="A5896" t="s">
        <v>3229</v>
      </c>
      <c r="B5896" t="s">
        <v>73</v>
      </c>
      <c r="C5896" t="s">
        <v>47</v>
      </c>
      <c r="D5896" t="s">
        <v>3149</v>
      </c>
      <c r="E5896" t="s">
        <v>49</v>
      </c>
      <c r="F5896" t="s">
        <v>50</v>
      </c>
      <c r="G5896">
        <v>4.6172795472321599E-3</v>
      </c>
    </row>
    <row r="5897" spans="1:7" x14ac:dyDescent="0.25">
      <c r="A5897" t="s">
        <v>3229</v>
      </c>
      <c r="B5897" t="s">
        <v>76</v>
      </c>
      <c r="C5897" t="s">
        <v>47</v>
      </c>
      <c r="D5897" t="s">
        <v>3149</v>
      </c>
      <c r="E5897" t="s">
        <v>49</v>
      </c>
      <c r="F5897" t="s">
        <v>50</v>
      </c>
      <c r="G5897">
        <v>4.0635763715814602E-3</v>
      </c>
    </row>
    <row r="5898" spans="1:7" x14ac:dyDescent="0.25">
      <c r="A5898" t="s">
        <v>3229</v>
      </c>
      <c r="B5898" t="s">
        <v>70</v>
      </c>
      <c r="C5898" t="s">
        <v>47</v>
      </c>
      <c r="D5898" t="s">
        <v>3149</v>
      </c>
      <c r="E5898" t="s">
        <v>49</v>
      </c>
      <c r="F5898" t="s">
        <v>50</v>
      </c>
      <c r="G5898">
        <v>1.9351833396487701E-3</v>
      </c>
    </row>
    <row r="5899" spans="1:7" x14ac:dyDescent="0.25">
      <c r="A5899" t="s">
        <v>214</v>
      </c>
      <c r="B5899" t="s">
        <v>70</v>
      </c>
      <c r="C5899" t="s">
        <v>47</v>
      </c>
      <c r="D5899" t="s">
        <v>3153</v>
      </c>
      <c r="E5899" t="s">
        <v>49</v>
      </c>
      <c r="F5899" t="s">
        <v>50</v>
      </c>
      <c r="G5899">
        <v>6.6496535223357499E-4</v>
      </c>
    </row>
    <row r="5900" spans="1:7" x14ac:dyDescent="0.25">
      <c r="A5900" t="s">
        <v>220</v>
      </c>
      <c r="B5900" t="s">
        <v>70</v>
      </c>
      <c r="C5900" t="s">
        <v>47</v>
      </c>
      <c r="D5900" t="s">
        <v>3154</v>
      </c>
      <c r="E5900" t="s">
        <v>49</v>
      </c>
      <c r="F5900" t="s">
        <v>50</v>
      </c>
      <c r="G5900">
        <v>3.5611077149708999E-4</v>
      </c>
    </row>
    <row r="5901" spans="1:7" x14ac:dyDescent="0.25">
      <c r="A5901" t="s">
        <v>220</v>
      </c>
      <c r="B5901" t="s">
        <v>76</v>
      </c>
      <c r="C5901" t="s">
        <v>47</v>
      </c>
      <c r="D5901" t="s">
        <v>3154</v>
      </c>
      <c r="E5901" t="s">
        <v>49</v>
      </c>
      <c r="F5901" t="s">
        <v>50</v>
      </c>
      <c r="G5901">
        <v>6.2944384415944399E-4</v>
      </c>
    </row>
    <row r="5902" spans="1:7" x14ac:dyDescent="0.25">
      <c r="A5902" t="s">
        <v>220</v>
      </c>
      <c r="B5902" t="s">
        <v>73</v>
      </c>
      <c r="C5902" t="s">
        <v>47</v>
      </c>
      <c r="D5902" t="s">
        <v>3154</v>
      </c>
      <c r="E5902" t="s">
        <v>49</v>
      </c>
      <c r="F5902" t="s">
        <v>50</v>
      </c>
      <c r="G5902">
        <v>1.55666518211364E-3</v>
      </c>
    </row>
    <row r="5903" spans="1:7" x14ac:dyDescent="0.25">
      <c r="A5903" t="s">
        <v>214</v>
      </c>
      <c r="B5903" t="s">
        <v>76</v>
      </c>
      <c r="C5903" t="s">
        <v>47</v>
      </c>
      <c r="D5903" t="s">
        <v>3153</v>
      </c>
      <c r="E5903" t="s">
        <v>49</v>
      </c>
      <c r="F5903" t="s">
        <v>50</v>
      </c>
      <c r="G5903">
        <v>1.10884247993936E-3</v>
      </c>
    </row>
    <row r="5904" spans="1:7" x14ac:dyDescent="0.25">
      <c r="A5904" t="s">
        <v>214</v>
      </c>
      <c r="B5904" t="s">
        <v>73</v>
      </c>
      <c r="C5904" t="s">
        <v>47</v>
      </c>
      <c r="D5904" t="s">
        <v>3153</v>
      </c>
      <c r="E5904" t="s">
        <v>49</v>
      </c>
      <c r="F5904" t="s">
        <v>50</v>
      </c>
      <c r="G5904">
        <v>1.8832181586700199E-3</v>
      </c>
    </row>
    <row r="5905" spans="1:7" x14ac:dyDescent="0.25">
      <c r="A5905" t="s">
        <v>3229</v>
      </c>
      <c r="B5905" t="s">
        <v>73</v>
      </c>
      <c r="C5905" t="s">
        <v>47</v>
      </c>
      <c r="D5905" t="s">
        <v>3150</v>
      </c>
      <c r="E5905" t="s">
        <v>49</v>
      </c>
      <c r="F5905" t="s">
        <v>50</v>
      </c>
      <c r="G5905">
        <v>4.6781356351962896E-3</v>
      </c>
    </row>
    <row r="5906" spans="1:7" x14ac:dyDescent="0.25">
      <c r="A5906" t="s">
        <v>3229</v>
      </c>
      <c r="B5906" t="s">
        <v>76</v>
      </c>
      <c r="C5906" t="s">
        <v>47</v>
      </c>
      <c r="D5906" t="s">
        <v>3150</v>
      </c>
      <c r="E5906" t="s">
        <v>49</v>
      </c>
      <c r="F5906" t="s">
        <v>50</v>
      </c>
      <c r="G5906">
        <v>4.0652135144109303E-3</v>
      </c>
    </row>
    <row r="5907" spans="1:7" x14ac:dyDescent="0.25">
      <c r="A5907" t="s">
        <v>3229</v>
      </c>
      <c r="B5907" t="s">
        <v>70</v>
      </c>
      <c r="C5907" t="s">
        <v>47</v>
      </c>
      <c r="D5907" t="s">
        <v>3150</v>
      </c>
      <c r="E5907" t="s">
        <v>49</v>
      </c>
      <c r="F5907" t="s">
        <v>50</v>
      </c>
      <c r="G5907">
        <v>1.9933555869088601E-3</v>
      </c>
    </row>
    <row r="5908" spans="1:7" x14ac:dyDescent="0.25">
      <c r="A5908" t="s">
        <v>214</v>
      </c>
      <c r="B5908" t="s">
        <v>70</v>
      </c>
      <c r="C5908" t="s">
        <v>47</v>
      </c>
      <c r="D5908" t="s">
        <v>3154</v>
      </c>
      <c r="E5908" t="s">
        <v>49</v>
      </c>
      <c r="F5908" t="s">
        <v>50</v>
      </c>
      <c r="G5908">
        <v>7.1944375832875499E-4</v>
      </c>
    </row>
    <row r="5909" spans="1:7" x14ac:dyDescent="0.25">
      <c r="A5909" t="s">
        <v>220</v>
      </c>
      <c r="B5909" t="s">
        <v>70</v>
      </c>
      <c r="C5909" t="s">
        <v>47</v>
      </c>
      <c r="D5909" t="s">
        <v>3155</v>
      </c>
      <c r="E5909" t="s">
        <v>49</v>
      </c>
      <c r="F5909" t="s">
        <v>50</v>
      </c>
      <c r="G5909">
        <v>3.5130685450983899E-4</v>
      </c>
    </row>
    <row r="5910" spans="1:7" x14ac:dyDescent="0.25">
      <c r="A5910" t="s">
        <v>220</v>
      </c>
      <c r="B5910" t="s">
        <v>76</v>
      </c>
      <c r="C5910" t="s">
        <v>47</v>
      </c>
      <c r="D5910" t="s">
        <v>3155</v>
      </c>
      <c r="E5910" t="s">
        <v>49</v>
      </c>
      <c r="F5910" t="s">
        <v>50</v>
      </c>
      <c r="G5910">
        <v>6.1928045515920595E-4</v>
      </c>
    </row>
    <row r="5911" spans="1:7" x14ac:dyDescent="0.25">
      <c r="A5911" t="s">
        <v>220</v>
      </c>
      <c r="B5911" t="s">
        <v>73</v>
      </c>
      <c r="C5911" t="s">
        <v>47</v>
      </c>
      <c r="D5911" t="s">
        <v>3155</v>
      </c>
      <c r="E5911" t="s">
        <v>49</v>
      </c>
      <c r="F5911" t="s">
        <v>50</v>
      </c>
      <c r="G5911">
        <v>1.5462948216332299E-3</v>
      </c>
    </row>
    <row r="5912" spans="1:7" x14ac:dyDescent="0.25">
      <c r="A5912" t="s">
        <v>214</v>
      </c>
      <c r="B5912" t="s">
        <v>76</v>
      </c>
      <c r="C5912" t="s">
        <v>47</v>
      </c>
      <c r="D5912" t="s">
        <v>3154</v>
      </c>
      <c r="E5912" t="s">
        <v>49</v>
      </c>
      <c r="F5912" t="s">
        <v>50</v>
      </c>
      <c r="G5912">
        <v>1.14666557312011E-3</v>
      </c>
    </row>
    <row r="5913" spans="1:7" x14ac:dyDescent="0.25">
      <c r="A5913" t="s">
        <v>214</v>
      </c>
      <c r="B5913" t="s">
        <v>73</v>
      </c>
      <c r="C5913" t="s">
        <v>47</v>
      </c>
      <c r="D5913" t="s">
        <v>3154</v>
      </c>
      <c r="E5913" t="s">
        <v>49</v>
      </c>
      <c r="F5913" t="s">
        <v>50</v>
      </c>
      <c r="G5913">
        <v>2.0205536286036102E-3</v>
      </c>
    </row>
    <row r="5914" spans="1:7" x14ac:dyDescent="0.25">
      <c r="A5914" t="s">
        <v>3229</v>
      </c>
      <c r="B5914" t="s">
        <v>73</v>
      </c>
      <c r="C5914" t="s">
        <v>47</v>
      </c>
      <c r="D5914" t="s">
        <v>3151</v>
      </c>
      <c r="E5914" t="s">
        <v>49</v>
      </c>
      <c r="F5914" t="s">
        <v>50</v>
      </c>
      <c r="G5914">
        <v>4.7884115090606897E-3</v>
      </c>
    </row>
    <row r="5915" spans="1:7" x14ac:dyDescent="0.25">
      <c r="A5915" t="s">
        <v>3229</v>
      </c>
      <c r="B5915" t="s">
        <v>76</v>
      </c>
      <c r="C5915" t="s">
        <v>47</v>
      </c>
      <c r="D5915" t="s">
        <v>3151</v>
      </c>
      <c r="E5915" t="s">
        <v>49</v>
      </c>
      <c r="F5915" t="s">
        <v>50</v>
      </c>
      <c r="G5915">
        <v>4.1241095421162E-3</v>
      </c>
    </row>
    <row r="5916" spans="1:7" x14ac:dyDescent="0.25">
      <c r="A5916" t="s">
        <v>3229</v>
      </c>
      <c r="B5916" t="s">
        <v>70</v>
      </c>
      <c r="C5916" t="s">
        <v>47</v>
      </c>
      <c r="D5916" t="s">
        <v>3151</v>
      </c>
      <c r="E5916" t="s">
        <v>49</v>
      </c>
      <c r="F5916" t="s">
        <v>50</v>
      </c>
      <c r="G5916">
        <v>2.0679649309063601E-3</v>
      </c>
    </row>
    <row r="5917" spans="1:7" x14ac:dyDescent="0.25">
      <c r="A5917" t="s">
        <v>220</v>
      </c>
      <c r="B5917" t="s">
        <v>70</v>
      </c>
      <c r="C5917" t="s">
        <v>47</v>
      </c>
      <c r="D5917" t="s">
        <v>3156</v>
      </c>
      <c r="E5917" t="s">
        <v>49</v>
      </c>
      <c r="F5917" t="s">
        <v>50</v>
      </c>
      <c r="G5917">
        <v>3.4455095346157299E-4</v>
      </c>
    </row>
    <row r="5918" spans="1:7" x14ac:dyDescent="0.25">
      <c r="A5918" t="s">
        <v>220</v>
      </c>
      <c r="B5918" t="s">
        <v>76</v>
      </c>
      <c r="C5918" t="s">
        <v>47</v>
      </c>
      <c r="D5918" t="s">
        <v>3156</v>
      </c>
      <c r="E5918" t="s">
        <v>49</v>
      </c>
      <c r="F5918" t="s">
        <v>50</v>
      </c>
      <c r="G5918">
        <v>6.1378146593387296E-4</v>
      </c>
    </row>
    <row r="5919" spans="1:7" x14ac:dyDescent="0.25">
      <c r="A5919" t="s">
        <v>214</v>
      </c>
      <c r="B5919" t="s">
        <v>70</v>
      </c>
      <c r="C5919" t="s">
        <v>47</v>
      </c>
      <c r="D5919" t="s">
        <v>3155</v>
      </c>
      <c r="E5919" t="s">
        <v>49</v>
      </c>
      <c r="F5919" t="s">
        <v>50</v>
      </c>
      <c r="G5919">
        <v>7.0969431228886997E-4</v>
      </c>
    </row>
    <row r="5920" spans="1:7" x14ac:dyDescent="0.25">
      <c r="A5920" t="s">
        <v>220</v>
      </c>
      <c r="B5920" t="s">
        <v>73</v>
      </c>
      <c r="C5920" t="s">
        <v>47</v>
      </c>
      <c r="D5920" t="s">
        <v>3156</v>
      </c>
      <c r="E5920" t="s">
        <v>49</v>
      </c>
      <c r="F5920" t="s">
        <v>50</v>
      </c>
      <c r="G5920">
        <v>1.5341865710723E-3</v>
      </c>
    </row>
    <row r="5921" spans="1:7" x14ac:dyDescent="0.25">
      <c r="A5921" t="s">
        <v>214</v>
      </c>
      <c r="B5921" t="s">
        <v>76</v>
      </c>
      <c r="C5921" t="s">
        <v>47</v>
      </c>
      <c r="D5921" t="s">
        <v>3155</v>
      </c>
      <c r="E5921" t="s">
        <v>49</v>
      </c>
      <c r="F5921" t="s">
        <v>50</v>
      </c>
      <c r="G5921">
        <v>1.1372538173899901E-3</v>
      </c>
    </row>
    <row r="5922" spans="1:7" x14ac:dyDescent="0.25">
      <c r="A5922" t="s">
        <v>214</v>
      </c>
      <c r="B5922" t="s">
        <v>73</v>
      </c>
      <c r="C5922" t="s">
        <v>47</v>
      </c>
      <c r="D5922" t="s">
        <v>3155</v>
      </c>
      <c r="E5922" t="s">
        <v>49</v>
      </c>
      <c r="F5922" t="s">
        <v>50</v>
      </c>
      <c r="G5922">
        <v>2.0049000487608001E-3</v>
      </c>
    </row>
    <row r="5923" spans="1:7" x14ac:dyDescent="0.25">
      <c r="A5923" t="s">
        <v>3229</v>
      </c>
      <c r="B5923" t="s">
        <v>73</v>
      </c>
      <c r="C5923" t="s">
        <v>47</v>
      </c>
      <c r="D5923" t="s">
        <v>3152</v>
      </c>
      <c r="E5923" t="s">
        <v>49</v>
      </c>
      <c r="F5923" t="s">
        <v>50</v>
      </c>
      <c r="G5923">
        <v>4.8356435365146996E-3</v>
      </c>
    </row>
    <row r="5924" spans="1:7" x14ac:dyDescent="0.25">
      <c r="A5924" t="s">
        <v>3229</v>
      </c>
      <c r="B5924" t="s">
        <v>76</v>
      </c>
      <c r="C5924" t="s">
        <v>47</v>
      </c>
      <c r="D5924" t="s">
        <v>3152</v>
      </c>
      <c r="E5924" t="s">
        <v>49</v>
      </c>
      <c r="F5924" t="s">
        <v>50</v>
      </c>
      <c r="G5924">
        <v>4.1487228953176001E-3</v>
      </c>
    </row>
    <row r="5925" spans="1:7" x14ac:dyDescent="0.25">
      <c r="A5925" t="s">
        <v>3229</v>
      </c>
      <c r="B5925" t="s">
        <v>70</v>
      </c>
      <c r="C5925" t="s">
        <v>47</v>
      </c>
      <c r="D5925" t="s">
        <v>3152</v>
      </c>
      <c r="E5925" t="s">
        <v>49</v>
      </c>
      <c r="F5925" t="s">
        <v>50</v>
      </c>
      <c r="G5925">
        <v>2.12441927029026E-3</v>
      </c>
    </row>
    <row r="5926" spans="1:7" x14ac:dyDescent="0.25">
      <c r="A5926" t="s">
        <v>220</v>
      </c>
      <c r="B5926" t="s">
        <v>70</v>
      </c>
      <c r="C5926" t="s">
        <v>47</v>
      </c>
      <c r="D5926" t="s">
        <v>3157</v>
      </c>
      <c r="E5926" t="s">
        <v>49</v>
      </c>
      <c r="F5926" t="s">
        <v>50</v>
      </c>
      <c r="G5926">
        <v>3.39098209105197E-4</v>
      </c>
    </row>
    <row r="5927" spans="1:7" x14ac:dyDescent="0.25">
      <c r="A5927" t="s">
        <v>220</v>
      </c>
      <c r="B5927" t="s">
        <v>76</v>
      </c>
      <c r="C5927" t="s">
        <v>47</v>
      </c>
      <c r="D5927" t="s">
        <v>3157</v>
      </c>
      <c r="E5927" t="s">
        <v>49</v>
      </c>
      <c r="F5927" t="s">
        <v>50</v>
      </c>
      <c r="G5927">
        <v>6.0744176870621903E-4</v>
      </c>
    </row>
    <row r="5928" spans="1:7" x14ac:dyDescent="0.25">
      <c r="A5928" t="s">
        <v>214</v>
      </c>
      <c r="B5928" t="s">
        <v>70</v>
      </c>
      <c r="C5928" t="s">
        <v>47</v>
      </c>
      <c r="D5928" t="s">
        <v>3156</v>
      </c>
      <c r="E5928" t="s">
        <v>49</v>
      </c>
      <c r="F5928" t="s">
        <v>50</v>
      </c>
      <c r="G5928">
        <v>7.0245659504181298E-4</v>
      </c>
    </row>
    <row r="5929" spans="1:7" x14ac:dyDescent="0.25">
      <c r="A5929" t="s">
        <v>220</v>
      </c>
      <c r="B5929" t="s">
        <v>73</v>
      </c>
      <c r="C5929" t="s">
        <v>47</v>
      </c>
      <c r="D5929" t="s">
        <v>3157</v>
      </c>
      <c r="E5929" t="s">
        <v>49</v>
      </c>
      <c r="F5929" t="s">
        <v>50</v>
      </c>
      <c r="G5929">
        <v>1.51048073978544E-3</v>
      </c>
    </row>
    <row r="5930" spans="1:7" x14ac:dyDescent="0.25">
      <c r="A5930" t="s">
        <v>214</v>
      </c>
      <c r="B5930" t="s">
        <v>76</v>
      </c>
      <c r="C5930" t="s">
        <v>47</v>
      </c>
      <c r="D5930" t="s">
        <v>3156</v>
      </c>
      <c r="E5930" t="s">
        <v>49</v>
      </c>
      <c r="F5930" t="s">
        <v>50</v>
      </c>
      <c r="G5930">
        <v>1.12339636454215E-3</v>
      </c>
    </row>
    <row r="5931" spans="1:7" x14ac:dyDescent="0.25">
      <c r="A5931" t="s">
        <v>214</v>
      </c>
      <c r="B5931" t="s">
        <v>73</v>
      </c>
      <c r="C5931" t="s">
        <v>47</v>
      </c>
      <c r="D5931" t="s">
        <v>3156</v>
      </c>
      <c r="E5931" t="s">
        <v>49</v>
      </c>
      <c r="F5931" t="s">
        <v>50</v>
      </c>
      <c r="G5931">
        <v>1.9898485296811798E-3</v>
      </c>
    </row>
    <row r="5932" spans="1:7" x14ac:dyDescent="0.25">
      <c r="A5932" t="s">
        <v>220</v>
      </c>
      <c r="B5932" t="s">
        <v>70</v>
      </c>
      <c r="C5932" t="s">
        <v>47</v>
      </c>
      <c r="D5932" t="s">
        <v>3158</v>
      </c>
      <c r="E5932" t="s">
        <v>49</v>
      </c>
      <c r="F5932" t="s">
        <v>50</v>
      </c>
      <c r="G5932">
        <v>3.3487622384671797E-4</v>
      </c>
    </row>
    <row r="5933" spans="1:7" x14ac:dyDescent="0.25">
      <c r="A5933" t="s">
        <v>220</v>
      </c>
      <c r="B5933" t="s">
        <v>76</v>
      </c>
      <c r="C5933" t="s">
        <v>47</v>
      </c>
      <c r="D5933" t="s">
        <v>3158</v>
      </c>
      <c r="E5933" t="s">
        <v>49</v>
      </c>
      <c r="F5933" t="s">
        <v>50</v>
      </c>
      <c r="G5933">
        <v>6.0339448628602202E-4</v>
      </c>
    </row>
    <row r="5934" spans="1:7" x14ac:dyDescent="0.25">
      <c r="A5934" t="s">
        <v>3229</v>
      </c>
      <c r="B5934" t="s">
        <v>73</v>
      </c>
      <c r="C5934" t="s">
        <v>47</v>
      </c>
      <c r="D5934" t="s">
        <v>3153</v>
      </c>
      <c r="E5934" t="s">
        <v>49</v>
      </c>
      <c r="F5934" t="s">
        <v>50</v>
      </c>
      <c r="G5934">
        <v>4.8293604737236302E-3</v>
      </c>
    </row>
    <row r="5935" spans="1:7" x14ac:dyDescent="0.25">
      <c r="A5935" t="s">
        <v>3229</v>
      </c>
      <c r="B5935" t="s">
        <v>76</v>
      </c>
      <c r="C5935" t="s">
        <v>47</v>
      </c>
      <c r="D5935" t="s">
        <v>3153</v>
      </c>
      <c r="E5935" t="s">
        <v>49</v>
      </c>
      <c r="F5935" t="s">
        <v>50</v>
      </c>
      <c r="G5935">
        <v>4.1541910495887799E-3</v>
      </c>
    </row>
    <row r="5936" spans="1:7" x14ac:dyDescent="0.25">
      <c r="A5936" t="s">
        <v>3229</v>
      </c>
      <c r="B5936" t="s">
        <v>70</v>
      </c>
      <c r="C5936" t="s">
        <v>47</v>
      </c>
      <c r="D5936" t="s">
        <v>3153</v>
      </c>
      <c r="E5936" t="s">
        <v>49</v>
      </c>
      <c r="F5936" t="s">
        <v>50</v>
      </c>
      <c r="G5936">
        <v>2.1133766693322798E-3</v>
      </c>
    </row>
    <row r="5937" spans="1:7" x14ac:dyDescent="0.25">
      <c r="A5937" t="s">
        <v>214</v>
      </c>
      <c r="B5937" t="s">
        <v>70</v>
      </c>
      <c r="C5937" t="s">
        <v>47</v>
      </c>
      <c r="D5937" t="s">
        <v>3157</v>
      </c>
      <c r="E5937" t="s">
        <v>49</v>
      </c>
      <c r="F5937" t="s">
        <v>50</v>
      </c>
      <c r="G5937">
        <v>6.91299131081539E-4</v>
      </c>
    </row>
    <row r="5938" spans="1:7" x14ac:dyDescent="0.25">
      <c r="A5938" t="s">
        <v>220</v>
      </c>
      <c r="B5938" t="s">
        <v>73</v>
      </c>
      <c r="C5938" t="s">
        <v>47</v>
      </c>
      <c r="D5938" t="s">
        <v>3158</v>
      </c>
      <c r="E5938" t="s">
        <v>49</v>
      </c>
      <c r="F5938" t="s">
        <v>50</v>
      </c>
      <c r="G5938">
        <v>1.50565700030621E-3</v>
      </c>
    </row>
    <row r="5939" spans="1:7" x14ac:dyDescent="0.25">
      <c r="A5939" t="s">
        <v>214</v>
      </c>
      <c r="B5939" t="s">
        <v>76</v>
      </c>
      <c r="C5939" t="s">
        <v>47</v>
      </c>
      <c r="D5939" t="s">
        <v>3157</v>
      </c>
      <c r="E5939" t="s">
        <v>49</v>
      </c>
      <c r="F5939" t="s">
        <v>50</v>
      </c>
      <c r="G5939">
        <v>1.1126823770175099E-3</v>
      </c>
    </row>
    <row r="5940" spans="1:7" x14ac:dyDescent="0.25">
      <c r="A5940" t="s">
        <v>214</v>
      </c>
      <c r="B5940" t="s">
        <v>73</v>
      </c>
      <c r="C5940" t="s">
        <v>47</v>
      </c>
      <c r="D5940" t="s">
        <v>3157</v>
      </c>
      <c r="E5940" t="s">
        <v>49</v>
      </c>
      <c r="F5940" t="s">
        <v>50</v>
      </c>
      <c r="G5940">
        <v>1.96593103918639E-3</v>
      </c>
    </row>
    <row r="5941" spans="1:7" x14ac:dyDescent="0.25">
      <c r="A5941" t="s">
        <v>220</v>
      </c>
      <c r="B5941" t="s">
        <v>70</v>
      </c>
      <c r="C5941" t="s">
        <v>47</v>
      </c>
      <c r="D5941" t="s">
        <v>3159</v>
      </c>
      <c r="E5941" t="s">
        <v>49</v>
      </c>
      <c r="F5941" t="s">
        <v>50</v>
      </c>
      <c r="G5941">
        <v>3.3484816551208402E-4</v>
      </c>
    </row>
    <row r="5942" spans="1:7" x14ac:dyDescent="0.25">
      <c r="A5942" t="s">
        <v>220</v>
      </c>
      <c r="B5942" t="s">
        <v>76</v>
      </c>
      <c r="C5942" t="s">
        <v>47</v>
      </c>
      <c r="D5942" t="s">
        <v>3159</v>
      </c>
      <c r="E5942" t="s">
        <v>49</v>
      </c>
      <c r="F5942" t="s">
        <v>50</v>
      </c>
      <c r="G5942">
        <v>5.9646407763163203E-4</v>
      </c>
    </row>
    <row r="5943" spans="1:7" x14ac:dyDescent="0.25">
      <c r="A5943" t="s">
        <v>220</v>
      </c>
      <c r="B5943" t="s">
        <v>73</v>
      </c>
      <c r="C5943" t="s">
        <v>47</v>
      </c>
      <c r="D5943" t="s">
        <v>3159</v>
      </c>
      <c r="E5943" t="s">
        <v>49</v>
      </c>
      <c r="F5943" t="s">
        <v>50</v>
      </c>
      <c r="G5943">
        <v>1.48939251899719E-3</v>
      </c>
    </row>
    <row r="5944" spans="1:7" x14ac:dyDescent="0.25">
      <c r="A5944" t="s">
        <v>214</v>
      </c>
      <c r="B5944" t="s">
        <v>70</v>
      </c>
      <c r="C5944" t="s">
        <v>47</v>
      </c>
      <c r="D5944" t="s">
        <v>3158</v>
      </c>
      <c r="E5944" t="s">
        <v>49</v>
      </c>
      <c r="F5944" t="s">
        <v>50</v>
      </c>
      <c r="G5944">
        <v>6.8672774014649502E-4</v>
      </c>
    </row>
    <row r="5945" spans="1:7" x14ac:dyDescent="0.25">
      <c r="A5945" t="s">
        <v>3229</v>
      </c>
      <c r="B5945" t="s">
        <v>73</v>
      </c>
      <c r="C5945" t="s">
        <v>47</v>
      </c>
      <c r="D5945" t="s">
        <v>3154</v>
      </c>
      <c r="E5945" t="s">
        <v>49</v>
      </c>
      <c r="F5945" t="s">
        <v>50</v>
      </c>
      <c r="G5945">
        <v>4.84610648949941E-3</v>
      </c>
    </row>
    <row r="5946" spans="1:7" x14ac:dyDescent="0.25">
      <c r="A5946" t="s">
        <v>3229</v>
      </c>
      <c r="B5946" t="s">
        <v>76</v>
      </c>
      <c r="C5946" t="s">
        <v>47</v>
      </c>
      <c r="D5946" t="s">
        <v>3154</v>
      </c>
      <c r="E5946" t="s">
        <v>49</v>
      </c>
      <c r="F5946" t="s">
        <v>50</v>
      </c>
      <c r="G5946">
        <v>4.1605515877405803E-3</v>
      </c>
    </row>
    <row r="5947" spans="1:7" x14ac:dyDescent="0.25">
      <c r="A5947" t="s">
        <v>3229</v>
      </c>
      <c r="B5947" t="s">
        <v>70</v>
      </c>
      <c r="C5947" t="s">
        <v>47</v>
      </c>
      <c r="D5947" t="s">
        <v>3154</v>
      </c>
      <c r="E5947" t="s">
        <v>49</v>
      </c>
      <c r="F5947" t="s">
        <v>50</v>
      </c>
      <c r="G5947">
        <v>2.1099979877471902E-3</v>
      </c>
    </row>
    <row r="5948" spans="1:7" x14ac:dyDescent="0.25">
      <c r="A5948" t="s">
        <v>214</v>
      </c>
      <c r="B5948" t="s">
        <v>76</v>
      </c>
      <c r="C5948" t="s">
        <v>47</v>
      </c>
      <c r="D5948" t="s">
        <v>3158</v>
      </c>
      <c r="E5948" t="s">
        <v>49</v>
      </c>
      <c r="F5948" t="s">
        <v>50</v>
      </c>
      <c r="G5948">
        <v>1.10802363466333E-3</v>
      </c>
    </row>
    <row r="5949" spans="1:7" x14ac:dyDescent="0.25">
      <c r="A5949" t="s">
        <v>214</v>
      </c>
      <c r="B5949" t="s">
        <v>73</v>
      </c>
      <c r="C5949" t="s">
        <v>47</v>
      </c>
      <c r="D5949" t="s">
        <v>3158</v>
      </c>
      <c r="E5949" t="s">
        <v>49</v>
      </c>
      <c r="F5949" t="s">
        <v>50</v>
      </c>
      <c r="G5949">
        <v>1.9557594517130902E-3</v>
      </c>
    </row>
    <row r="5950" spans="1:7" x14ac:dyDescent="0.25">
      <c r="A5950" t="s">
        <v>220</v>
      </c>
      <c r="B5950" t="s">
        <v>70</v>
      </c>
      <c r="C5950" t="s">
        <v>47</v>
      </c>
      <c r="D5950" t="s">
        <v>3160</v>
      </c>
      <c r="E5950" t="s">
        <v>49</v>
      </c>
      <c r="F5950" t="s">
        <v>50</v>
      </c>
      <c r="G5950">
        <v>3.3085285907699901E-4</v>
      </c>
    </row>
    <row r="5951" spans="1:7" x14ac:dyDescent="0.25">
      <c r="A5951" t="s">
        <v>220</v>
      </c>
      <c r="B5951" t="s">
        <v>76</v>
      </c>
      <c r="C5951" t="s">
        <v>47</v>
      </c>
      <c r="D5951" t="s">
        <v>3160</v>
      </c>
      <c r="E5951" t="s">
        <v>49</v>
      </c>
      <c r="F5951" t="s">
        <v>50</v>
      </c>
      <c r="G5951">
        <v>5.9126927739097895E-4</v>
      </c>
    </row>
    <row r="5952" spans="1:7" x14ac:dyDescent="0.25">
      <c r="A5952" t="s">
        <v>220</v>
      </c>
      <c r="B5952" t="s">
        <v>73</v>
      </c>
      <c r="C5952" t="s">
        <v>47</v>
      </c>
      <c r="D5952" t="s">
        <v>3160</v>
      </c>
      <c r="E5952" t="s">
        <v>49</v>
      </c>
      <c r="F5952" t="s">
        <v>50</v>
      </c>
      <c r="G5952">
        <v>1.4950382567587299E-3</v>
      </c>
    </row>
    <row r="5953" spans="1:7" x14ac:dyDescent="0.25">
      <c r="A5953" t="s">
        <v>214</v>
      </c>
      <c r="B5953" t="s">
        <v>70</v>
      </c>
      <c r="C5953" t="s">
        <v>47</v>
      </c>
      <c r="D5953" t="s">
        <v>3159</v>
      </c>
      <c r="E5953" t="s">
        <v>49</v>
      </c>
      <c r="F5953" t="s">
        <v>50</v>
      </c>
      <c r="G5953">
        <v>6.8282763163248698E-4</v>
      </c>
    </row>
    <row r="5954" spans="1:7" x14ac:dyDescent="0.25">
      <c r="A5954" t="s">
        <v>214</v>
      </c>
      <c r="B5954" t="s">
        <v>76</v>
      </c>
      <c r="C5954" t="s">
        <v>47</v>
      </c>
      <c r="D5954" t="s">
        <v>3159</v>
      </c>
      <c r="E5954" t="s">
        <v>49</v>
      </c>
      <c r="F5954" t="s">
        <v>50</v>
      </c>
      <c r="G5954">
        <v>1.10201915105183E-3</v>
      </c>
    </row>
    <row r="5955" spans="1:7" x14ac:dyDescent="0.25">
      <c r="A5955" t="s">
        <v>3229</v>
      </c>
      <c r="B5955" t="s">
        <v>73</v>
      </c>
      <c r="C5955" t="s">
        <v>47</v>
      </c>
      <c r="D5955" t="s">
        <v>3155</v>
      </c>
      <c r="E5955" t="s">
        <v>49</v>
      </c>
      <c r="F5955" t="s">
        <v>50</v>
      </c>
      <c r="G5955">
        <v>4.8246141352684601E-3</v>
      </c>
    </row>
    <row r="5956" spans="1:7" x14ac:dyDescent="0.25">
      <c r="A5956" t="s">
        <v>3229</v>
      </c>
      <c r="B5956" t="s">
        <v>76</v>
      </c>
      <c r="C5956" t="s">
        <v>47</v>
      </c>
      <c r="D5956" t="s">
        <v>3155</v>
      </c>
      <c r="E5956" t="s">
        <v>49</v>
      </c>
      <c r="F5956" t="s">
        <v>50</v>
      </c>
      <c r="G5956">
        <v>4.0974906457015804E-3</v>
      </c>
    </row>
    <row r="5957" spans="1:7" x14ac:dyDescent="0.25">
      <c r="A5957" t="s">
        <v>3229</v>
      </c>
      <c r="B5957" t="s">
        <v>70</v>
      </c>
      <c r="C5957" t="s">
        <v>47</v>
      </c>
      <c r="D5957" t="s">
        <v>3155</v>
      </c>
      <c r="E5957" t="s">
        <v>49</v>
      </c>
      <c r="F5957" t="s">
        <v>50</v>
      </c>
      <c r="G5957">
        <v>2.0811526993520899E-3</v>
      </c>
    </row>
    <row r="5958" spans="1:7" x14ac:dyDescent="0.25">
      <c r="A5958" t="s">
        <v>214</v>
      </c>
      <c r="B5958" t="s">
        <v>73</v>
      </c>
      <c r="C5958" t="s">
        <v>47</v>
      </c>
      <c r="D5958" t="s">
        <v>3159</v>
      </c>
      <c r="E5958" t="s">
        <v>49</v>
      </c>
      <c r="F5958" t="s">
        <v>50</v>
      </c>
      <c r="G5958">
        <v>1.9338365395863799E-3</v>
      </c>
    </row>
    <row r="5959" spans="1:7" x14ac:dyDescent="0.25">
      <c r="A5959" t="s">
        <v>220</v>
      </c>
      <c r="B5959" t="s">
        <v>70</v>
      </c>
      <c r="C5959" t="s">
        <v>47</v>
      </c>
      <c r="D5959" t="s">
        <v>3161</v>
      </c>
      <c r="E5959" t="s">
        <v>49</v>
      </c>
      <c r="F5959" t="s">
        <v>50</v>
      </c>
      <c r="G5959">
        <v>3.2797239677250699E-4</v>
      </c>
    </row>
    <row r="5960" spans="1:7" x14ac:dyDescent="0.25">
      <c r="A5960" t="s">
        <v>220</v>
      </c>
      <c r="B5960" t="s">
        <v>76</v>
      </c>
      <c r="C5960" t="s">
        <v>47</v>
      </c>
      <c r="D5960" t="s">
        <v>3161</v>
      </c>
      <c r="E5960" t="s">
        <v>49</v>
      </c>
      <c r="F5960" t="s">
        <v>50</v>
      </c>
      <c r="G5960">
        <v>5.8820606672275804E-4</v>
      </c>
    </row>
    <row r="5961" spans="1:7" x14ac:dyDescent="0.25">
      <c r="A5961" t="s">
        <v>220</v>
      </c>
      <c r="B5961" t="s">
        <v>73</v>
      </c>
      <c r="C5961" t="s">
        <v>47</v>
      </c>
      <c r="D5961" t="s">
        <v>3161</v>
      </c>
      <c r="E5961" t="s">
        <v>49</v>
      </c>
      <c r="F5961" t="s">
        <v>50</v>
      </c>
      <c r="G5961">
        <v>1.5165677544666299E-3</v>
      </c>
    </row>
    <row r="5962" spans="1:7" x14ac:dyDescent="0.25">
      <c r="A5962" t="s">
        <v>214</v>
      </c>
      <c r="B5962" t="s">
        <v>70</v>
      </c>
      <c r="C5962" t="s">
        <v>47</v>
      </c>
      <c r="D5962" t="s">
        <v>3160</v>
      </c>
      <c r="E5962" t="s">
        <v>49</v>
      </c>
      <c r="F5962" t="s">
        <v>50</v>
      </c>
      <c r="G5962">
        <v>6.7460253125145304E-4</v>
      </c>
    </row>
    <row r="5963" spans="1:7" x14ac:dyDescent="0.25">
      <c r="A5963" t="s">
        <v>214</v>
      </c>
      <c r="B5963" t="s">
        <v>76</v>
      </c>
      <c r="C5963" t="s">
        <v>47</v>
      </c>
      <c r="D5963" t="s">
        <v>3160</v>
      </c>
      <c r="E5963" t="s">
        <v>49</v>
      </c>
      <c r="F5963" t="s">
        <v>50</v>
      </c>
      <c r="G5963">
        <v>1.12351083329745E-3</v>
      </c>
    </row>
    <row r="5964" spans="1:7" x14ac:dyDescent="0.25">
      <c r="A5964" t="s">
        <v>214</v>
      </c>
      <c r="B5964" t="s">
        <v>73</v>
      </c>
      <c r="C5964" t="s">
        <v>47</v>
      </c>
      <c r="D5964" t="s">
        <v>3160</v>
      </c>
      <c r="E5964" t="s">
        <v>49</v>
      </c>
      <c r="F5964" t="s">
        <v>50</v>
      </c>
      <c r="G5964">
        <v>1.9518830591724E-3</v>
      </c>
    </row>
    <row r="5965" spans="1:7" x14ac:dyDescent="0.25">
      <c r="A5965" t="s">
        <v>3229</v>
      </c>
      <c r="B5965" t="s">
        <v>73</v>
      </c>
      <c r="C5965" t="s">
        <v>47</v>
      </c>
      <c r="D5965" t="s">
        <v>3156</v>
      </c>
      <c r="E5965" t="s">
        <v>49</v>
      </c>
      <c r="F5965" t="s">
        <v>50</v>
      </c>
      <c r="G5965">
        <v>4.7970039722247003E-3</v>
      </c>
    </row>
    <row r="5966" spans="1:7" x14ac:dyDescent="0.25">
      <c r="A5966" t="s">
        <v>3229</v>
      </c>
      <c r="B5966" t="s">
        <v>76</v>
      </c>
      <c r="C5966" t="s">
        <v>47</v>
      </c>
      <c r="D5966" t="s">
        <v>3156</v>
      </c>
      <c r="E5966" t="s">
        <v>49</v>
      </c>
      <c r="F5966" t="s">
        <v>50</v>
      </c>
      <c r="G5966">
        <v>4.0747824387672603E-3</v>
      </c>
    </row>
    <row r="5967" spans="1:7" x14ac:dyDescent="0.25">
      <c r="A5967" t="s">
        <v>3229</v>
      </c>
      <c r="B5967" t="s">
        <v>70</v>
      </c>
      <c r="C5967" t="s">
        <v>47</v>
      </c>
      <c r="D5967" t="s">
        <v>3156</v>
      </c>
      <c r="E5967" t="s">
        <v>49</v>
      </c>
      <c r="F5967" t="s">
        <v>50</v>
      </c>
      <c r="G5967">
        <v>2.0566219702744999E-3</v>
      </c>
    </row>
    <row r="5968" spans="1:7" x14ac:dyDescent="0.25">
      <c r="A5968" t="s">
        <v>220</v>
      </c>
      <c r="B5968" t="s">
        <v>70</v>
      </c>
      <c r="C5968" t="s">
        <v>47</v>
      </c>
      <c r="D5968" t="s">
        <v>3162</v>
      </c>
      <c r="E5968" t="s">
        <v>49</v>
      </c>
      <c r="F5968" t="s">
        <v>50</v>
      </c>
      <c r="G5968">
        <v>3.2854374797864797E-4</v>
      </c>
    </row>
    <row r="5969" spans="1:7" x14ac:dyDescent="0.25">
      <c r="A5969" t="s">
        <v>220</v>
      </c>
      <c r="B5969" t="s">
        <v>76</v>
      </c>
      <c r="C5969" t="s">
        <v>47</v>
      </c>
      <c r="D5969" t="s">
        <v>3162</v>
      </c>
      <c r="E5969" t="s">
        <v>49</v>
      </c>
      <c r="F5969" t="s">
        <v>50</v>
      </c>
      <c r="G5969">
        <v>5.8093814329169202E-4</v>
      </c>
    </row>
    <row r="5970" spans="1:7" x14ac:dyDescent="0.25">
      <c r="A5970" t="s">
        <v>220</v>
      </c>
      <c r="B5970" t="s">
        <v>73</v>
      </c>
      <c r="C5970" t="s">
        <v>47</v>
      </c>
      <c r="D5970" t="s">
        <v>3162</v>
      </c>
      <c r="E5970" t="s">
        <v>49</v>
      </c>
      <c r="F5970" t="s">
        <v>50</v>
      </c>
      <c r="G5970">
        <v>1.5177188591025299E-3</v>
      </c>
    </row>
    <row r="5971" spans="1:7" x14ac:dyDescent="0.25">
      <c r="A5971" t="s">
        <v>214</v>
      </c>
      <c r="B5971" t="s">
        <v>70</v>
      </c>
      <c r="C5971" t="s">
        <v>47</v>
      </c>
      <c r="D5971" t="s">
        <v>3161</v>
      </c>
      <c r="E5971" t="s">
        <v>49</v>
      </c>
      <c r="F5971" t="s">
        <v>50</v>
      </c>
      <c r="G5971">
        <v>6.73001307493064E-4</v>
      </c>
    </row>
    <row r="5972" spans="1:7" x14ac:dyDescent="0.25">
      <c r="A5972" t="s">
        <v>214</v>
      </c>
      <c r="B5972" t="s">
        <v>76</v>
      </c>
      <c r="C5972" t="s">
        <v>47</v>
      </c>
      <c r="D5972" t="s">
        <v>3161</v>
      </c>
      <c r="E5972" t="s">
        <v>49</v>
      </c>
      <c r="F5972" t="s">
        <v>50</v>
      </c>
      <c r="G5972">
        <v>1.1349891710002501E-3</v>
      </c>
    </row>
    <row r="5973" spans="1:7" x14ac:dyDescent="0.25">
      <c r="A5973" t="s">
        <v>214</v>
      </c>
      <c r="B5973" t="s">
        <v>73</v>
      </c>
      <c r="C5973" t="s">
        <v>47</v>
      </c>
      <c r="D5973" t="s">
        <v>3161</v>
      </c>
      <c r="E5973" t="s">
        <v>49</v>
      </c>
      <c r="F5973" t="s">
        <v>50</v>
      </c>
      <c r="G5973">
        <v>1.9629610909355998E-3</v>
      </c>
    </row>
    <row r="5974" spans="1:7" x14ac:dyDescent="0.25">
      <c r="A5974" t="s">
        <v>3229</v>
      </c>
      <c r="B5974" t="s">
        <v>73</v>
      </c>
      <c r="C5974" t="s">
        <v>47</v>
      </c>
      <c r="D5974" t="s">
        <v>3157</v>
      </c>
      <c r="E5974" t="s">
        <v>49</v>
      </c>
      <c r="F5974" t="s">
        <v>50</v>
      </c>
      <c r="G5974">
        <v>4.7337481060867699E-3</v>
      </c>
    </row>
    <row r="5975" spans="1:7" x14ac:dyDescent="0.25">
      <c r="A5975" t="s">
        <v>3229</v>
      </c>
      <c r="B5975" t="s">
        <v>76</v>
      </c>
      <c r="C5975" t="s">
        <v>47</v>
      </c>
      <c r="D5975" t="s">
        <v>3157</v>
      </c>
      <c r="E5975" t="s">
        <v>49</v>
      </c>
      <c r="F5975" t="s">
        <v>50</v>
      </c>
      <c r="G5975">
        <v>4.02777393658955E-3</v>
      </c>
    </row>
    <row r="5976" spans="1:7" x14ac:dyDescent="0.25">
      <c r="A5976" t="s">
        <v>3229</v>
      </c>
      <c r="B5976" t="s">
        <v>70</v>
      </c>
      <c r="C5976" t="s">
        <v>47</v>
      </c>
      <c r="D5976" t="s">
        <v>3157</v>
      </c>
      <c r="E5976" t="s">
        <v>49</v>
      </c>
      <c r="F5976" t="s">
        <v>50</v>
      </c>
      <c r="G5976">
        <v>2.0241070843342699E-3</v>
      </c>
    </row>
    <row r="5977" spans="1:7" x14ac:dyDescent="0.25">
      <c r="A5977" t="s">
        <v>220</v>
      </c>
      <c r="B5977" t="s">
        <v>70</v>
      </c>
      <c r="C5977" t="s">
        <v>47</v>
      </c>
      <c r="D5977" t="s">
        <v>3163</v>
      </c>
      <c r="E5977" t="s">
        <v>49</v>
      </c>
      <c r="F5977" t="s">
        <v>50</v>
      </c>
      <c r="G5977">
        <v>3.3286220609804999E-4</v>
      </c>
    </row>
    <row r="5978" spans="1:7" x14ac:dyDescent="0.25">
      <c r="A5978" t="s">
        <v>220</v>
      </c>
      <c r="B5978" t="s">
        <v>76</v>
      </c>
      <c r="C5978" t="s">
        <v>47</v>
      </c>
      <c r="D5978" t="s">
        <v>3163</v>
      </c>
      <c r="E5978" t="s">
        <v>49</v>
      </c>
      <c r="F5978" t="s">
        <v>50</v>
      </c>
      <c r="G5978">
        <v>5.7862468358487005E-4</v>
      </c>
    </row>
    <row r="5979" spans="1:7" x14ac:dyDescent="0.25">
      <c r="A5979" t="s">
        <v>220</v>
      </c>
      <c r="B5979" t="s">
        <v>73</v>
      </c>
      <c r="C5979" t="s">
        <v>47</v>
      </c>
      <c r="D5979" t="s">
        <v>3163</v>
      </c>
      <c r="E5979" t="s">
        <v>49</v>
      </c>
      <c r="F5979" t="s">
        <v>50</v>
      </c>
      <c r="G5979">
        <v>1.5103563750530999E-3</v>
      </c>
    </row>
    <row r="5980" spans="1:7" x14ac:dyDescent="0.25">
      <c r="A5980" t="s">
        <v>214</v>
      </c>
      <c r="B5980" t="s">
        <v>70</v>
      </c>
      <c r="C5980" t="s">
        <v>47</v>
      </c>
      <c r="D5980" t="s">
        <v>3162</v>
      </c>
      <c r="E5980" t="s">
        <v>49</v>
      </c>
      <c r="F5980" t="s">
        <v>50</v>
      </c>
      <c r="G5980">
        <v>6.7049744485438503E-4</v>
      </c>
    </row>
    <row r="5981" spans="1:7" x14ac:dyDescent="0.25">
      <c r="A5981" t="s">
        <v>214</v>
      </c>
      <c r="B5981" t="s">
        <v>76</v>
      </c>
      <c r="C5981" t="s">
        <v>47</v>
      </c>
      <c r="D5981" t="s">
        <v>3162</v>
      </c>
      <c r="E5981" t="s">
        <v>49</v>
      </c>
      <c r="F5981" t="s">
        <v>50</v>
      </c>
      <c r="G5981">
        <v>1.1422402899840701E-3</v>
      </c>
    </row>
    <row r="5982" spans="1:7" x14ac:dyDescent="0.25">
      <c r="A5982" t="s">
        <v>214</v>
      </c>
      <c r="B5982" t="s">
        <v>73</v>
      </c>
      <c r="C5982" t="s">
        <v>47</v>
      </c>
      <c r="D5982" t="s">
        <v>3162</v>
      </c>
      <c r="E5982" t="s">
        <v>49</v>
      </c>
      <c r="F5982" t="s">
        <v>50</v>
      </c>
      <c r="G5982">
        <v>1.9554579052431802E-3</v>
      </c>
    </row>
    <row r="5983" spans="1:7" x14ac:dyDescent="0.25">
      <c r="A5983" t="s">
        <v>3229</v>
      </c>
      <c r="B5983" t="s">
        <v>73</v>
      </c>
      <c r="C5983" t="s">
        <v>47</v>
      </c>
      <c r="D5983" t="s">
        <v>3158</v>
      </c>
      <c r="E5983" t="s">
        <v>49</v>
      </c>
      <c r="F5983" t="s">
        <v>50</v>
      </c>
      <c r="G5983">
        <v>4.7119296627280097E-3</v>
      </c>
    </row>
    <row r="5984" spans="1:7" x14ac:dyDescent="0.25">
      <c r="A5984" t="s">
        <v>3229</v>
      </c>
      <c r="B5984" t="s">
        <v>76</v>
      </c>
      <c r="C5984" t="s">
        <v>47</v>
      </c>
      <c r="D5984" t="s">
        <v>3158</v>
      </c>
      <c r="E5984" t="s">
        <v>49</v>
      </c>
      <c r="F5984" t="s">
        <v>50</v>
      </c>
      <c r="G5984">
        <v>4.0138850609461397E-3</v>
      </c>
    </row>
    <row r="5985" spans="1:7" x14ac:dyDescent="0.25">
      <c r="A5985" t="s">
        <v>3229</v>
      </c>
      <c r="B5985" t="s">
        <v>70</v>
      </c>
      <c r="C5985" t="s">
        <v>47</v>
      </c>
      <c r="D5985" t="s">
        <v>3158</v>
      </c>
      <c r="E5985" t="s">
        <v>49</v>
      </c>
      <c r="F5985" t="s">
        <v>50</v>
      </c>
      <c r="G5985">
        <v>1.9897100366192098E-3</v>
      </c>
    </row>
    <row r="5986" spans="1:7" x14ac:dyDescent="0.25">
      <c r="A5986" t="s">
        <v>220</v>
      </c>
      <c r="B5986" t="s">
        <v>70</v>
      </c>
      <c r="C5986" t="s">
        <v>47</v>
      </c>
      <c r="D5986" t="s">
        <v>3164</v>
      </c>
      <c r="E5986" t="s">
        <v>49</v>
      </c>
      <c r="F5986" t="s">
        <v>50</v>
      </c>
      <c r="G5986">
        <v>3.67129279507531E-4</v>
      </c>
    </row>
    <row r="5987" spans="1:7" x14ac:dyDescent="0.25">
      <c r="A5987" t="s">
        <v>220</v>
      </c>
      <c r="B5987" t="s">
        <v>76</v>
      </c>
      <c r="C5987" t="s">
        <v>47</v>
      </c>
      <c r="D5987" t="s">
        <v>3164</v>
      </c>
      <c r="E5987" t="s">
        <v>49</v>
      </c>
      <c r="F5987" t="s">
        <v>50</v>
      </c>
      <c r="G5987">
        <v>6.28240141603681E-4</v>
      </c>
    </row>
    <row r="5988" spans="1:7" x14ac:dyDescent="0.25">
      <c r="A5988" t="s">
        <v>220</v>
      </c>
      <c r="B5988" t="s">
        <v>73</v>
      </c>
      <c r="C5988" t="s">
        <v>47</v>
      </c>
      <c r="D5988" t="s">
        <v>3164</v>
      </c>
      <c r="E5988" t="s">
        <v>49</v>
      </c>
      <c r="F5988" t="s">
        <v>50</v>
      </c>
      <c r="G5988">
        <v>1.5689799851841301E-3</v>
      </c>
    </row>
    <row r="5989" spans="1:7" x14ac:dyDescent="0.25">
      <c r="A5989" t="s">
        <v>214</v>
      </c>
      <c r="B5989" t="s">
        <v>70</v>
      </c>
      <c r="C5989" t="s">
        <v>47</v>
      </c>
      <c r="D5989" t="s">
        <v>3163</v>
      </c>
      <c r="E5989" t="s">
        <v>49</v>
      </c>
      <c r="F5989" t="s">
        <v>50</v>
      </c>
      <c r="G5989">
        <v>6.6760764957147795E-4</v>
      </c>
    </row>
    <row r="5990" spans="1:7" x14ac:dyDescent="0.25">
      <c r="A5990" t="s">
        <v>214</v>
      </c>
      <c r="B5990" t="s">
        <v>76</v>
      </c>
      <c r="C5990" t="s">
        <v>47</v>
      </c>
      <c r="D5990" t="s">
        <v>3163</v>
      </c>
      <c r="E5990" t="s">
        <v>49</v>
      </c>
      <c r="F5990" t="s">
        <v>50</v>
      </c>
      <c r="G5990">
        <v>1.1346505186652E-3</v>
      </c>
    </row>
    <row r="5991" spans="1:7" x14ac:dyDescent="0.25">
      <c r="A5991" t="s">
        <v>214</v>
      </c>
      <c r="B5991" t="s">
        <v>73</v>
      </c>
      <c r="C5991" t="s">
        <v>47</v>
      </c>
      <c r="D5991" t="s">
        <v>3163</v>
      </c>
      <c r="E5991" t="s">
        <v>49</v>
      </c>
      <c r="F5991" t="s">
        <v>50</v>
      </c>
      <c r="G5991">
        <v>1.9557420143299798E-3</v>
      </c>
    </row>
    <row r="5992" spans="1:7" x14ac:dyDescent="0.25">
      <c r="A5992" t="s">
        <v>3229</v>
      </c>
      <c r="B5992" t="s">
        <v>73</v>
      </c>
      <c r="C5992" t="s">
        <v>47</v>
      </c>
      <c r="D5992" t="s">
        <v>3159</v>
      </c>
      <c r="E5992" t="s">
        <v>49</v>
      </c>
      <c r="F5992" t="s">
        <v>50</v>
      </c>
      <c r="G5992">
        <v>4.70050056775411E-3</v>
      </c>
    </row>
    <row r="5993" spans="1:7" x14ac:dyDescent="0.25">
      <c r="A5993" t="s">
        <v>3229</v>
      </c>
      <c r="B5993" t="s">
        <v>76</v>
      </c>
      <c r="C5993" t="s">
        <v>47</v>
      </c>
      <c r="D5993" t="s">
        <v>3159</v>
      </c>
      <c r="E5993" t="s">
        <v>49</v>
      </c>
      <c r="F5993" t="s">
        <v>50</v>
      </c>
      <c r="G5993">
        <v>4.0100971857706703E-3</v>
      </c>
    </row>
    <row r="5994" spans="1:7" x14ac:dyDescent="0.25">
      <c r="A5994" t="s">
        <v>3229</v>
      </c>
      <c r="B5994" t="s">
        <v>70</v>
      </c>
      <c r="C5994" t="s">
        <v>47</v>
      </c>
      <c r="D5994" t="s">
        <v>3159</v>
      </c>
      <c r="E5994" t="s">
        <v>49</v>
      </c>
      <c r="F5994" t="s">
        <v>50</v>
      </c>
      <c r="G5994">
        <v>1.9666647911071701E-3</v>
      </c>
    </row>
    <row r="5995" spans="1:7" x14ac:dyDescent="0.25">
      <c r="A5995" t="s">
        <v>220</v>
      </c>
      <c r="B5995" t="s">
        <v>70</v>
      </c>
      <c r="C5995" t="s">
        <v>47</v>
      </c>
      <c r="D5995" t="s">
        <v>3165</v>
      </c>
      <c r="E5995" t="s">
        <v>49</v>
      </c>
      <c r="F5995" t="s">
        <v>50</v>
      </c>
      <c r="G5995">
        <v>3.6748598833553101E-4</v>
      </c>
    </row>
    <row r="5996" spans="1:7" x14ac:dyDescent="0.25">
      <c r="A5996" t="s">
        <v>220</v>
      </c>
      <c r="B5996" t="s">
        <v>76</v>
      </c>
      <c r="C5996" t="s">
        <v>47</v>
      </c>
      <c r="D5996" t="s">
        <v>3165</v>
      </c>
      <c r="E5996" t="s">
        <v>49</v>
      </c>
      <c r="F5996" t="s">
        <v>50</v>
      </c>
      <c r="G5996">
        <v>6.2340559855184898E-4</v>
      </c>
    </row>
    <row r="5997" spans="1:7" x14ac:dyDescent="0.25">
      <c r="A5997" t="s">
        <v>220</v>
      </c>
      <c r="B5997" t="s">
        <v>73</v>
      </c>
      <c r="C5997" t="s">
        <v>47</v>
      </c>
      <c r="D5997" t="s">
        <v>3165</v>
      </c>
      <c r="E5997" t="s">
        <v>49</v>
      </c>
      <c r="F5997" t="s">
        <v>50</v>
      </c>
      <c r="G5997">
        <v>1.5705813801353699E-3</v>
      </c>
    </row>
    <row r="5998" spans="1:7" x14ac:dyDescent="0.25">
      <c r="A5998" t="s">
        <v>214</v>
      </c>
      <c r="B5998" t="s">
        <v>70</v>
      </c>
      <c r="C5998" t="s">
        <v>47</v>
      </c>
      <c r="D5998" t="s">
        <v>3164</v>
      </c>
      <c r="E5998" t="s">
        <v>49</v>
      </c>
      <c r="F5998" t="s">
        <v>50</v>
      </c>
      <c r="G5998">
        <v>7.0833265781402503E-4</v>
      </c>
    </row>
    <row r="5999" spans="1:7" x14ac:dyDescent="0.25">
      <c r="A5999" t="s">
        <v>214</v>
      </c>
      <c r="B5999" t="s">
        <v>76</v>
      </c>
      <c r="C5999" t="s">
        <v>47</v>
      </c>
      <c r="D5999" t="s">
        <v>3164</v>
      </c>
      <c r="E5999" t="s">
        <v>49</v>
      </c>
      <c r="F5999" t="s">
        <v>50</v>
      </c>
      <c r="G5999">
        <v>1.16296185387505E-3</v>
      </c>
    </row>
    <row r="6000" spans="1:7" x14ac:dyDescent="0.25">
      <c r="A6000" t="s">
        <v>214</v>
      </c>
      <c r="B6000" t="s">
        <v>73</v>
      </c>
      <c r="C6000" t="s">
        <v>47</v>
      </c>
      <c r="D6000" t="s">
        <v>3164</v>
      </c>
      <c r="E6000" t="s">
        <v>49</v>
      </c>
      <c r="F6000" t="s">
        <v>50</v>
      </c>
      <c r="G6000">
        <v>2.0467573073175201E-3</v>
      </c>
    </row>
    <row r="6001" spans="1:7" x14ac:dyDescent="0.25">
      <c r="A6001" t="s">
        <v>3229</v>
      </c>
      <c r="B6001" t="s">
        <v>73</v>
      </c>
      <c r="C6001" t="s">
        <v>47</v>
      </c>
      <c r="D6001" t="s">
        <v>3160</v>
      </c>
      <c r="E6001" t="s">
        <v>49</v>
      </c>
      <c r="F6001" t="s">
        <v>50</v>
      </c>
      <c r="G6001">
        <v>4.77975734642573E-3</v>
      </c>
    </row>
    <row r="6002" spans="1:7" x14ac:dyDescent="0.25">
      <c r="A6002" t="s">
        <v>3229</v>
      </c>
      <c r="B6002" t="s">
        <v>76</v>
      </c>
      <c r="C6002" t="s">
        <v>47</v>
      </c>
      <c r="D6002" t="s">
        <v>3160</v>
      </c>
      <c r="E6002" t="s">
        <v>49</v>
      </c>
      <c r="F6002" t="s">
        <v>50</v>
      </c>
      <c r="G6002">
        <v>4.0615040631521299E-3</v>
      </c>
    </row>
    <row r="6003" spans="1:7" x14ac:dyDescent="0.25">
      <c r="A6003" t="s">
        <v>3229</v>
      </c>
      <c r="B6003" t="s">
        <v>70</v>
      </c>
      <c r="C6003" t="s">
        <v>47</v>
      </c>
      <c r="D6003" t="s">
        <v>3160</v>
      </c>
      <c r="E6003" t="s">
        <v>49</v>
      </c>
      <c r="F6003" t="s">
        <v>50</v>
      </c>
      <c r="G6003">
        <v>2.02132743738946E-3</v>
      </c>
    </row>
    <row r="6004" spans="1:7" x14ac:dyDescent="0.25">
      <c r="A6004" t="s">
        <v>220</v>
      </c>
      <c r="B6004" t="s">
        <v>70</v>
      </c>
      <c r="C6004" t="s">
        <v>47</v>
      </c>
      <c r="D6004" t="s">
        <v>3166</v>
      </c>
      <c r="E6004" t="s">
        <v>49</v>
      </c>
      <c r="F6004" t="s">
        <v>50</v>
      </c>
      <c r="G6004">
        <v>3.6155879497527999E-4</v>
      </c>
    </row>
    <row r="6005" spans="1:7" x14ac:dyDescent="0.25">
      <c r="A6005" t="s">
        <v>220</v>
      </c>
      <c r="B6005" t="s">
        <v>76</v>
      </c>
      <c r="C6005" t="s">
        <v>47</v>
      </c>
      <c r="D6005" t="s">
        <v>3166</v>
      </c>
      <c r="E6005" t="s">
        <v>49</v>
      </c>
      <c r="F6005" t="s">
        <v>50</v>
      </c>
      <c r="G6005">
        <v>6.1738292376200296E-4</v>
      </c>
    </row>
    <row r="6006" spans="1:7" x14ac:dyDescent="0.25">
      <c r="A6006" t="s">
        <v>220</v>
      </c>
      <c r="B6006" t="s">
        <v>73</v>
      </c>
      <c r="C6006" t="s">
        <v>47</v>
      </c>
      <c r="D6006" t="s">
        <v>3166</v>
      </c>
      <c r="E6006" t="s">
        <v>49</v>
      </c>
      <c r="F6006" t="s">
        <v>50</v>
      </c>
      <c r="G6006">
        <v>1.5528659025828E-3</v>
      </c>
    </row>
    <row r="6007" spans="1:7" x14ac:dyDescent="0.25">
      <c r="A6007" t="s">
        <v>214</v>
      </c>
      <c r="B6007" t="s">
        <v>70</v>
      </c>
      <c r="C6007" t="s">
        <v>47</v>
      </c>
      <c r="D6007" t="s">
        <v>3165</v>
      </c>
      <c r="E6007" t="s">
        <v>49</v>
      </c>
      <c r="F6007" t="s">
        <v>50</v>
      </c>
      <c r="G6007">
        <v>7.0856034429998295E-4</v>
      </c>
    </row>
    <row r="6008" spans="1:7" x14ac:dyDescent="0.25">
      <c r="A6008" t="s">
        <v>214</v>
      </c>
      <c r="B6008" t="s">
        <v>76</v>
      </c>
      <c r="C6008" t="s">
        <v>47</v>
      </c>
      <c r="D6008" t="s">
        <v>3165</v>
      </c>
      <c r="E6008" t="s">
        <v>49</v>
      </c>
      <c r="F6008" t="s">
        <v>50</v>
      </c>
      <c r="G6008">
        <v>1.15801346758024E-3</v>
      </c>
    </row>
    <row r="6009" spans="1:7" x14ac:dyDescent="0.25">
      <c r="A6009" t="s">
        <v>214</v>
      </c>
      <c r="B6009" t="s">
        <v>73</v>
      </c>
      <c r="C6009" t="s">
        <v>47</v>
      </c>
      <c r="D6009" t="s">
        <v>3165</v>
      </c>
      <c r="E6009" t="s">
        <v>49</v>
      </c>
      <c r="F6009" t="s">
        <v>50</v>
      </c>
      <c r="G6009">
        <v>2.0368833033764899E-3</v>
      </c>
    </row>
    <row r="6010" spans="1:7" x14ac:dyDescent="0.25">
      <c r="A6010" t="s">
        <v>3229</v>
      </c>
      <c r="B6010" t="s">
        <v>73</v>
      </c>
      <c r="C6010" t="s">
        <v>47</v>
      </c>
      <c r="D6010" t="s">
        <v>3161</v>
      </c>
      <c r="E6010" t="s">
        <v>49</v>
      </c>
      <c r="F6010" t="s">
        <v>50</v>
      </c>
      <c r="G6010">
        <v>4.86646709386368E-3</v>
      </c>
    </row>
    <row r="6011" spans="1:7" x14ac:dyDescent="0.25">
      <c r="A6011" t="s">
        <v>3229</v>
      </c>
      <c r="B6011" t="s">
        <v>76</v>
      </c>
      <c r="C6011" t="s">
        <v>47</v>
      </c>
      <c r="D6011" t="s">
        <v>3161</v>
      </c>
      <c r="E6011" t="s">
        <v>49</v>
      </c>
      <c r="F6011" t="s">
        <v>50</v>
      </c>
      <c r="G6011">
        <v>4.0935633475320298E-3</v>
      </c>
    </row>
    <row r="6012" spans="1:7" x14ac:dyDescent="0.25">
      <c r="A6012" t="s">
        <v>3229</v>
      </c>
      <c r="B6012" t="s">
        <v>70</v>
      </c>
      <c r="C6012" t="s">
        <v>47</v>
      </c>
      <c r="D6012" t="s">
        <v>3161</v>
      </c>
      <c r="E6012" t="s">
        <v>49</v>
      </c>
      <c r="F6012" t="s">
        <v>50</v>
      </c>
      <c r="G6012">
        <v>2.0925905969407799E-3</v>
      </c>
    </row>
    <row r="6013" spans="1:7" x14ac:dyDescent="0.25">
      <c r="A6013" t="s">
        <v>220</v>
      </c>
      <c r="B6013" t="s">
        <v>70</v>
      </c>
      <c r="C6013" t="s">
        <v>47</v>
      </c>
      <c r="D6013" t="s">
        <v>3167</v>
      </c>
      <c r="E6013" t="s">
        <v>49</v>
      </c>
      <c r="F6013" t="s">
        <v>50</v>
      </c>
      <c r="G6013">
        <v>3.5802434991907101E-4</v>
      </c>
    </row>
    <row r="6014" spans="1:7" x14ac:dyDescent="0.25">
      <c r="A6014" t="s">
        <v>220</v>
      </c>
      <c r="B6014" t="s">
        <v>76</v>
      </c>
      <c r="C6014" t="s">
        <v>47</v>
      </c>
      <c r="D6014" t="s">
        <v>3167</v>
      </c>
      <c r="E6014" t="s">
        <v>49</v>
      </c>
      <c r="F6014" t="s">
        <v>50</v>
      </c>
      <c r="G6014">
        <v>6.0934686156177004E-4</v>
      </c>
    </row>
    <row r="6015" spans="1:7" x14ac:dyDescent="0.25">
      <c r="A6015" t="s">
        <v>220</v>
      </c>
      <c r="B6015" t="s">
        <v>73</v>
      </c>
      <c r="C6015" t="s">
        <v>47</v>
      </c>
      <c r="D6015" t="s">
        <v>3167</v>
      </c>
      <c r="E6015" t="s">
        <v>49</v>
      </c>
      <c r="F6015" t="s">
        <v>50</v>
      </c>
      <c r="G6015">
        <v>1.5405629047010299E-3</v>
      </c>
    </row>
    <row r="6016" spans="1:7" x14ac:dyDescent="0.25">
      <c r="A6016" t="s">
        <v>214</v>
      </c>
      <c r="B6016" t="s">
        <v>70</v>
      </c>
      <c r="C6016" t="s">
        <v>47</v>
      </c>
      <c r="D6016" t="s">
        <v>3166</v>
      </c>
      <c r="E6016" t="s">
        <v>49</v>
      </c>
      <c r="F6016" t="s">
        <v>50</v>
      </c>
      <c r="G6016">
        <v>6.9713195164998302E-4</v>
      </c>
    </row>
    <row r="6017" spans="1:7" x14ac:dyDescent="0.25">
      <c r="A6017" t="s">
        <v>214</v>
      </c>
      <c r="B6017" t="s">
        <v>76</v>
      </c>
      <c r="C6017" t="s">
        <v>47</v>
      </c>
      <c r="D6017" t="s">
        <v>3166</v>
      </c>
      <c r="E6017" t="s">
        <v>49</v>
      </c>
      <c r="F6017" t="s">
        <v>50</v>
      </c>
      <c r="G6017">
        <v>1.14157597223917E-3</v>
      </c>
    </row>
    <row r="6018" spans="1:7" x14ac:dyDescent="0.25">
      <c r="A6018" t="s">
        <v>214</v>
      </c>
      <c r="B6018" t="s">
        <v>73</v>
      </c>
      <c r="C6018" t="s">
        <v>47</v>
      </c>
      <c r="D6018" t="s">
        <v>3166</v>
      </c>
      <c r="E6018" t="s">
        <v>49</v>
      </c>
      <c r="F6018" t="s">
        <v>50</v>
      </c>
      <c r="G6018">
        <v>2.0161271095275801E-3</v>
      </c>
    </row>
    <row r="6019" spans="1:7" x14ac:dyDescent="0.25">
      <c r="A6019" t="s">
        <v>3229</v>
      </c>
      <c r="B6019" t="s">
        <v>73</v>
      </c>
      <c r="C6019" t="s">
        <v>47</v>
      </c>
      <c r="D6019" t="s">
        <v>3162</v>
      </c>
      <c r="E6019" t="s">
        <v>49</v>
      </c>
      <c r="F6019" t="s">
        <v>50</v>
      </c>
      <c r="G6019">
        <v>4.9133094905436702E-3</v>
      </c>
    </row>
    <row r="6020" spans="1:7" x14ac:dyDescent="0.25">
      <c r="A6020" t="s">
        <v>3229</v>
      </c>
      <c r="B6020" t="s">
        <v>76</v>
      </c>
      <c r="C6020" t="s">
        <v>47</v>
      </c>
      <c r="D6020" t="s">
        <v>3162</v>
      </c>
      <c r="E6020" t="s">
        <v>49</v>
      </c>
      <c r="F6020" t="s">
        <v>50</v>
      </c>
      <c r="G6020">
        <v>4.1168543114059198E-3</v>
      </c>
    </row>
    <row r="6021" spans="1:7" x14ac:dyDescent="0.25">
      <c r="A6021" t="s">
        <v>3229</v>
      </c>
      <c r="B6021" t="s">
        <v>70</v>
      </c>
      <c r="C6021" t="s">
        <v>47</v>
      </c>
      <c r="D6021" t="s">
        <v>3162</v>
      </c>
      <c r="E6021" t="s">
        <v>49</v>
      </c>
      <c r="F6021" t="s">
        <v>50</v>
      </c>
      <c r="G6021">
        <v>2.13649221535386E-3</v>
      </c>
    </row>
    <row r="6022" spans="1:7" x14ac:dyDescent="0.25">
      <c r="A6022" t="s">
        <v>220</v>
      </c>
      <c r="B6022" t="s">
        <v>70</v>
      </c>
      <c r="C6022" t="s">
        <v>47</v>
      </c>
      <c r="D6022" t="s">
        <v>3168</v>
      </c>
      <c r="E6022" t="s">
        <v>49</v>
      </c>
      <c r="F6022" t="s">
        <v>50</v>
      </c>
      <c r="G6022">
        <v>3.56770493090152E-4</v>
      </c>
    </row>
    <row r="6023" spans="1:7" x14ac:dyDescent="0.25">
      <c r="A6023" t="s">
        <v>220</v>
      </c>
      <c r="B6023" t="s">
        <v>76</v>
      </c>
      <c r="C6023" t="s">
        <v>47</v>
      </c>
      <c r="D6023" t="s">
        <v>3168</v>
      </c>
      <c r="E6023" t="s">
        <v>49</v>
      </c>
      <c r="F6023" t="s">
        <v>50</v>
      </c>
      <c r="G6023">
        <v>5.9982581684986695E-4</v>
      </c>
    </row>
    <row r="6024" spans="1:7" x14ac:dyDescent="0.25">
      <c r="A6024" t="s">
        <v>220</v>
      </c>
      <c r="B6024" t="s">
        <v>73</v>
      </c>
      <c r="C6024" t="s">
        <v>47</v>
      </c>
      <c r="D6024" t="s">
        <v>3168</v>
      </c>
      <c r="E6024" t="s">
        <v>49</v>
      </c>
      <c r="F6024" t="s">
        <v>50</v>
      </c>
      <c r="G6024">
        <v>1.5299464575946301E-3</v>
      </c>
    </row>
    <row r="6025" spans="1:7" x14ac:dyDescent="0.25">
      <c r="A6025" t="s">
        <v>214</v>
      </c>
      <c r="B6025" t="s">
        <v>70</v>
      </c>
      <c r="C6025" t="s">
        <v>47</v>
      </c>
      <c r="D6025" t="s">
        <v>3167</v>
      </c>
      <c r="E6025" t="s">
        <v>49</v>
      </c>
      <c r="F6025" t="s">
        <v>50</v>
      </c>
      <c r="G6025">
        <v>6.89152781925504E-4</v>
      </c>
    </row>
    <row r="6026" spans="1:7" x14ac:dyDescent="0.25">
      <c r="A6026" t="s">
        <v>214</v>
      </c>
      <c r="B6026" t="s">
        <v>76</v>
      </c>
      <c r="C6026" t="s">
        <v>47</v>
      </c>
      <c r="D6026" t="s">
        <v>3167</v>
      </c>
      <c r="E6026" t="s">
        <v>49</v>
      </c>
      <c r="F6026" t="s">
        <v>50</v>
      </c>
      <c r="G6026">
        <v>1.1274239688953999E-3</v>
      </c>
    </row>
    <row r="6027" spans="1:7" x14ac:dyDescent="0.25">
      <c r="A6027" t="s">
        <v>214</v>
      </c>
      <c r="B6027" t="s">
        <v>73</v>
      </c>
      <c r="C6027" t="s">
        <v>47</v>
      </c>
      <c r="D6027" t="s">
        <v>3167</v>
      </c>
      <c r="E6027" t="s">
        <v>49</v>
      </c>
      <c r="F6027" t="s">
        <v>50</v>
      </c>
      <c r="G6027">
        <v>1.9960298424675301E-3</v>
      </c>
    </row>
    <row r="6028" spans="1:7" x14ac:dyDescent="0.25">
      <c r="A6028" t="s">
        <v>3229</v>
      </c>
      <c r="B6028" t="s">
        <v>73</v>
      </c>
      <c r="C6028" t="s">
        <v>47</v>
      </c>
      <c r="D6028" t="s">
        <v>3163</v>
      </c>
      <c r="E6028" t="s">
        <v>49</v>
      </c>
      <c r="F6028" t="s">
        <v>50</v>
      </c>
      <c r="G6028">
        <v>4.9015960787649202E-3</v>
      </c>
    </row>
    <row r="6029" spans="1:7" x14ac:dyDescent="0.25">
      <c r="A6029" t="s">
        <v>3229</v>
      </c>
      <c r="B6029" t="s">
        <v>76</v>
      </c>
      <c r="C6029" t="s">
        <v>47</v>
      </c>
      <c r="D6029" t="s">
        <v>3163</v>
      </c>
      <c r="E6029" t="s">
        <v>49</v>
      </c>
      <c r="F6029" t="s">
        <v>50</v>
      </c>
      <c r="G6029">
        <v>4.1073407156992699E-3</v>
      </c>
    </row>
    <row r="6030" spans="1:7" x14ac:dyDescent="0.25">
      <c r="A6030" t="s">
        <v>3229</v>
      </c>
      <c r="B6030" t="s">
        <v>70</v>
      </c>
      <c r="C6030" t="s">
        <v>47</v>
      </c>
      <c r="D6030" t="s">
        <v>3163</v>
      </c>
      <c r="E6030" t="s">
        <v>49</v>
      </c>
      <c r="F6030" t="s">
        <v>50</v>
      </c>
      <c r="G6030">
        <v>2.12758742483322E-3</v>
      </c>
    </row>
    <row r="6031" spans="1:7" x14ac:dyDescent="0.25">
      <c r="A6031" t="s">
        <v>220</v>
      </c>
      <c r="B6031" t="s">
        <v>70</v>
      </c>
      <c r="C6031" t="s">
        <v>47</v>
      </c>
      <c r="D6031" t="s">
        <v>3169</v>
      </c>
      <c r="E6031" t="s">
        <v>49</v>
      </c>
      <c r="F6031" t="s">
        <v>50</v>
      </c>
      <c r="G6031">
        <v>3.52136416312975E-4</v>
      </c>
    </row>
    <row r="6032" spans="1:7" x14ac:dyDescent="0.25">
      <c r="A6032" t="s">
        <v>220</v>
      </c>
      <c r="B6032" t="s">
        <v>76</v>
      </c>
      <c r="C6032" t="s">
        <v>47</v>
      </c>
      <c r="D6032" t="s">
        <v>3169</v>
      </c>
      <c r="E6032" t="s">
        <v>49</v>
      </c>
      <c r="F6032" t="s">
        <v>50</v>
      </c>
      <c r="G6032">
        <v>5.94871227557842E-4</v>
      </c>
    </row>
    <row r="6033" spans="1:7" x14ac:dyDescent="0.25">
      <c r="A6033" t="s">
        <v>220</v>
      </c>
      <c r="B6033" t="s">
        <v>73</v>
      </c>
      <c r="C6033" t="s">
        <v>47</v>
      </c>
      <c r="D6033" t="s">
        <v>3169</v>
      </c>
      <c r="E6033" t="s">
        <v>49</v>
      </c>
      <c r="F6033" t="s">
        <v>50</v>
      </c>
      <c r="G6033">
        <v>1.52521222065656E-3</v>
      </c>
    </row>
    <row r="6034" spans="1:7" x14ac:dyDescent="0.25">
      <c r="A6034" t="s">
        <v>214</v>
      </c>
      <c r="B6034" t="s">
        <v>70</v>
      </c>
      <c r="C6034" t="s">
        <v>47</v>
      </c>
      <c r="D6034" t="s">
        <v>3168</v>
      </c>
      <c r="E6034" t="s">
        <v>49</v>
      </c>
      <c r="F6034" t="s">
        <v>50</v>
      </c>
      <c r="G6034">
        <v>6.8185698861877105E-4</v>
      </c>
    </row>
    <row r="6035" spans="1:7" x14ac:dyDescent="0.25">
      <c r="A6035" t="s">
        <v>214</v>
      </c>
      <c r="B6035" t="s">
        <v>76</v>
      </c>
      <c r="C6035" t="s">
        <v>47</v>
      </c>
      <c r="D6035" t="s">
        <v>3168</v>
      </c>
      <c r="E6035" t="s">
        <v>49</v>
      </c>
      <c r="F6035" t="s">
        <v>50</v>
      </c>
      <c r="G6035">
        <v>1.1154503251115399E-3</v>
      </c>
    </row>
    <row r="6036" spans="1:7" x14ac:dyDescent="0.25">
      <c r="A6036" t="s">
        <v>214</v>
      </c>
      <c r="B6036" t="s">
        <v>73</v>
      </c>
      <c r="C6036" t="s">
        <v>47</v>
      </c>
      <c r="D6036" t="s">
        <v>3168</v>
      </c>
      <c r="E6036" t="s">
        <v>49</v>
      </c>
      <c r="F6036" t="s">
        <v>50</v>
      </c>
      <c r="G6036">
        <v>1.9795988065501001E-3</v>
      </c>
    </row>
    <row r="6037" spans="1:7" x14ac:dyDescent="0.25">
      <c r="A6037" t="s">
        <v>220</v>
      </c>
      <c r="B6037" t="s">
        <v>70</v>
      </c>
      <c r="C6037" t="s">
        <v>47</v>
      </c>
      <c r="D6037" t="s">
        <v>3170</v>
      </c>
      <c r="E6037" t="s">
        <v>49</v>
      </c>
      <c r="F6037" t="s">
        <v>50</v>
      </c>
      <c r="G6037">
        <v>3.4932626618279299E-4</v>
      </c>
    </row>
    <row r="6038" spans="1:7" x14ac:dyDescent="0.25">
      <c r="A6038" t="s">
        <v>3229</v>
      </c>
      <c r="B6038" t="s">
        <v>73</v>
      </c>
      <c r="C6038" t="s">
        <v>47</v>
      </c>
      <c r="D6038" t="s">
        <v>3164</v>
      </c>
      <c r="E6038" t="s">
        <v>49</v>
      </c>
      <c r="F6038" t="s">
        <v>50</v>
      </c>
      <c r="G6038">
        <v>4.9041619896888697E-3</v>
      </c>
    </row>
    <row r="6039" spans="1:7" x14ac:dyDescent="0.25">
      <c r="A6039" t="s">
        <v>220</v>
      </c>
      <c r="B6039" t="s">
        <v>76</v>
      </c>
      <c r="C6039" t="s">
        <v>47</v>
      </c>
      <c r="D6039" t="s">
        <v>3170</v>
      </c>
      <c r="E6039" t="s">
        <v>49</v>
      </c>
      <c r="F6039" t="s">
        <v>50</v>
      </c>
      <c r="G6039">
        <v>5.9427552753024595E-4</v>
      </c>
    </row>
    <row r="6040" spans="1:7" x14ac:dyDescent="0.25">
      <c r="A6040" t="s">
        <v>3229</v>
      </c>
      <c r="B6040" t="s">
        <v>76</v>
      </c>
      <c r="C6040" t="s">
        <v>47</v>
      </c>
      <c r="D6040" t="s">
        <v>3164</v>
      </c>
      <c r="E6040" t="s">
        <v>49</v>
      </c>
      <c r="F6040" t="s">
        <v>50</v>
      </c>
      <c r="G6040">
        <v>4.1324034664365896E-3</v>
      </c>
    </row>
    <row r="6041" spans="1:7" x14ac:dyDescent="0.25">
      <c r="A6041" t="s">
        <v>3229</v>
      </c>
      <c r="B6041" t="s">
        <v>70</v>
      </c>
      <c r="C6041" t="s">
        <v>47</v>
      </c>
      <c r="D6041" t="s">
        <v>3164</v>
      </c>
      <c r="E6041" t="s">
        <v>49</v>
      </c>
      <c r="F6041" t="s">
        <v>50</v>
      </c>
      <c r="G6041">
        <v>2.1291646361351001E-3</v>
      </c>
    </row>
    <row r="6042" spans="1:7" x14ac:dyDescent="0.25">
      <c r="A6042" t="s">
        <v>220</v>
      </c>
      <c r="B6042" t="s">
        <v>73</v>
      </c>
      <c r="C6042" t="s">
        <v>47</v>
      </c>
      <c r="D6042" t="s">
        <v>3170</v>
      </c>
      <c r="E6042" t="s">
        <v>49</v>
      </c>
      <c r="F6042" t="s">
        <v>50</v>
      </c>
      <c r="G6042">
        <v>1.5391399463017699E-3</v>
      </c>
    </row>
    <row r="6043" spans="1:7" x14ac:dyDescent="0.25">
      <c r="A6043" t="s">
        <v>214</v>
      </c>
      <c r="B6043" t="s">
        <v>70</v>
      </c>
      <c r="C6043" t="s">
        <v>47</v>
      </c>
      <c r="D6043" t="s">
        <v>3169</v>
      </c>
      <c r="E6043" t="s">
        <v>49</v>
      </c>
      <c r="F6043" t="s">
        <v>50</v>
      </c>
      <c r="G6043">
        <v>6.7863183143811298E-4</v>
      </c>
    </row>
    <row r="6044" spans="1:7" x14ac:dyDescent="0.25">
      <c r="A6044" t="s">
        <v>214</v>
      </c>
      <c r="B6044" t="s">
        <v>76</v>
      </c>
      <c r="C6044" t="s">
        <v>47</v>
      </c>
      <c r="D6044" t="s">
        <v>3169</v>
      </c>
      <c r="E6044" t="s">
        <v>49</v>
      </c>
      <c r="F6044" t="s">
        <v>50</v>
      </c>
      <c r="G6044">
        <v>1.1046998011760201E-3</v>
      </c>
    </row>
    <row r="6045" spans="1:7" x14ac:dyDescent="0.25">
      <c r="A6045" t="s">
        <v>214</v>
      </c>
      <c r="B6045" t="s">
        <v>73</v>
      </c>
      <c r="C6045" t="s">
        <v>47</v>
      </c>
      <c r="D6045" t="s">
        <v>3169</v>
      </c>
      <c r="E6045" t="s">
        <v>49</v>
      </c>
      <c r="F6045" t="s">
        <v>50</v>
      </c>
      <c r="G6045">
        <v>1.9576904406914302E-3</v>
      </c>
    </row>
    <row r="6046" spans="1:7" x14ac:dyDescent="0.25">
      <c r="A6046" t="s">
        <v>220</v>
      </c>
      <c r="B6046" t="s">
        <v>70</v>
      </c>
      <c r="C6046" t="s">
        <v>47</v>
      </c>
      <c r="D6046" t="s">
        <v>3171</v>
      </c>
      <c r="E6046" t="s">
        <v>49</v>
      </c>
      <c r="F6046" t="s">
        <v>50</v>
      </c>
      <c r="G6046">
        <v>3.5033134085621999E-4</v>
      </c>
    </row>
    <row r="6047" spans="1:7" x14ac:dyDescent="0.25">
      <c r="A6047" t="s">
        <v>220</v>
      </c>
      <c r="B6047" t="s">
        <v>76</v>
      </c>
      <c r="C6047" t="s">
        <v>47</v>
      </c>
      <c r="D6047" t="s">
        <v>3171</v>
      </c>
      <c r="E6047" t="s">
        <v>49</v>
      </c>
      <c r="F6047" t="s">
        <v>50</v>
      </c>
      <c r="G6047">
        <v>5.9411220289581402E-4</v>
      </c>
    </row>
    <row r="6048" spans="1:7" x14ac:dyDescent="0.25">
      <c r="A6048" t="s">
        <v>220</v>
      </c>
      <c r="B6048" t="s">
        <v>73</v>
      </c>
      <c r="C6048" t="s">
        <v>47</v>
      </c>
      <c r="D6048" t="s">
        <v>3171</v>
      </c>
      <c r="E6048" t="s">
        <v>49</v>
      </c>
      <c r="F6048" t="s">
        <v>50</v>
      </c>
      <c r="G6048">
        <v>1.5501643591259199E-3</v>
      </c>
    </row>
    <row r="6049" spans="1:7" x14ac:dyDescent="0.25">
      <c r="A6049" t="s">
        <v>3229</v>
      </c>
      <c r="B6049" t="s">
        <v>73</v>
      </c>
      <c r="C6049" t="s">
        <v>47</v>
      </c>
      <c r="D6049" t="s">
        <v>3165</v>
      </c>
      <c r="E6049" t="s">
        <v>49</v>
      </c>
      <c r="F6049" t="s">
        <v>50</v>
      </c>
      <c r="G6049">
        <v>4.8638387130257796E-3</v>
      </c>
    </row>
    <row r="6050" spans="1:7" x14ac:dyDescent="0.25">
      <c r="A6050" t="s">
        <v>3229</v>
      </c>
      <c r="B6050" t="s">
        <v>76</v>
      </c>
      <c r="C6050" t="s">
        <v>47</v>
      </c>
      <c r="D6050" t="s">
        <v>3165</v>
      </c>
      <c r="E6050" t="s">
        <v>49</v>
      </c>
      <c r="F6050" t="s">
        <v>50</v>
      </c>
      <c r="G6050">
        <v>4.1124733093657702E-3</v>
      </c>
    </row>
    <row r="6051" spans="1:7" x14ac:dyDescent="0.25">
      <c r="A6051" t="s">
        <v>3229</v>
      </c>
      <c r="B6051" t="s">
        <v>70</v>
      </c>
      <c r="C6051" t="s">
        <v>47</v>
      </c>
      <c r="D6051" t="s">
        <v>3165</v>
      </c>
      <c r="E6051" t="s">
        <v>49</v>
      </c>
      <c r="F6051" t="s">
        <v>50</v>
      </c>
      <c r="G6051">
        <v>2.0979032816131199E-3</v>
      </c>
    </row>
    <row r="6052" spans="1:7" x14ac:dyDescent="0.25">
      <c r="A6052" t="s">
        <v>214</v>
      </c>
      <c r="B6052" t="s">
        <v>70</v>
      </c>
      <c r="C6052" t="s">
        <v>47</v>
      </c>
      <c r="D6052" t="s">
        <v>3170</v>
      </c>
      <c r="E6052" t="s">
        <v>49</v>
      </c>
      <c r="F6052" t="s">
        <v>50</v>
      </c>
      <c r="G6052">
        <v>6.8097578154669802E-4</v>
      </c>
    </row>
    <row r="6053" spans="1:7" x14ac:dyDescent="0.25">
      <c r="A6053" t="s">
        <v>214</v>
      </c>
      <c r="B6053" t="s">
        <v>76</v>
      </c>
      <c r="C6053" t="s">
        <v>47</v>
      </c>
      <c r="D6053" t="s">
        <v>3170</v>
      </c>
      <c r="E6053" t="s">
        <v>49</v>
      </c>
      <c r="F6053" t="s">
        <v>50</v>
      </c>
      <c r="G6053">
        <v>1.1237363020578999E-3</v>
      </c>
    </row>
    <row r="6054" spans="1:7" x14ac:dyDescent="0.25">
      <c r="A6054" t="s">
        <v>214</v>
      </c>
      <c r="B6054" t="s">
        <v>73</v>
      </c>
      <c r="C6054" t="s">
        <v>47</v>
      </c>
      <c r="D6054" t="s">
        <v>3170</v>
      </c>
      <c r="E6054" t="s">
        <v>49</v>
      </c>
      <c r="F6054" t="s">
        <v>50</v>
      </c>
      <c r="G6054">
        <v>1.97306209140353E-3</v>
      </c>
    </row>
    <row r="6055" spans="1:7" x14ac:dyDescent="0.25">
      <c r="A6055" t="s">
        <v>220</v>
      </c>
      <c r="B6055" t="s">
        <v>70</v>
      </c>
      <c r="C6055" t="s">
        <v>47</v>
      </c>
      <c r="D6055" t="s">
        <v>3172</v>
      </c>
      <c r="E6055" t="s">
        <v>49</v>
      </c>
      <c r="F6055" t="s">
        <v>50</v>
      </c>
      <c r="G6055">
        <v>3.48447380112666E-4</v>
      </c>
    </row>
    <row r="6056" spans="1:7" x14ac:dyDescent="0.25">
      <c r="A6056" t="s">
        <v>220</v>
      </c>
      <c r="B6056" t="s">
        <v>76</v>
      </c>
      <c r="C6056" t="s">
        <v>47</v>
      </c>
      <c r="D6056" t="s">
        <v>3172</v>
      </c>
      <c r="E6056" t="s">
        <v>49</v>
      </c>
      <c r="F6056" t="s">
        <v>50</v>
      </c>
      <c r="G6056">
        <v>5.8946022216011397E-4</v>
      </c>
    </row>
    <row r="6057" spans="1:7" x14ac:dyDescent="0.25">
      <c r="A6057" t="s">
        <v>220</v>
      </c>
      <c r="B6057" t="s">
        <v>73</v>
      </c>
      <c r="C6057" t="s">
        <v>47</v>
      </c>
      <c r="D6057" t="s">
        <v>3172</v>
      </c>
      <c r="E6057" t="s">
        <v>49</v>
      </c>
      <c r="F6057" t="s">
        <v>50</v>
      </c>
      <c r="G6057">
        <v>1.55106061229518E-3</v>
      </c>
    </row>
    <row r="6058" spans="1:7" x14ac:dyDescent="0.25">
      <c r="A6058" t="s">
        <v>3229</v>
      </c>
      <c r="B6058" t="s">
        <v>73</v>
      </c>
      <c r="C6058" t="s">
        <v>47</v>
      </c>
      <c r="D6058" t="s">
        <v>3166</v>
      </c>
      <c r="E6058" t="s">
        <v>49</v>
      </c>
      <c r="F6058" t="s">
        <v>50</v>
      </c>
      <c r="G6058">
        <v>4.8319846391677796E-3</v>
      </c>
    </row>
    <row r="6059" spans="1:7" x14ac:dyDescent="0.25">
      <c r="A6059" t="s">
        <v>3229</v>
      </c>
      <c r="B6059" t="s">
        <v>76</v>
      </c>
      <c r="C6059" t="s">
        <v>47</v>
      </c>
      <c r="D6059" t="s">
        <v>3166</v>
      </c>
      <c r="E6059" t="s">
        <v>49</v>
      </c>
      <c r="F6059" t="s">
        <v>50</v>
      </c>
      <c r="G6059">
        <v>4.0900498628616304E-3</v>
      </c>
    </row>
    <row r="6060" spans="1:7" x14ac:dyDescent="0.25">
      <c r="A6060" t="s">
        <v>3229</v>
      </c>
      <c r="B6060" t="s">
        <v>70</v>
      </c>
      <c r="C6060" t="s">
        <v>47</v>
      </c>
      <c r="D6060" t="s">
        <v>3166</v>
      </c>
      <c r="E6060" t="s">
        <v>49</v>
      </c>
      <c r="F6060" t="s">
        <v>50</v>
      </c>
      <c r="G6060">
        <v>2.0667543013890501E-3</v>
      </c>
    </row>
    <row r="6061" spans="1:7" x14ac:dyDescent="0.25">
      <c r="A6061" t="s">
        <v>214</v>
      </c>
      <c r="B6061" t="s">
        <v>70</v>
      </c>
      <c r="C6061" t="s">
        <v>47</v>
      </c>
      <c r="D6061" t="s">
        <v>3171</v>
      </c>
      <c r="E6061" t="s">
        <v>49</v>
      </c>
      <c r="F6061" t="s">
        <v>50</v>
      </c>
      <c r="G6061">
        <v>6.77445456756288E-4</v>
      </c>
    </row>
    <row r="6062" spans="1:7" x14ac:dyDescent="0.25">
      <c r="A6062" t="s">
        <v>214</v>
      </c>
      <c r="B6062" t="s">
        <v>76</v>
      </c>
      <c r="C6062" t="s">
        <v>47</v>
      </c>
      <c r="D6062" t="s">
        <v>3171</v>
      </c>
      <c r="E6062" t="s">
        <v>49</v>
      </c>
      <c r="F6062" t="s">
        <v>50</v>
      </c>
      <c r="G6062">
        <v>1.14178995587932E-3</v>
      </c>
    </row>
    <row r="6063" spans="1:7" x14ac:dyDescent="0.25">
      <c r="A6063" t="s">
        <v>214</v>
      </c>
      <c r="B6063" t="s">
        <v>73</v>
      </c>
      <c r="C6063" t="s">
        <v>47</v>
      </c>
      <c r="D6063" t="s">
        <v>3171</v>
      </c>
      <c r="E6063" t="s">
        <v>49</v>
      </c>
      <c r="F6063" t="s">
        <v>50</v>
      </c>
      <c r="G6063">
        <v>1.9846581404481898E-3</v>
      </c>
    </row>
    <row r="6064" spans="1:7" x14ac:dyDescent="0.25">
      <c r="A6064" t="s">
        <v>220</v>
      </c>
      <c r="B6064" t="s">
        <v>70</v>
      </c>
      <c r="C6064" t="s">
        <v>47</v>
      </c>
      <c r="D6064" t="s">
        <v>3173</v>
      </c>
      <c r="E6064" t="s">
        <v>49</v>
      </c>
      <c r="F6064" t="s">
        <v>50</v>
      </c>
      <c r="G6064">
        <v>3.46618026926897E-4</v>
      </c>
    </row>
    <row r="6065" spans="1:7" x14ac:dyDescent="0.25">
      <c r="A6065" t="s">
        <v>220</v>
      </c>
      <c r="B6065" t="s">
        <v>76</v>
      </c>
      <c r="C6065" t="s">
        <v>47</v>
      </c>
      <c r="D6065" t="s">
        <v>3173</v>
      </c>
      <c r="E6065" t="s">
        <v>49</v>
      </c>
      <c r="F6065" t="s">
        <v>50</v>
      </c>
      <c r="G6065">
        <v>5.8615080976255802E-4</v>
      </c>
    </row>
    <row r="6066" spans="1:7" x14ac:dyDescent="0.25">
      <c r="A6066" t="s">
        <v>220</v>
      </c>
      <c r="B6066" t="s">
        <v>73</v>
      </c>
      <c r="C6066" t="s">
        <v>47</v>
      </c>
      <c r="D6066" t="s">
        <v>3173</v>
      </c>
      <c r="E6066" t="s">
        <v>49</v>
      </c>
      <c r="F6066" t="s">
        <v>50</v>
      </c>
      <c r="G6066">
        <v>1.54669739773883E-3</v>
      </c>
    </row>
    <row r="6067" spans="1:7" x14ac:dyDescent="0.25">
      <c r="A6067" t="s">
        <v>3229</v>
      </c>
      <c r="B6067" t="s">
        <v>73</v>
      </c>
      <c r="C6067" t="s">
        <v>47</v>
      </c>
      <c r="D6067" t="s">
        <v>3167</v>
      </c>
      <c r="E6067" t="s">
        <v>49</v>
      </c>
      <c r="F6067" t="s">
        <v>50</v>
      </c>
      <c r="G6067">
        <v>4.7782141380209101E-3</v>
      </c>
    </row>
    <row r="6068" spans="1:7" x14ac:dyDescent="0.25">
      <c r="A6068" t="s">
        <v>3229</v>
      </c>
      <c r="B6068" t="s">
        <v>76</v>
      </c>
      <c r="C6068" t="s">
        <v>47</v>
      </c>
      <c r="D6068" t="s">
        <v>3167</v>
      </c>
      <c r="E6068" t="s">
        <v>49</v>
      </c>
      <c r="F6068" t="s">
        <v>50</v>
      </c>
      <c r="G6068">
        <v>4.0498197709441797E-3</v>
      </c>
    </row>
    <row r="6069" spans="1:7" x14ac:dyDescent="0.25">
      <c r="A6069" t="s">
        <v>3229</v>
      </c>
      <c r="B6069" t="s">
        <v>70</v>
      </c>
      <c r="C6069" t="s">
        <v>47</v>
      </c>
      <c r="D6069" t="s">
        <v>3167</v>
      </c>
      <c r="E6069" t="s">
        <v>49</v>
      </c>
      <c r="F6069" t="s">
        <v>50</v>
      </c>
      <c r="G6069">
        <v>2.0348305109316699E-3</v>
      </c>
    </row>
    <row r="6070" spans="1:7" x14ac:dyDescent="0.25">
      <c r="A6070" t="s">
        <v>214</v>
      </c>
      <c r="B6070" t="s">
        <v>70</v>
      </c>
      <c r="C6070" t="s">
        <v>47</v>
      </c>
      <c r="D6070" t="s">
        <v>3172</v>
      </c>
      <c r="E6070" t="s">
        <v>49</v>
      </c>
      <c r="F6070" t="s">
        <v>50</v>
      </c>
      <c r="G6070">
        <v>6.6911700893850803E-4</v>
      </c>
    </row>
    <row r="6071" spans="1:7" x14ac:dyDescent="0.25">
      <c r="A6071" t="s">
        <v>214</v>
      </c>
      <c r="B6071" t="s">
        <v>76</v>
      </c>
      <c r="C6071" t="s">
        <v>47</v>
      </c>
      <c r="D6071" t="s">
        <v>3172</v>
      </c>
      <c r="E6071" t="s">
        <v>49</v>
      </c>
      <c r="F6071" t="s">
        <v>50</v>
      </c>
      <c r="G6071">
        <v>1.1478747222937701E-3</v>
      </c>
    </row>
    <row r="6072" spans="1:7" x14ac:dyDescent="0.25">
      <c r="A6072" t="s">
        <v>214</v>
      </c>
      <c r="B6072" t="s">
        <v>73</v>
      </c>
      <c r="C6072" t="s">
        <v>47</v>
      </c>
      <c r="D6072" t="s">
        <v>3172</v>
      </c>
      <c r="E6072" t="s">
        <v>49</v>
      </c>
      <c r="F6072" t="s">
        <v>50</v>
      </c>
      <c r="G6072">
        <v>1.9767138011315198E-3</v>
      </c>
    </row>
    <row r="6073" spans="1:7" x14ac:dyDescent="0.25">
      <c r="A6073" t="s">
        <v>220</v>
      </c>
      <c r="B6073" t="s">
        <v>70</v>
      </c>
      <c r="C6073" t="s">
        <v>47</v>
      </c>
      <c r="D6073" t="s">
        <v>3174</v>
      </c>
      <c r="E6073" t="s">
        <v>49</v>
      </c>
      <c r="F6073" t="s">
        <v>50</v>
      </c>
      <c r="G6073">
        <v>3.6428536687578398E-4</v>
      </c>
    </row>
    <row r="6074" spans="1:7" x14ac:dyDescent="0.25">
      <c r="A6074" t="s">
        <v>220</v>
      </c>
      <c r="B6074" t="s">
        <v>76</v>
      </c>
      <c r="C6074" t="s">
        <v>47</v>
      </c>
      <c r="D6074" t="s">
        <v>3174</v>
      </c>
      <c r="E6074" t="s">
        <v>49</v>
      </c>
      <c r="F6074" t="s">
        <v>50</v>
      </c>
      <c r="G6074">
        <v>6.3968192963373004E-4</v>
      </c>
    </row>
    <row r="6075" spans="1:7" x14ac:dyDescent="0.25">
      <c r="A6075" t="s">
        <v>220</v>
      </c>
      <c r="B6075" t="s">
        <v>73</v>
      </c>
      <c r="C6075" t="s">
        <v>47</v>
      </c>
      <c r="D6075" t="s">
        <v>3174</v>
      </c>
      <c r="E6075" t="s">
        <v>49</v>
      </c>
      <c r="F6075" t="s">
        <v>50</v>
      </c>
      <c r="G6075">
        <v>1.59642704895564E-3</v>
      </c>
    </row>
    <row r="6076" spans="1:7" x14ac:dyDescent="0.25">
      <c r="A6076" t="s">
        <v>214</v>
      </c>
      <c r="B6076" t="s">
        <v>70</v>
      </c>
      <c r="C6076" t="s">
        <v>47</v>
      </c>
      <c r="D6076" t="s">
        <v>3173</v>
      </c>
      <c r="E6076" t="s">
        <v>49</v>
      </c>
      <c r="F6076" t="s">
        <v>50</v>
      </c>
      <c r="G6076">
        <v>6.69484063623032E-4</v>
      </c>
    </row>
    <row r="6077" spans="1:7" x14ac:dyDescent="0.25">
      <c r="A6077" t="s">
        <v>3229</v>
      </c>
      <c r="B6077" t="s">
        <v>73</v>
      </c>
      <c r="C6077" t="s">
        <v>47</v>
      </c>
      <c r="D6077" t="s">
        <v>3168</v>
      </c>
      <c r="E6077" t="s">
        <v>49</v>
      </c>
      <c r="F6077" t="s">
        <v>50</v>
      </c>
      <c r="G6077">
        <v>4.7508635247747099E-3</v>
      </c>
    </row>
    <row r="6078" spans="1:7" x14ac:dyDescent="0.25">
      <c r="A6078" t="s">
        <v>3229</v>
      </c>
      <c r="B6078" t="s">
        <v>76</v>
      </c>
      <c r="C6078" t="s">
        <v>47</v>
      </c>
      <c r="D6078" t="s">
        <v>3168</v>
      </c>
      <c r="E6078" t="s">
        <v>49</v>
      </c>
      <c r="F6078" t="s">
        <v>50</v>
      </c>
      <c r="G6078">
        <v>4.02299963558713E-3</v>
      </c>
    </row>
    <row r="6079" spans="1:7" x14ac:dyDescent="0.25">
      <c r="A6079" t="s">
        <v>3229</v>
      </c>
      <c r="B6079" t="s">
        <v>70</v>
      </c>
      <c r="C6079" t="s">
        <v>47</v>
      </c>
      <c r="D6079" t="s">
        <v>3168</v>
      </c>
      <c r="E6079" t="s">
        <v>49</v>
      </c>
      <c r="F6079" t="s">
        <v>50</v>
      </c>
      <c r="G6079">
        <v>2.0099807220200698E-3</v>
      </c>
    </row>
    <row r="6080" spans="1:7" x14ac:dyDescent="0.25">
      <c r="A6080" t="s">
        <v>214</v>
      </c>
      <c r="B6080" t="s">
        <v>76</v>
      </c>
      <c r="C6080" t="s">
        <v>47</v>
      </c>
      <c r="D6080" t="s">
        <v>3173</v>
      </c>
      <c r="E6080" t="s">
        <v>49</v>
      </c>
      <c r="F6080" t="s">
        <v>50</v>
      </c>
      <c r="G6080">
        <v>1.1425109877102599E-3</v>
      </c>
    </row>
    <row r="6081" spans="1:7" x14ac:dyDescent="0.25">
      <c r="A6081" t="s">
        <v>214</v>
      </c>
      <c r="B6081" t="s">
        <v>73</v>
      </c>
      <c r="C6081" t="s">
        <v>47</v>
      </c>
      <c r="D6081" t="s">
        <v>3173</v>
      </c>
      <c r="E6081" t="s">
        <v>49</v>
      </c>
      <c r="F6081" t="s">
        <v>50</v>
      </c>
      <c r="G6081">
        <v>1.9718177652589298E-3</v>
      </c>
    </row>
    <row r="6082" spans="1:7" x14ac:dyDescent="0.25">
      <c r="A6082" t="s">
        <v>220</v>
      </c>
      <c r="B6082" t="s">
        <v>70</v>
      </c>
      <c r="C6082" t="s">
        <v>47</v>
      </c>
      <c r="D6082" t="s">
        <v>3175</v>
      </c>
      <c r="E6082" t="s">
        <v>49</v>
      </c>
      <c r="F6082" t="s">
        <v>50</v>
      </c>
      <c r="G6082">
        <v>3.63066946396805E-4</v>
      </c>
    </row>
    <row r="6083" spans="1:7" x14ac:dyDescent="0.25">
      <c r="A6083" t="s">
        <v>220</v>
      </c>
      <c r="B6083" t="s">
        <v>76</v>
      </c>
      <c r="C6083" t="s">
        <v>47</v>
      </c>
      <c r="D6083" t="s">
        <v>3175</v>
      </c>
      <c r="E6083" t="s">
        <v>49</v>
      </c>
      <c r="F6083" t="s">
        <v>50</v>
      </c>
      <c r="G6083">
        <v>6.3654086399526097E-4</v>
      </c>
    </row>
    <row r="6084" spans="1:7" x14ac:dyDescent="0.25">
      <c r="A6084" t="s">
        <v>220</v>
      </c>
      <c r="B6084" t="s">
        <v>73</v>
      </c>
      <c r="C6084" t="s">
        <v>47</v>
      </c>
      <c r="D6084" t="s">
        <v>3175</v>
      </c>
      <c r="E6084" t="s">
        <v>49</v>
      </c>
      <c r="F6084" t="s">
        <v>50</v>
      </c>
      <c r="G6084">
        <v>1.58880912641964E-3</v>
      </c>
    </row>
    <row r="6085" spans="1:7" x14ac:dyDescent="0.25">
      <c r="A6085" t="s">
        <v>214</v>
      </c>
      <c r="B6085" t="s">
        <v>70</v>
      </c>
      <c r="C6085" t="s">
        <v>47</v>
      </c>
      <c r="D6085" t="s">
        <v>3174</v>
      </c>
      <c r="E6085" t="s">
        <v>49</v>
      </c>
      <c r="F6085" t="s">
        <v>50</v>
      </c>
      <c r="G6085">
        <v>7.0118980748312795E-4</v>
      </c>
    </row>
    <row r="6086" spans="1:7" x14ac:dyDescent="0.25">
      <c r="A6086" t="s">
        <v>3229</v>
      </c>
      <c r="B6086" t="s">
        <v>73</v>
      </c>
      <c r="C6086" t="s">
        <v>47</v>
      </c>
      <c r="D6086" t="s">
        <v>3169</v>
      </c>
      <c r="E6086" t="s">
        <v>49</v>
      </c>
      <c r="F6086" t="s">
        <v>50</v>
      </c>
      <c r="G6086">
        <v>4.72649121895814E-3</v>
      </c>
    </row>
    <row r="6087" spans="1:7" x14ac:dyDescent="0.25">
      <c r="A6087" t="s">
        <v>214</v>
      </c>
      <c r="B6087" t="s">
        <v>76</v>
      </c>
      <c r="C6087" t="s">
        <v>47</v>
      </c>
      <c r="D6087" t="s">
        <v>3174</v>
      </c>
      <c r="E6087" t="s">
        <v>49</v>
      </c>
      <c r="F6087" t="s">
        <v>50</v>
      </c>
      <c r="G6087">
        <v>1.15674492858705E-3</v>
      </c>
    </row>
    <row r="6088" spans="1:7" x14ac:dyDescent="0.25">
      <c r="A6088" t="s">
        <v>3229</v>
      </c>
      <c r="B6088" t="s">
        <v>76</v>
      </c>
      <c r="C6088" t="s">
        <v>47</v>
      </c>
      <c r="D6088" t="s">
        <v>3169</v>
      </c>
      <c r="E6088" t="s">
        <v>49</v>
      </c>
      <c r="F6088" t="s">
        <v>50</v>
      </c>
      <c r="G6088">
        <v>4.02478248645097E-3</v>
      </c>
    </row>
    <row r="6089" spans="1:7" x14ac:dyDescent="0.25">
      <c r="A6089" t="s">
        <v>3229</v>
      </c>
      <c r="B6089" t="s">
        <v>70</v>
      </c>
      <c r="C6089" t="s">
        <v>47</v>
      </c>
      <c r="D6089" t="s">
        <v>3169</v>
      </c>
      <c r="E6089" t="s">
        <v>49</v>
      </c>
      <c r="F6089" t="s">
        <v>50</v>
      </c>
      <c r="G6089">
        <v>1.9871775920574401E-3</v>
      </c>
    </row>
    <row r="6090" spans="1:7" x14ac:dyDescent="0.25">
      <c r="A6090" t="s">
        <v>214</v>
      </c>
      <c r="B6090" t="s">
        <v>73</v>
      </c>
      <c r="C6090" t="s">
        <v>47</v>
      </c>
      <c r="D6090" t="s">
        <v>3174</v>
      </c>
      <c r="E6090" t="s">
        <v>49</v>
      </c>
      <c r="F6090" t="s">
        <v>50</v>
      </c>
      <c r="G6090">
        <v>2.0531726451147102E-3</v>
      </c>
    </row>
    <row r="6091" spans="1:7" x14ac:dyDescent="0.25">
      <c r="A6091" t="s">
        <v>220</v>
      </c>
      <c r="B6091" t="s">
        <v>70</v>
      </c>
      <c r="C6091" t="s">
        <v>47</v>
      </c>
      <c r="D6091" t="s">
        <v>3176</v>
      </c>
      <c r="E6091" t="s">
        <v>49</v>
      </c>
      <c r="F6091" t="s">
        <v>50</v>
      </c>
      <c r="G6091">
        <v>3.63425579335954E-4</v>
      </c>
    </row>
    <row r="6092" spans="1:7" x14ac:dyDescent="0.25">
      <c r="A6092" t="s">
        <v>220</v>
      </c>
      <c r="B6092" t="s">
        <v>76</v>
      </c>
      <c r="C6092" t="s">
        <v>47</v>
      </c>
      <c r="D6092" t="s">
        <v>3176</v>
      </c>
      <c r="E6092" t="s">
        <v>49</v>
      </c>
      <c r="F6092" t="s">
        <v>50</v>
      </c>
      <c r="G6092">
        <v>6.3310124807887597E-4</v>
      </c>
    </row>
    <row r="6093" spans="1:7" x14ac:dyDescent="0.25">
      <c r="A6093" t="s">
        <v>220</v>
      </c>
      <c r="B6093" t="s">
        <v>73</v>
      </c>
      <c r="C6093" t="s">
        <v>47</v>
      </c>
      <c r="D6093" t="s">
        <v>3176</v>
      </c>
      <c r="E6093" t="s">
        <v>49</v>
      </c>
      <c r="F6093" t="s">
        <v>50</v>
      </c>
      <c r="G6093">
        <v>1.58796144856346E-3</v>
      </c>
    </row>
    <row r="6094" spans="1:7" x14ac:dyDescent="0.25">
      <c r="A6094" t="s">
        <v>214</v>
      </c>
      <c r="B6094" t="s">
        <v>70</v>
      </c>
      <c r="C6094" t="s">
        <v>47</v>
      </c>
      <c r="D6094" t="s">
        <v>3175</v>
      </c>
      <c r="E6094" t="s">
        <v>49</v>
      </c>
      <c r="F6094" t="s">
        <v>50</v>
      </c>
      <c r="G6094">
        <v>6.9600872590508205E-4</v>
      </c>
    </row>
    <row r="6095" spans="1:7" x14ac:dyDescent="0.25">
      <c r="A6095" t="s">
        <v>214</v>
      </c>
      <c r="B6095" t="s">
        <v>76</v>
      </c>
      <c r="C6095" t="s">
        <v>47</v>
      </c>
      <c r="D6095" t="s">
        <v>3175</v>
      </c>
      <c r="E6095" t="s">
        <v>49</v>
      </c>
      <c r="F6095" t="s">
        <v>50</v>
      </c>
      <c r="G6095">
        <v>1.15688465570619E-3</v>
      </c>
    </row>
    <row r="6096" spans="1:7" x14ac:dyDescent="0.25">
      <c r="A6096" t="s">
        <v>3229</v>
      </c>
      <c r="B6096" t="s">
        <v>73</v>
      </c>
      <c r="C6096" t="s">
        <v>47</v>
      </c>
      <c r="D6096" t="s">
        <v>3170</v>
      </c>
      <c r="E6096" t="s">
        <v>49</v>
      </c>
      <c r="F6096" t="s">
        <v>50</v>
      </c>
      <c r="G6096">
        <v>4.8106014728546099E-3</v>
      </c>
    </row>
    <row r="6097" spans="1:7" x14ac:dyDescent="0.25">
      <c r="A6097" t="s">
        <v>3229</v>
      </c>
      <c r="B6097" t="s">
        <v>76</v>
      </c>
      <c r="C6097" t="s">
        <v>47</v>
      </c>
      <c r="D6097" t="s">
        <v>3170</v>
      </c>
      <c r="E6097" t="s">
        <v>49</v>
      </c>
      <c r="F6097" t="s">
        <v>50</v>
      </c>
      <c r="G6097">
        <v>4.0542890628178898E-3</v>
      </c>
    </row>
    <row r="6098" spans="1:7" x14ac:dyDescent="0.25">
      <c r="A6098" t="s">
        <v>3229</v>
      </c>
      <c r="B6098" t="s">
        <v>70</v>
      </c>
      <c r="C6098" t="s">
        <v>47</v>
      </c>
      <c r="D6098" t="s">
        <v>3170</v>
      </c>
      <c r="E6098" t="s">
        <v>49</v>
      </c>
      <c r="F6098" t="s">
        <v>50</v>
      </c>
      <c r="G6098">
        <v>2.0462943447960699E-3</v>
      </c>
    </row>
    <row r="6099" spans="1:7" x14ac:dyDescent="0.25">
      <c r="A6099" t="s">
        <v>214</v>
      </c>
      <c r="B6099" t="s">
        <v>73</v>
      </c>
      <c r="C6099" t="s">
        <v>47</v>
      </c>
      <c r="D6099" t="s">
        <v>3175</v>
      </c>
      <c r="E6099" t="s">
        <v>49</v>
      </c>
      <c r="F6099" t="s">
        <v>50</v>
      </c>
      <c r="G6099">
        <v>2.0473376406190502E-3</v>
      </c>
    </row>
    <row r="6100" spans="1:7" x14ac:dyDescent="0.25">
      <c r="A6100" t="s">
        <v>220</v>
      </c>
      <c r="B6100" t="s">
        <v>70</v>
      </c>
      <c r="C6100" t="s">
        <v>47</v>
      </c>
      <c r="D6100" t="s">
        <v>3177</v>
      </c>
      <c r="E6100" t="s">
        <v>49</v>
      </c>
      <c r="F6100" t="s">
        <v>50</v>
      </c>
      <c r="G6100">
        <v>3.5844714674231098E-4</v>
      </c>
    </row>
    <row r="6101" spans="1:7" x14ac:dyDescent="0.25">
      <c r="A6101" t="s">
        <v>220</v>
      </c>
      <c r="B6101" t="s">
        <v>76</v>
      </c>
      <c r="C6101" t="s">
        <v>47</v>
      </c>
      <c r="D6101" t="s">
        <v>3177</v>
      </c>
      <c r="E6101" t="s">
        <v>49</v>
      </c>
      <c r="F6101" t="s">
        <v>50</v>
      </c>
      <c r="G6101">
        <v>6.2595069680584003E-4</v>
      </c>
    </row>
    <row r="6102" spans="1:7" x14ac:dyDescent="0.25">
      <c r="A6102" t="s">
        <v>220</v>
      </c>
      <c r="B6102" t="s">
        <v>73</v>
      </c>
      <c r="C6102" t="s">
        <v>47</v>
      </c>
      <c r="D6102" t="s">
        <v>3177</v>
      </c>
      <c r="E6102" t="s">
        <v>49</v>
      </c>
      <c r="F6102" t="s">
        <v>50</v>
      </c>
      <c r="G6102">
        <v>1.57534096338977E-3</v>
      </c>
    </row>
    <row r="6103" spans="1:7" x14ac:dyDescent="0.25">
      <c r="A6103" t="s">
        <v>214</v>
      </c>
      <c r="B6103" t="s">
        <v>70</v>
      </c>
      <c r="C6103" t="s">
        <v>47</v>
      </c>
      <c r="D6103" t="s">
        <v>3176</v>
      </c>
      <c r="E6103" t="s">
        <v>49</v>
      </c>
      <c r="F6103" t="s">
        <v>50</v>
      </c>
      <c r="G6103">
        <v>7.0100241789111304E-4</v>
      </c>
    </row>
    <row r="6104" spans="1:7" x14ac:dyDescent="0.25">
      <c r="A6104" t="s">
        <v>214</v>
      </c>
      <c r="B6104" t="s">
        <v>76</v>
      </c>
      <c r="C6104" t="s">
        <v>47</v>
      </c>
      <c r="D6104" t="s">
        <v>3176</v>
      </c>
      <c r="E6104" t="s">
        <v>49</v>
      </c>
      <c r="F6104" t="s">
        <v>50</v>
      </c>
      <c r="G6104">
        <v>1.1601069183261299E-3</v>
      </c>
    </row>
    <row r="6105" spans="1:7" x14ac:dyDescent="0.25">
      <c r="A6105" t="s">
        <v>214</v>
      </c>
      <c r="B6105" t="s">
        <v>73</v>
      </c>
      <c r="C6105" t="s">
        <v>47</v>
      </c>
      <c r="D6105" t="s">
        <v>3176</v>
      </c>
      <c r="E6105" t="s">
        <v>49</v>
      </c>
      <c r="F6105" t="s">
        <v>50</v>
      </c>
      <c r="G6105">
        <v>2.0520813763141598E-3</v>
      </c>
    </row>
    <row r="6106" spans="1:7" x14ac:dyDescent="0.25">
      <c r="A6106" t="s">
        <v>3229</v>
      </c>
      <c r="B6106" t="s">
        <v>73</v>
      </c>
      <c r="C6106" t="s">
        <v>47</v>
      </c>
      <c r="D6106" t="s">
        <v>3171</v>
      </c>
      <c r="E6106" t="s">
        <v>49</v>
      </c>
      <c r="F6106" t="s">
        <v>50</v>
      </c>
      <c r="G6106">
        <v>4.8731296809751499E-3</v>
      </c>
    </row>
    <row r="6107" spans="1:7" x14ac:dyDescent="0.25">
      <c r="A6107" t="s">
        <v>3229</v>
      </c>
      <c r="B6107" t="s">
        <v>76</v>
      </c>
      <c r="C6107" t="s">
        <v>47</v>
      </c>
      <c r="D6107" t="s">
        <v>3171</v>
      </c>
      <c r="E6107" t="s">
        <v>49</v>
      </c>
      <c r="F6107" t="s">
        <v>50</v>
      </c>
      <c r="G6107">
        <v>4.0874753721910897E-3</v>
      </c>
    </row>
    <row r="6108" spans="1:7" x14ac:dyDescent="0.25">
      <c r="A6108" t="s">
        <v>3229</v>
      </c>
      <c r="B6108" t="s">
        <v>70</v>
      </c>
      <c r="C6108" t="s">
        <v>47</v>
      </c>
      <c r="D6108" t="s">
        <v>3171</v>
      </c>
      <c r="E6108" t="s">
        <v>49</v>
      </c>
      <c r="F6108" t="s">
        <v>50</v>
      </c>
      <c r="G6108">
        <v>2.0949399589899101E-3</v>
      </c>
    </row>
    <row r="6109" spans="1:7" x14ac:dyDescent="0.25">
      <c r="A6109" t="s">
        <v>220</v>
      </c>
      <c r="B6109" t="s">
        <v>70</v>
      </c>
      <c r="C6109" t="s">
        <v>47</v>
      </c>
      <c r="D6109" t="s">
        <v>3178</v>
      </c>
      <c r="E6109" t="s">
        <v>49</v>
      </c>
      <c r="F6109" t="s">
        <v>50</v>
      </c>
      <c r="G6109">
        <v>3.5585551648526501E-4</v>
      </c>
    </row>
    <row r="6110" spans="1:7" x14ac:dyDescent="0.25">
      <c r="A6110" t="s">
        <v>220</v>
      </c>
      <c r="B6110" t="s">
        <v>76</v>
      </c>
      <c r="C6110" t="s">
        <v>47</v>
      </c>
      <c r="D6110" t="s">
        <v>3178</v>
      </c>
      <c r="E6110" t="s">
        <v>49</v>
      </c>
      <c r="F6110" t="s">
        <v>50</v>
      </c>
      <c r="G6110">
        <v>6.1749190360576103E-4</v>
      </c>
    </row>
    <row r="6111" spans="1:7" x14ac:dyDescent="0.25">
      <c r="A6111" t="s">
        <v>220</v>
      </c>
      <c r="B6111" t="s">
        <v>73</v>
      </c>
      <c r="C6111" t="s">
        <v>47</v>
      </c>
      <c r="D6111" t="s">
        <v>3178</v>
      </c>
      <c r="E6111" t="s">
        <v>49</v>
      </c>
      <c r="F6111" t="s">
        <v>50</v>
      </c>
      <c r="G6111">
        <v>1.56794144763602E-3</v>
      </c>
    </row>
    <row r="6112" spans="1:7" x14ac:dyDescent="0.25">
      <c r="A6112" t="s">
        <v>214</v>
      </c>
      <c r="B6112" t="s">
        <v>70</v>
      </c>
      <c r="C6112" t="s">
        <v>47</v>
      </c>
      <c r="D6112" t="s">
        <v>3177</v>
      </c>
      <c r="E6112" t="s">
        <v>49</v>
      </c>
      <c r="F6112" t="s">
        <v>50</v>
      </c>
      <c r="G6112">
        <v>6.9292171360695195E-4</v>
      </c>
    </row>
    <row r="6113" spans="1:7" x14ac:dyDescent="0.25">
      <c r="A6113" t="s">
        <v>214</v>
      </c>
      <c r="B6113" t="s">
        <v>76</v>
      </c>
      <c r="C6113" t="s">
        <v>47</v>
      </c>
      <c r="D6113" t="s">
        <v>3177</v>
      </c>
      <c r="E6113" t="s">
        <v>49</v>
      </c>
      <c r="F6113" t="s">
        <v>50</v>
      </c>
      <c r="G6113">
        <v>1.1487812484236E-3</v>
      </c>
    </row>
    <row r="6114" spans="1:7" x14ac:dyDescent="0.25">
      <c r="A6114" t="s">
        <v>214</v>
      </c>
      <c r="B6114" t="s">
        <v>73</v>
      </c>
      <c r="C6114" t="s">
        <v>47</v>
      </c>
      <c r="D6114" t="s">
        <v>3177</v>
      </c>
      <c r="E6114" t="s">
        <v>49</v>
      </c>
      <c r="F6114" t="s">
        <v>50</v>
      </c>
      <c r="G6114">
        <v>2.0331030839110002E-3</v>
      </c>
    </row>
    <row r="6115" spans="1:7" x14ac:dyDescent="0.25">
      <c r="A6115" t="s">
        <v>3229</v>
      </c>
      <c r="B6115" t="s">
        <v>73</v>
      </c>
      <c r="C6115" t="s">
        <v>47</v>
      </c>
      <c r="D6115" t="s">
        <v>3172</v>
      </c>
      <c r="E6115" t="s">
        <v>49</v>
      </c>
      <c r="F6115" t="s">
        <v>50</v>
      </c>
      <c r="G6115">
        <v>4.9268743863292701E-3</v>
      </c>
    </row>
    <row r="6116" spans="1:7" x14ac:dyDescent="0.25">
      <c r="A6116" t="s">
        <v>3229</v>
      </c>
      <c r="B6116" t="s">
        <v>76</v>
      </c>
      <c r="C6116" t="s">
        <v>47</v>
      </c>
      <c r="D6116" t="s">
        <v>3172</v>
      </c>
      <c r="E6116" t="s">
        <v>49</v>
      </c>
      <c r="F6116" t="s">
        <v>50</v>
      </c>
      <c r="G6116">
        <v>4.1021202709160603E-3</v>
      </c>
    </row>
    <row r="6117" spans="1:7" x14ac:dyDescent="0.25">
      <c r="A6117" t="s">
        <v>3229</v>
      </c>
      <c r="B6117" t="s">
        <v>70</v>
      </c>
      <c r="C6117" t="s">
        <v>47</v>
      </c>
      <c r="D6117" t="s">
        <v>3172</v>
      </c>
      <c r="E6117" t="s">
        <v>49</v>
      </c>
      <c r="F6117" t="s">
        <v>50</v>
      </c>
      <c r="G6117">
        <v>2.1196875209901801E-3</v>
      </c>
    </row>
    <row r="6118" spans="1:7" x14ac:dyDescent="0.25">
      <c r="A6118" t="s">
        <v>220</v>
      </c>
      <c r="B6118" t="s">
        <v>70</v>
      </c>
      <c r="C6118" t="s">
        <v>47</v>
      </c>
      <c r="D6118" t="s">
        <v>3179</v>
      </c>
      <c r="E6118" t="s">
        <v>49</v>
      </c>
      <c r="F6118" t="s">
        <v>50</v>
      </c>
      <c r="G6118">
        <v>3.5259225633409202E-4</v>
      </c>
    </row>
    <row r="6119" spans="1:7" x14ac:dyDescent="0.25">
      <c r="A6119" t="s">
        <v>220</v>
      </c>
      <c r="B6119" t="s">
        <v>76</v>
      </c>
      <c r="C6119" t="s">
        <v>47</v>
      </c>
      <c r="D6119" t="s">
        <v>3179</v>
      </c>
      <c r="E6119" t="s">
        <v>49</v>
      </c>
      <c r="F6119" t="s">
        <v>50</v>
      </c>
      <c r="G6119">
        <v>6.1074015829298204E-4</v>
      </c>
    </row>
    <row r="6120" spans="1:7" x14ac:dyDescent="0.25">
      <c r="A6120" t="s">
        <v>220</v>
      </c>
      <c r="B6120" t="s">
        <v>73</v>
      </c>
      <c r="C6120" t="s">
        <v>47</v>
      </c>
      <c r="D6120" t="s">
        <v>3179</v>
      </c>
      <c r="E6120" t="s">
        <v>49</v>
      </c>
      <c r="F6120" t="s">
        <v>50</v>
      </c>
      <c r="G6120">
        <v>1.55740592214796E-3</v>
      </c>
    </row>
    <row r="6121" spans="1:7" x14ac:dyDescent="0.25">
      <c r="A6121" t="s">
        <v>214</v>
      </c>
      <c r="B6121" t="s">
        <v>70</v>
      </c>
      <c r="C6121" t="s">
        <v>47</v>
      </c>
      <c r="D6121" t="s">
        <v>3178</v>
      </c>
      <c r="E6121" t="s">
        <v>49</v>
      </c>
      <c r="F6121" t="s">
        <v>50</v>
      </c>
      <c r="G6121">
        <v>6.8993928196193902E-4</v>
      </c>
    </row>
    <row r="6122" spans="1:7" x14ac:dyDescent="0.25">
      <c r="A6122" t="s">
        <v>214</v>
      </c>
      <c r="B6122" t="s">
        <v>76</v>
      </c>
      <c r="C6122" t="s">
        <v>47</v>
      </c>
      <c r="D6122" t="s">
        <v>3178</v>
      </c>
      <c r="E6122" t="s">
        <v>49</v>
      </c>
      <c r="F6122" t="s">
        <v>50</v>
      </c>
      <c r="G6122">
        <v>1.1407646778467499E-3</v>
      </c>
    </row>
    <row r="6123" spans="1:7" x14ac:dyDescent="0.25">
      <c r="A6123" t="s">
        <v>214</v>
      </c>
      <c r="B6123" t="s">
        <v>73</v>
      </c>
      <c r="C6123" t="s">
        <v>47</v>
      </c>
      <c r="D6123" t="s">
        <v>3178</v>
      </c>
      <c r="E6123" t="s">
        <v>49</v>
      </c>
      <c r="F6123" t="s">
        <v>50</v>
      </c>
      <c r="G6123">
        <v>2.0232713437295098E-3</v>
      </c>
    </row>
    <row r="6124" spans="1:7" x14ac:dyDescent="0.25">
      <c r="A6124" t="s">
        <v>3229</v>
      </c>
      <c r="B6124" t="s">
        <v>73</v>
      </c>
      <c r="C6124" t="s">
        <v>47</v>
      </c>
      <c r="D6124" t="s">
        <v>3173</v>
      </c>
      <c r="E6124" t="s">
        <v>49</v>
      </c>
      <c r="F6124" t="s">
        <v>50</v>
      </c>
      <c r="G6124">
        <v>4.9166619777679397E-3</v>
      </c>
    </row>
    <row r="6125" spans="1:7" x14ac:dyDescent="0.25">
      <c r="A6125" t="s">
        <v>3229</v>
      </c>
      <c r="B6125" t="s">
        <v>76</v>
      </c>
      <c r="C6125" t="s">
        <v>47</v>
      </c>
      <c r="D6125" t="s">
        <v>3173</v>
      </c>
      <c r="E6125" t="s">
        <v>49</v>
      </c>
      <c r="F6125" t="s">
        <v>50</v>
      </c>
      <c r="G6125">
        <v>4.1090943099220002E-3</v>
      </c>
    </row>
    <row r="6126" spans="1:7" x14ac:dyDescent="0.25">
      <c r="A6126" t="s">
        <v>3229</v>
      </c>
      <c r="B6126" t="s">
        <v>70</v>
      </c>
      <c r="C6126" t="s">
        <v>47</v>
      </c>
      <c r="D6126" t="s">
        <v>3173</v>
      </c>
      <c r="E6126" t="s">
        <v>49</v>
      </c>
      <c r="F6126" t="s">
        <v>50</v>
      </c>
      <c r="G6126">
        <v>2.1143297066435101E-3</v>
      </c>
    </row>
    <row r="6127" spans="1:7" x14ac:dyDescent="0.25">
      <c r="A6127" t="s">
        <v>220</v>
      </c>
      <c r="B6127" t="s">
        <v>70</v>
      </c>
      <c r="C6127" t="s">
        <v>47</v>
      </c>
      <c r="D6127" t="s">
        <v>3180</v>
      </c>
      <c r="E6127" t="s">
        <v>49</v>
      </c>
      <c r="F6127" t="s">
        <v>50</v>
      </c>
      <c r="G6127">
        <v>3.4868387799513902E-4</v>
      </c>
    </row>
    <row r="6128" spans="1:7" x14ac:dyDescent="0.25">
      <c r="A6128" t="s">
        <v>220</v>
      </c>
      <c r="B6128" t="s">
        <v>76</v>
      </c>
      <c r="C6128" t="s">
        <v>47</v>
      </c>
      <c r="D6128" t="s">
        <v>3180</v>
      </c>
      <c r="E6128" t="s">
        <v>49</v>
      </c>
      <c r="F6128" t="s">
        <v>50</v>
      </c>
      <c r="G6128">
        <v>6.0928304467284795E-4</v>
      </c>
    </row>
    <row r="6129" spans="1:7" x14ac:dyDescent="0.25">
      <c r="A6129" t="s">
        <v>220</v>
      </c>
      <c r="B6129" t="s">
        <v>73</v>
      </c>
      <c r="C6129" t="s">
        <v>47</v>
      </c>
      <c r="D6129" t="s">
        <v>3180</v>
      </c>
      <c r="E6129" t="s">
        <v>49</v>
      </c>
      <c r="F6129" t="s">
        <v>50</v>
      </c>
      <c r="G6129">
        <v>1.56542248370354E-3</v>
      </c>
    </row>
    <row r="6130" spans="1:7" x14ac:dyDescent="0.25">
      <c r="A6130" t="s">
        <v>214</v>
      </c>
      <c r="B6130" t="s">
        <v>70</v>
      </c>
      <c r="C6130" t="s">
        <v>47</v>
      </c>
      <c r="D6130" t="s">
        <v>3179</v>
      </c>
      <c r="E6130" t="s">
        <v>49</v>
      </c>
      <c r="F6130" t="s">
        <v>50</v>
      </c>
      <c r="G6130">
        <v>6.8296231163872596E-4</v>
      </c>
    </row>
    <row r="6131" spans="1:7" x14ac:dyDescent="0.25">
      <c r="A6131" t="s">
        <v>214</v>
      </c>
      <c r="B6131" t="s">
        <v>76</v>
      </c>
      <c r="C6131" t="s">
        <v>47</v>
      </c>
      <c r="D6131" t="s">
        <v>3179</v>
      </c>
      <c r="E6131" t="s">
        <v>49</v>
      </c>
      <c r="F6131" t="s">
        <v>50</v>
      </c>
      <c r="G6131">
        <v>1.1314804024166499E-3</v>
      </c>
    </row>
    <row r="6132" spans="1:7" x14ac:dyDescent="0.25">
      <c r="A6132" t="s">
        <v>214</v>
      </c>
      <c r="B6132" t="s">
        <v>73</v>
      </c>
      <c r="C6132" t="s">
        <v>47</v>
      </c>
      <c r="D6132" t="s">
        <v>3179</v>
      </c>
      <c r="E6132" t="s">
        <v>49</v>
      </c>
      <c r="F6132" t="s">
        <v>50</v>
      </c>
      <c r="G6132">
        <v>2.0040721628400999E-3</v>
      </c>
    </row>
    <row r="6133" spans="1:7" x14ac:dyDescent="0.25">
      <c r="A6133" t="s">
        <v>3229</v>
      </c>
      <c r="B6133" t="s">
        <v>73</v>
      </c>
      <c r="C6133" t="s">
        <v>47</v>
      </c>
      <c r="D6133" t="s">
        <v>3174</v>
      </c>
      <c r="E6133" t="s">
        <v>49</v>
      </c>
      <c r="F6133" t="s">
        <v>50</v>
      </c>
      <c r="G6133">
        <v>4.9245984781356002E-3</v>
      </c>
    </row>
    <row r="6134" spans="1:7" x14ac:dyDescent="0.25">
      <c r="A6134" t="s">
        <v>3229</v>
      </c>
      <c r="B6134" t="s">
        <v>76</v>
      </c>
      <c r="C6134" t="s">
        <v>47</v>
      </c>
      <c r="D6134" t="s">
        <v>3174</v>
      </c>
      <c r="E6134" t="s">
        <v>49</v>
      </c>
      <c r="F6134" t="s">
        <v>50</v>
      </c>
      <c r="G6134">
        <v>4.1333293914794901E-3</v>
      </c>
    </row>
    <row r="6135" spans="1:7" x14ac:dyDescent="0.25">
      <c r="A6135" t="s">
        <v>3229</v>
      </c>
      <c r="B6135" t="s">
        <v>70</v>
      </c>
      <c r="C6135" t="s">
        <v>47</v>
      </c>
      <c r="D6135" t="s">
        <v>3174</v>
      </c>
      <c r="E6135" t="s">
        <v>49</v>
      </c>
      <c r="F6135" t="s">
        <v>50</v>
      </c>
      <c r="G6135">
        <v>2.10436307248615E-3</v>
      </c>
    </row>
    <row r="6136" spans="1:7" x14ac:dyDescent="0.25">
      <c r="A6136" t="s">
        <v>220</v>
      </c>
      <c r="B6136" t="s">
        <v>70</v>
      </c>
      <c r="C6136" t="s">
        <v>47</v>
      </c>
      <c r="D6136" t="s">
        <v>3181</v>
      </c>
      <c r="E6136" t="s">
        <v>49</v>
      </c>
      <c r="F6136" t="s">
        <v>50</v>
      </c>
      <c r="G6136">
        <v>3.4668076606023801E-4</v>
      </c>
    </row>
    <row r="6137" spans="1:7" x14ac:dyDescent="0.25">
      <c r="A6137" t="s">
        <v>220</v>
      </c>
      <c r="B6137" t="s">
        <v>76</v>
      </c>
      <c r="C6137" t="s">
        <v>47</v>
      </c>
      <c r="D6137" t="s">
        <v>3181</v>
      </c>
      <c r="E6137" t="s">
        <v>49</v>
      </c>
      <c r="F6137" t="s">
        <v>50</v>
      </c>
      <c r="G6137">
        <v>6.0533852804274698E-4</v>
      </c>
    </row>
    <row r="6138" spans="1:7" x14ac:dyDescent="0.25">
      <c r="A6138" t="s">
        <v>220</v>
      </c>
      <c r="B6138" t="s">
        <v>73</v>
      </c>
      <c r="C6138" t="s">
        <v>47</v>
      </c>
      <c r="D6138" t="s">
        <v>3181</v>
      </c>
      <c r="E6138" t="s">
        <v>49</v>
      </c>
      <c r="F6138" t="s">
        <v>50</v>
      </c>
      <c r="G6138">
        <v>1.5764775730314701E-3</v>
      </c>
    </row>
    <row r="6139" spans="1:7" x14ac:dyDescent="0.25">
      <c r="A6139" t="s">
        <v>214</v>
      </c>
      <c r="B6139" t="s">
        <v>70</v>
      </c>
      <c r="C6139" t="s">
        <v>47</v>
      </c>
      <c r="D6139" t="s">
        <v>3180</v>
      </c>
      <c r="E6139" t="s">
        <v>49</v>
      </c>
      <c r="F6139" t="s">
        <v>50</v>
      </c>
      <c r="G6139">
        <v>6.83113383619408E-4</v>
      </c>
    </row>
    <row r="6140" spans="1:7" x14ac:dyDescent="0.25">
      <c r="A6140" t="s">
        <v>214</v>
      </c>
      <c r="B6140" t="s">
        <v>76</v>
      </c>
      <c r="C6140" t="s">
        <v>47</v>
      </c>
      <c r="D6140" t="s">
        <v>3180</v>
      </c>
      <c r="E6140" t="s">
        <v>49</v>
      </c>
      <c r="F6140" t="s">
        <v>50</v>
      </c>
      <c r="G6140">
        <v>1.14181177657947E-3</v>
      </c>
    </row>
    <row r="6141" spans="1:7" x14ac:dyDescent="0.25">
      <c r="A6141" t="s">
        <v>214</v>
      </c>
      <c r="B6141" t="s">
        <v>73</v>
      </c>
      <c r="C6141" t="s">
        <v>47</v>
      </c>
      <c r="D6141" t="s">
        <v>3180</v>
      </c>
      <c r="E6141" t="s">
        <v>49</v>
      </c>
      <c r="F6141" t="s">
        <v>50</v>
      </c>
      <c r="G6141">
        <v>2.0047495501083201E-3</v>
      </c>
    </row>
    <row r="6142" spans="1:7" x14ac:dyDescent="0.25">
      <c r="A6142" t="s">
        <v>220</v>
      </c>
      <c r="B6142" t="s">
        <v>70</v>
      </c>
      <c r="C6142" t="s">
        <v>47</v>
      </c>
      <c r="D6142" t="s">
        <v>3182</v>
      </c>
      <c r="E6142" t="s">
        <v>49</v>
      </c>
      <c r="F6142" t="s">
        <v>50</v>
      </c>
      <c r="G6142">
        <v>3.4544126600281801E-4</v>
      </c>
    </row>
    <row r="6143" spans="1:7" x14ac:dyDescent="0.25">
      <c r="A6143" t="s">
        <v>3229</v>
      </c>
      <c r="B6143" t="s">
        <v>73</v>
      </c>
      <c r="C6143" t="s">
        <v>47</v>
      </c>
      <c r="D6143" t="s">
        <v>3175</v>
      </c>
      <c r="E6143" t="s">
        <v>49</v>
      </c>
      <c r="F6143" t="s">
        <v>50</v>
      </c>
      <c r="G6143">
        <v>4.8896666983483496E-3</v>
      </c>
    </row>
    <row r="6144" spans="1:7" x14ac:dyDescent="0.25">
      <c r="A6144" t="s">
        <v>220</v>
      </c>
      <c r="B6144" t="s">
        <v>76</v>
      </c>
      <c r="C6144" t="s">
        <v>47</v>
      </c>
      <c r="D6144" t="s">
        <v>3182</v>
      </c>
      <c r="E6144" t="s">
        <v>49</v>
      </c>
      <c r="F6144" t="s">
        <v>50</v>
      </c>
      <c r="G6144">
        <v>6.0149515286470002E-4</v>
      </c>
    </row>
    <row r="6145" spans="1:7" x14ac:dyDescent="0.25">
      <c r="A6145" t="s">
        <v>3229</v>
      </c>
      <c r="B6145" t="s">
        <v>76</v>
      </c>
      <c r="C6145" t="s">
        <v>47</v>
      </c>
      <c r="D6145" t="s">
        <v>3175</v>
      </c>
      <c r="E6145" t="s">
        <v>49</v>
      </c>
      <c r="F6145" t="s">
        <v>50</v>
      </c>
      <c r="G6145">
        <v>4.1017175280432102E-3</v>
      </c>
    </row>
    <row r="6146" spans="1:7" x14ac:dyDescent="0.25">
      <c r="A6146" t="s">
        <v>3229</v>
      </c>
      <c r="B6146" t="s">
        <v>70</v>
      </c>
      <c r="C6146" t="s">
        <v>47</v>
      </c>
      <c r="D6146" t="s">
        <v>3175</v>
      </c>
      <c r="E6146" t="s">
        <v>49</v>
      </c>
      <c r="F6146" t="s">
        <v>50</v>
      </c>
      <c r="G6146">
        <v>2.07785404344119E-3</v>
      </c>
    </row>
    <row r="6147" spans="1:7" x14ac:dyDescent="0.25">
      <c r="A6147" t="s">
        <v>220</v>
      </c>
      <c r="B6147" t="s">
        <v>73</v>
      </c>
      <c r="C6147" t="s">
        <v>47</v>
      </c>
      <c r="D6147" t="s">
        <v>3182</v>
      </c>
      <c r="E6147" t="s">
        <v>49</v>
      </c>
      <c r="F6147" t="s">
        <v>50</v>
      </c>
      <c r="G6147">
        <v>1.5769215730520301E-3</v>
      </c>
    </row>
    <row r="6148" spans="1:7" x14ac:dyDescent="0.25">
      <c r="A6148" t="s">
        <v>214</v>
      </c>
      <c r="B6148" t="s">
        <v>70</v>
      </c>
      <c r="C6148" t="s">
        <v>47</v>
      </c>
      <c r="D6148" t="s">
        <v>3181</v>
      </c>
      <c r="E6148" t="s">
        <v>49</v>
      </c>
      <c r="F6148" t="s">
        <v>50</v>
      </c>
      <c r="G6148">
        <v>6.7965303148542105E-4</v>
      </c>
    </row>
    <row r="6149" spans="1:7" x14ac:dyDescent="0.25">
      <c r="A6149" t="s">
        <v>214</v>
      </c>
      <c r="B6149" t="s">
        <v>76</v>
      </c>
      <c r="C6149" t="s">
        <v>47</v>
      </c>
      <c r="D6149" t="s">
        <v>3181</v>
      </c>
      <c r="E6149" t="s">
        <v>49</v>
      </c>
      <c r="F6149" t="s">
        <v>50</v>
      </c>
      <c r="G6149">
        <v>1.1540393034617099E-3</v>
      </c>
    </row>
    <row r="6150" spans="1:7" x14ac:dyDescent="0.25">
      <c r="A6150" t="s">
        <v>214</v>
      </c>
      <c r="B6150" t="s">
        <v>73</v>
      </c>
      <c r="C6150" t="s">
        <v>47</v>
      </c>
      <c r="D6150" t="s">
        <v>3181</v>
      </c>
      <c r="E6150" t="s">
        <v>49</v>
      </c>
      <c r="F6150" t="s">
        <v>50</v>
      </c>
      <c r="G6150">
        <v>2.00937759308587E-3</v>
      </c>
    </row>
    <row r="6151" spans="1:7" x14ac:dyDescent="0.25">
      <c r="A6151" t="s">
        <v>220</v>
      </c>
      <c r="B6151" t="s">
        <v>70</v>
      </c>
      <c r="C6151" t="s">
        <v>47</v>
      </c>
      <c r="D6151" t="s">
        <v>3183</v>
      </c>
      <c r="E6151" t="s">
        <v>49</v>
      </c>
      <c r="F6151" t="s">
        <v>50</v>
      </c>
      <c r="G6151">
        <v>3.4247506016920302E-4</v>
      </c>
    </row>
    <row r="6152" spans="1:7" x14ac:dyDescent="0.25">
      <c r="A6152" t="s">
        <v>220</v>
      </c>
      <c r="B6152" t="s">
        <v>76</v>
      </c>
      <c r="C6152" t="s">
        <v>47</v>
      </c>
      <c r="D6152" t="s">
        <v>3183</v>
      </c>
      <c r="E6152" t="s">
        <v>49</v>
      </c>
      <c r="F6152" t="s">
        <v>50</v>
      </c>
      <c r="G6152">
        <v>5.9599099279958995E-4</v>
      </c>
    </row>
    <row r="6153" spans="1:7" x14ac:dyDescent="0.25">
      <c r="A6153" t="s">
        <v>3229</v>
      </c>
      <c r="B6153" t="s">
        <v>73</v>
      </c>
      <c r="C6153" t="s">
        <v>47</v>
      </c>
      <c r="D6153" t="s">
        <v>3176</v>
      </c>
      <c r="E6153" t="s">
        <v>49</v>
      </c>
      <c r="F6153" t="s">
        <v>50</v>
      </c>
      <c r="G6153">
        <v>4.8676651109147897E-3</v>
      </c>
    </row>
    <row r="6154" spans="1:7" x14ac:dyDescent="0.25">
      <c r="A6154" t="s">
        <v>220</v>
      </c>
      <c r="B6154" t="s">
        <v>73</v>
      </c>
      <c r="C6154" t="s">
        <v>47</v>
      </c>
      <c r="D6154" t="s">
        <v>3183</v>
      </c>
      <c r="E6154" t="s">
        <v>49</v>
      </c>
      <c r="F6154" t="s">
        <v>50</v>
      </c>
      <c r="G6154">
        <v>1.573134927307E-3</v>
      </c>
    </row>
    <row r="6155" spans="1:7" x14ac:dyDescent="0.25">
      <c r="A6155" t="s">
        <v>3229</v>
      </c>
      <c r="B6155" t="s">
        <v>76</v>
      </c>
      <c r="C6155" t="s">
        <v>47</v>
      </c>
      <c r="D6155" t="s">
        <v>3176</v>
      </c>
      <c r="E6155" t="s">
        <v>49</v>
      </c>
      <c r="F6155" t="s">
        <v>50</v>
      </c>
      <c r="G6155">
        <v>4.0883448664788798E-3</v>
      </c>
    </row>
    <row r="6156" spans="1:7" x14ac:dyDescent="0.25">
      <c r="A6156" t="s">
        <v>3229</v>
      </c>
      <c r="B6156" t="s">
        <v>70</v>
      </c>
      <c r="C6156" t="s">
        <v>47</v>
      </c>
      <c r="D6156" t="s">
        <v>3176</v>
      </c>
      <c r="E6156" t="s">
        <v>49</v>
      </c>
      <c r="F6156" t="s">
        <v>50</v>
      </c>
      <c r="G6156">
        <v>2.0648128456539501E-3</v>
      </c>
    </row>
    <row r="6157" spans="1:7" x14ac:dyDescent="0.25">
      <c r="A6157" t="s">
        <v>214</v>
      </c>
      <c r="B6157" t="s">
        <v>70</v>
      </c>
      <c r="C6157" t="s">
        <v>47</v>
      </c>
      <c r="D6157" t="s">
        <v>3182</v>
      </c>
      <c r="E6157" t="s">
        <v>49</v>
      </c>
      <c r="F6157" t="s">
        <v>50</v>
      </c>
      <c r="G6157">
        <v>6.7200790613125496E-4</v>
      </c>
    </row>
    <row r="6158" spans="1:7" x14ac:dyDescent="0.25">
      <c r="A6158" t="s">
        <v>214</v>
      </c>
      <c r="B6158" t="s">
        <v>76</v>
      </c>
      <c r="C6158" t="s">
        <v>47</v>
      </c>
      <c r="D6158" t="s">
        <v>3182</v>
      </c>
      <c r="E6158" t="s">
        <v>49</v>
      </c>
      <c r="F6158" t="s">
        <v>50</v>
      </c>
      <c r="G6158">
        <v>1.1502838032877299E-3</v>
      </c>
    </row>
    <row r="6159" spans="1:7" x14ac:dyDescent="0.25">
      <c r="A6159" t="s">
        <v>214</v>
      </c>
      <c r="B6159" t="s">
        <v>73</v>
      </c>
      <c r="C6159" t="s">
        <v>47</v>
      </c>
      <c r="D6159" t="s">
        <v>3182</v>
      </c>
      <c r="E6159" t="s">
        <v>49</v>
      </c>
      <c r="F6159" t="s">
        <v>50</v>
      </c>
      <c r="G6159">
        <v>2.0085450930473099E-3</v>
      </c>
    </row>
    <row r="6160" spans="1:7" x14ac:dyDescent="0.25">
      <c r="A6160" t="s">
        <v>220</v>
      </c>
      <c r="B6160" t="s">
        <v>70</v>
      </c>
      <c r="C6160" t="s">
        <v>47</v>
      </c>
      <c r="D6160" t="s">
        <v>3184</v>
      </c>
      <c r="E6160" t="s">
        <v>49</v>
      </c>
      <c r="F6160" t="s">
        <v>50</v>
      </c>
      <c r="G6160">
        <v>3.5555521647135399E-4</v>
      </c>
    </row>
    <row r="6161" spans="1:7" x14ac:dyDescent="0.25">
      <c r="A6161" t="s">
        <v>220</v>
      </c>
      <c r="B6161" t="s">
        <v>76</v>
      </c>
      <c r="C6161" t="s">
        <v>47</v>
      </c>
      <c r="D6161" t="s">
        <v>3184</v>
      </c>
      <c r="E6161" t="s">
        <v>49</v>
      </c>
      <c r="F6161" t="s">
        <v>50</v>
      </c>
      <c r="G6161">
        <v>6.4027716716130495E-4</v>
      </c>
    </row>
    <row r="6162" spans="1:7" x14ac:dyDescent="0.25">
      <c r="A6162" t="s">
        <v>220</v>
      </c>
      <c r="B6162" t="s">
        <v>73</v>
      </c>
      <c r="C6162" t="s">
        <v>47</v>
      </c>
      <c r="D6162" t="s">
        <v>3184</v>
      </c>
      <c r="E6162" t="s">
        <v>49</v>
      </c>
      <c r="F6162" t="s">
        <v>50</v>
      </c>
      <c r="G6162">
        <v>1.6107623527447301E-3</v>
      </c>
    </row>
    <row r="6163" spans="1:7" x14ac:dyDescent="0.25">
      <c r="A6163" t="s">
        <v>3229</v>
      </c>
      <c r="B6163" t="s">
        <v>73</v>
      </c>
      <c r="C6163" t="s">
        <v>47</v>
      </c>
      <c r="D6163" t="s">
        <v>3177</v>
      </c>
      <c r="E6163" t="s">
        <v>49</v>
      </c>
      <c r="F6163" t="s">
        <v>50</v>
      </c>
      <c r="G6163">
        <v>4.8184885554117696E-3</v>
      </c>
    </row>
    <row r="6164" spans="1:7" x14ac:dyDescent="0.25">
      <c r="A6164" t="s">
        <v>3229</v>
      </c>
      <c r="B6164" t="s">
        <v>76</v>
      </c>
      <c r="C6164" t="s">
        <v>47</v>
      </c>
      <c r="D6164" t="s">
        <v>3177</v>
      </c>
      <c r="E6164" t="s">
        <v>49</v>
      </c>
      <c r="F6164" t="s">
        <v>50</v>
      </c>
      <c r="G6164">
        <v>4.0768606477676397E-3</v>
      </c>
    </row>
    <row r="6165" spans="1:7" x14ac:dyDescent="0.25">
      <c r="A6165" t="s">
        <v>3229</v>
      </c>
      <c r="B6165" t="s">
        <v>70</v>
      </c>
      <c r="C6165" t="s">
        <v>47</v>
      </c>
      <c r="D6165" t="s">
        <v>3177</v>
      </c>
      <c r="E6165" t="s">
        <v>49</v>
      </c>
      <c r="F6165" t="s">
        <v>50</v>
      </c>
      <c r="G6165">
        <v>2.0365277381792402E-3</v>
      </c>
    </row>
    <row r="6166" spans="1:7" x14ac:dyDescent="0.25">
      <c r="A6166" t="s">
        <v>214</v>
      </c>
      <c r="B6166" t="s">
        <v>70</v>
      </c>
      <c r="C6166" t="s">
        <v>47</v>
      </c>
      <c r="D6166" t="s">
        <v>3183</v>
      </c>
      <c r="E6166" t="s">
        <v>49</v>
      </c>
      <c r="F6166" t="s">
        <v>50</v>
      </c>
      <c r="G6166">
        <v>6.6666603088378902E-4</v>
      </c>
    </row>
    <row r="6167" spans="1:7" x14ac:dyDescent="0.25">
      <c r="A6167" t="s">
        <v>214</v>
      </c>
      <c r="B6167" t="s">
        <v>76</v>
      </c>
      <c r="C6167" t="s">
        <v>47</v>
      </c>
      <c r="D6167" t="s">
        <v>3183</v>
      </c>
      <c r="E6167" t="s">
        <v>49</v>
      </c>
      <c r="F6167" t="s">
        <v>50</v>
      </c>
      <c r="G6167">
        <v>1.1459201448577299E-3</v>
      </c>
    </row>
    <row r="6168" spans="1:7" x14ac:dyDescent="0.25">
      <c r="A6168" t="s">
        <v>214</v>
      </c>
      <c r="B6168" t="s">
        <v>73</v>
      </c>
      <c r="C6168" t="s">
        <v>47</v>
      </c>
      <c r="D6168" t="s">
        <v>3183</v>
      </c>
      <c r="E6168" t="s">
        <v>49</v>
      </c>
      <c r="F6168" t="s">
        <v>50</v>
      </c>
      <c r="G6168">
        <v>2.0052723492248099E-3</v>
      </c>
    </row>
    <row r="6169" spans="1:7" x14ac:dyDescent="0.25">
      <c r="A6169" t="s">
        <v>220</v>
      </c>
      <c r="B6169" t="s">
        <v>70</v>
      </c>
      <c r="C6169" t="s">
        <v>47</v>
      </c>
      <c r="D6169" t="s">
        <v>3185</v>
      </c>
      <c r="E6169" t="s">
        <v>49</v>
      </c>
      <c r="F6169" t="s">
        <v>50</v>
      </c>
      <c r="G6169">
        <v>3.52880321902993E-4</v>
      </c>
    </row>
    <row r="6170" spans="1:7" x14ac:dyDescent="0.25">
      <c r="A6170" t="s">
        <v>220</v>
      </c>
      <c r="B6170" t="s">
        <v>76</v>
      </c>
      <c r="C6170" t="s">
        <v>47</v>
      </c>
      <c r="D6170" t="s">
        <v>3185</v>
      </c>
      <c r="E6170" t="s">
        <v>49</v>
      </c>
      <c r="F6170" t="s">
        <v>50</v>
      </c>
      <c r="G6170">
        <v>6.3374425158088503E-4</v>
      </c>
    </row>
    <row r="6171" spans="1:7" x14ac:dyDescent="0.25">
      <c r="A6171" t="s">
        <v>220</v>
      </c>
      <c r="B6171" t="s">
        <v>73</v>
      </c>
      <c r="C6171" t="s">
        <v>47</v>
      </c>
      <c r="D6171" t="s">
        <v>3185</v>
      </c>
      <c r="E6171" t="s">
        <v>49</v>
      </c>
      <c r="F6171" t="s">
        <v>50</v>
      </c>
      <c r="G6171">
        <v>1.59944977779937E-3</v>
      </c>
    </row>
    <row r="6172" spans="1:7" x14ac:dyDescent="0.25">
      <c r="A6172" t="s">
        <v>3229</v>
      </c>
      <c r="B6172" t="s">
        <v>73</v>
      </c>
      <c r="C6172" t="s">
        <v>47</v>
      </c>
      <c r="D6172" t="s">
        <v>3178</v>
      </c>
      <c r="E6172" t="s">
        <v>49</v>
      </c>
      <c r="F6172" t="s">
        <v>50</v>
      </c>
      <c r="G6172">
        <v>4.7770224712990403E-3</v>
      </c>
    </row>
    <row r="6173" spans="1:7" x14ac:dyDescent="0.25">
      <c r="A6173" t="s">
        <v>3229</v>
      </c>
      <c r="B6173" t="s">
        <v>76</v>
      </c>
      <c r="C6173" t="s">
        <v>47</v>
      </c>
      <c r="D6173" t="s">
        <v>3178</v>
      </c>
      <c r="E6173" t="s">
        <v>49</v>
      </c>
      <c r="F6173" t="s">
        <v>50</v>
      </c>
      <c r="G6173">
        <v>4.05217331271987E-3</v>
      </c>
    </row>
    <row r="6174" spans="1:7" x14ac:dyDescent="0.25">
      <c r="A6174" t="s">
        <v>3229</v>
      </c>
      <c r="B6174" t="s">
        <v>70</v>
      </c>
      <c r="C6174" t="s">
        <v>47</v>
      </c>
      <c r="D6174" t="s">
        <v>3178</v>
      </c>
      <c r="E6174" t="s">
        <v>49</v>
      </c>
      <c r="F6174" t="s">
        <v>50</v>
      </c>
      <c r="G6174">
        <v>2.0142623433121601E-3</v>
      </c>
    </row>
    <row r="6175" spans="1:7" x14ac:dyDescent="0.25">
      <c r="A6175" t="s">
        <v>214</v>
      </c>
      <c r="B6175" t="s">
        <v>70</v>
      </c>
      <c r="C6175" t="s">
        <v>47</v>
      </c>
      <c r="D6175" t="s">
        <v>3184</v>
      </c>
      <c r="E6175" t="s">
        <v>49</v>
      </c>
      <c r="F6175" t="s">
        <v>50</v>
      </c>
      <c r="G6175">
        <v>6.9062434136867501E-4</v>
      </c>
    </row>
    <row r="6176" spans="1:7" x14ac:dyDescent="0.25">
      <c r="A6176" t="s">
        <v>214</v>
      </c>
      <c r="B6176" t="s">
        <v>76</v>
      </c>
      <c r="C6176" t="s">
        <v>47</v>
      </c>
      <c r="D6176" t="s">
        <v>3184</v>
      </c>
      <c r="E6176" t="s">
        <v>49</v>
      </c>
      <c r="F6176" t="s">
        <v>50</v>
      </c>
      <c r="G6176">
        <v>1.1656238883733701E-3</v>
      </c>
    </row>
    <row r="6177" spans="1:7" x14ac:dyDescent="0.25">
      <c r="A6177" t="s">
        <v>214</v>
      </c>
      <c r="B6177" t="s">
        <v>73</v>
      </c>
      <c r="C6177" t="s">
        <v>47</v>
      </c>
      <c r="D6177" t="s">
        <v>3184</v>
      </c>
      <c r="E6177" t="s">
        <v>49</v>
      </c>
      <c r="F6177" t="s">
        <v>50</v>
      </c>
      <c r="G6177">
        <v>2.0722202459971099E-3</v>
      </c>
    </row>
    <row r="6178" spans="1:7" x14ac:dyDescent="0.25">
      <c r="A6178" t="s">
        <v>220</v>
      </c>
      <c r="B6178" t="s">
        <v>70</v>
      </c>
      <c r="C6178" t="s">
        <v>47</v>
      </c>
      <c r="D6178" t="s">
        <v>3186</v>
      </c>
      <c r="E6178" t="s">
        <v>49</v>
      </c>
      <c r="F6178" t="s">
        <v>50</v>
      </c>
      <c r="G6178">
        <v>3.5196443398793502E-4</v>
      </c>
    </row>
    <row r="6179" spans="1:7" x14ac:dyDescent="0.25">
      <c r="A6179" t="s">
        <v>220</v>
      </c>
      <c r="B6179" t="s">
        <v>76</v>
      </c>
      <c r="C6179" t="s">
        <v>47</v>
      </c>
      <c r="D6179" t="s">
        <v>3186</v>
      </c>
      <c r="E6179" t="s">
        <v>49</v>
      </c>
      <c r="F6179" t="s">
        <v>50</v>
      </c>
      <c r="G6179">
        <v>6.2872568766275997E-4</v>
      </c>
    </row>
    <row r="6180" spans="1:7" x14ac:dyDescent="0.25">
      <c r="A6180" t="s">
        <v>220</v>
      </c>
      <c r="B6180" t="s">
        <v>73</v>
      </c>
      <c r="C6180" t="s">
        <v>47</v>
      </c>
      <c r="D6180" t="s">
        <v>3186</v>
      </c>
      <c r="E6180" t="s">
        <v>49</v>
      </c>
      <c r="F6180" t="s">
        <v>50</v>
      </c>
      <c r="G6180">
        <v>1.5897681315739901E-3</v>
      </c>
    </row>
    <row r="6181" spans="1:7" x14ac:dyDescent="0.25">
      <c r="A6181" t="s">
        <v>3229</v>
      </c>
      <c r="B6181" t="s">
        <v>73</v>
      </c>
      <c r="C6181" t="s">
        <v>47</v>
      </c>
      <c r="D6181" t="s">
        <v>3179</v>
      </c>
      <c r="E6181" t="s">
        <v>49</v>
      </c>
      <c r="F6181" t="s">
        <v>50</v>
      </c>
      <c r="G6181">
        <v>4.7474028799268904E-3</v>
      </c>
    </row>
    <row r="6182" spans="1:7" x14ac:dyDescent="0.25">
      <c r="A6182" t="s">
        <v>3229</v>
      </c>
      <c r="B6182" t="s">
        <v>76</v>
      </c>
      <c r="C6182" t="s">
        <v>47</v>
      </c>
      <c r="D6182" t="s">
        <v>3179</v>
      </c>
      <c r="E6182" t="s">
        <v>49</v>
      </c>
      <c r="F6182" t="s">
        <v>50</v>
      </c>
      <c r="G6182">
        <v>4.0429591072930196E-3</v>
      </c>
    </row>
    <row r="6183" spans="1:7" x14ac:dyDescent="0.25">
      <c r="A6183" t="s">
        <v>3229</v>
      </c>
      <c r="B6183" t="s">
        <v>70</v>
      </c>
      <c r="C6183" t="s">
        <v>47</v>
      </c>
      <c r="D6183" t="s">
        <v>3179</v>
      </c>
      <c r="E6183" t="s">
        <v>49</v>
      </c>
      <c r="F6183" t="s">
        <v>50</v>
      </c>
      <c r="G6183">
        <v>1.9981462425655702E-3</v>
      </c>
    </row>
    <row r="6184" spans="1:7" x14ac:dyDescent="0.25">
      <c r="A6184" t="s">
        <v>214</v>
      </c>
      <c r="B6184" t="s">
        <v>70</v>
      </c>
      <c r="C6184" t="s">
        <v>47</v>
      </c>
      <c r="D6184" t="s">
        <v>3185</v>
      </c>
      <c r="E6184" t="s">
        <v>49</v>
      </c>
      <c r="F6184" t="s">
        <v>50</v>
      </c>
      <c r="G6184">
        <v>6.8724214294810303E-4</v>
      </c>
    </row>
    <row r="6185" spans="1:7" x14ac:dyDescent="0.25">
      <c r="A6185" t="s">
        <v>214</v>
      </c>
      <c r="B6185" t="s">
        <v>76</v>
      </c>
      <c r="C6185" t="s">
        <v>47</v>
      </c>
      <c r="D6185" t="s">
        <v>3185</v>
      </c>
      <c r="E6185" t="s">
        <v>49</v>
      </c>
      <c r="F6185" t="s">
        <v>50</v>
      </c>
      <c r="G6185">
        <v>1.1584351092209001E-3</v>
      </c>
    </row>
    <row r="6186" spans="1:7" x14ac:dyDescent="0.25">
      <c r="A6186" t="s">
        <v>214</v>
      </c>
      <c r="B6186" t="s">
        <v>73</v>
      </c>
      <c r="C6186" t="s">
        <v>47</v>
      </c>
      <c r="D6186" t="s">
        <v>3185</v>
      </c>
      <c r="E6186" t="s">
        <v>49</v>
      </c>
      <c r="F6186" t="s">
        <v>50</v>
      </c>
      <c r="G6186">
        <v>2.0620693640453799E-3</v>
      </c>
    </row>
    <row r="6187" spans="1:7" x14ac:dyDescent="0.25">
      <c r="A6187" t="s">
        <v>220</v>
      </c>
      <c r="B6187" t="s">
        <v>70</v>
      </c>
      <c r="C6187" t="s">
        <v>47</v>
      </c>
      <c r="D6187" t="s">
        <v>3187</v>
      </c>
      <c r="E6187" t="s">
        <v>49</v>
      </c>
      <c r="F6187" t="s">
        <v>50</v>
      </c>
      <c r="G6187">
        <v>3.4772389863868298E-4</v>
      </c>
    </row>
    <row r="6188" spans="1:7" x14ac:dyDescent="0.25">
      <c r="A6188" t="s">
        <v>220</v>
      </c>
      <c r="B6188" t="s">
        <v>76</v>
      </c>
      <c r="C6188" t="s">
        <v>47</v>
      </c>
      <c r="D6188" t="s">
        <v>3187</v>
      </c>
      <c r="E6188" t="s">
        <v>49</v>
      </c>
      <c r="F6188" t="s">
        <v>50</v>
      </c>
      <c r="G6188">
        <v>6.2115067937766697E-4</v>
      </c>
    </row>
    <row r="6189" spans="1:7" x14ac:dyDescent="0.25">
      <c r="A6189" t="s">
        <v>220</v>
      </c>
      <c r="B6189" t="s">
        <v>73</v>
      </c>
      <c r="C6189" t="s">
        <v>47</v>
      </c>
      <c r="D6189" t="s">
        <v>3187</v>
      </c>
      <c r="E6189" t="s">
        <v>49</v>
      </c>
      <c r="F6189" t="s">
        <v>50</v>
      </c>
      <c r="G6189">
        <v>1.57529970249497E-3</v>
      </c>
    </row>
    <row r="6190" spans="1:7" x14ac:dyDescent="0.25">
      <c r="A6190" t="s">
        <v>3229</v>
      </c>
      <c r="B6190" t="s">
        <v>73</v>
      </c>
      <c r="C6190" t="s">
        <v>47</v>
      </c>
      <c r="D6190" t="s">
        <v>3180</v>
      </c>
      <c r="E6190" t="s">
        <v>49</v>
      </c>
      <c r="F6190" t="s">
        <v>50</v>
      </c>
      <c r="G6190">
        <v>4.7986065347989399E-3</v>
      </c>
    </row>
    <row r="6191" spans="1:7" x14ac:dyDescent="0.25">
      <c r="A6191" t="s">
        <v>3229</v>
      </c>
      <c r="B6191" t="s">
        <v>76</v>
      </c>
      <c r="C6191" t="s">
        <v>47</v>
      </c>
      <c r="D6191" t="s">
        <v>3180</v>
      </c>
      <c r="E6191" t="s">
        <v>49</v>
      </c>
      <c r="F6191" t="s">
        <v>50</v>
      </c>
      <c r="G6191">
        <v>4.0847914260730396E-3</v>
      </c>
    </row>
    <row r="6192" spans="1:7" x14ac:dyDescent="0.25">
      <c r="A6192" t="s">
        <v>3229</v>
      </c>
      <c r="B6192" t="s">
        <v>70</v>
      </c>
      <c r="C6192" t="s">
        <v>47</v>
      </c>
      <c r="D6192" t="s">
        <v>3180</v>
      </c>
      <c r="E6192" t="s">
        <v>49</v>
      </c>
      <c r="F6192" t="s">
        <v>50</v>
      </c>
      <c r="G6192">
        <v>2.0504366410406E-3</v>
      </c>
    </row>
    <row r="6193" spans="1:7" x14ac:dyDescent="0.25">
      <c r="A6193" t="s">
        <v>214</v>
      </c>
      <c r="B6193" t="s">
        <v>70</v>
      </c>
      <c r="C6193" t="s">
        <v>47</v>
      </c>
      <c r="D6193" t="s">
        <v>3186</v>
      </c>
      <c r="E6193" t="s">
        <v>49</v>
      </c>
      <c r="F6193" t="s">
        <v>50</v>
      </c>
      <c r="G6193">
        <v>6.8597495555877599E-4</v>
      </c>
    </row>
    <row r="6194" spans="1:7" x14ac:dyDescent="0.25">
      <c r="A6194" t="s">
        <v>214</v>
      </c>
      <c r="B6194" t="s">
        <v>76</v>
      </c>
      <c r="C6194" t="s">
        <v>47</v>
      </c>
      <c r="D6194" t="s">
        <v>3186</v>
      </c>
      <c r="E6194" t="s">
        <v>49</v>
      </c>
      <c r="F6194" t="s">
        <v>50</v>
      </c>
      <c r="G6194">
        <v>1.15311543146769E-3</v>
      </c>
    </row>
    <row r="6195" spans="1:7" x14ac:dyDescent="0.25">
      <c r="A6195" t="s">
        <v>214</v>
      </c>
      <c r="B6195" t="s">
        <v>73</v>
      </c>
      <c r="C6195" t="s">
        <v>47</v>
      </c>
      <c r="D6195" t="s">
        <v>3186</v>
      </c>
      <c r="E6195" t="s">
        <v>49</v>
      </c>
      <c r="F6195" t="s">
        <v>50</v>
      </c>
      <c r="G6195">
        <v>2.04776227474212E-3</v>
      </c>
    </row>
    <row r="6196" spans="1:7" x14ac:dyDescent="0.25">
      <c r="A6196" t="s">
        <v>220</v>
      </c>
      <c r="B6196" t="s">
        <v>70</v>
      </c>
      <c r="C6196" t="s">
        <v>47</v>
      </c>
      <c r="D6196" t="s">
        <v>3188</v>
      </c>
      <c r="E6196" t="s">
        <v>49</v>
      </c>
      <c r="F6196" t="s">
        <v>50</v>
      </c>
      <c r="G6196">
        <v>3.4622982853934801E-4</v>
      </c>
    </row>
    <row r="6197" spans="1:7" x14ac:dyDescent="0.25">
      <c r="A6197" t="s">
        <v>220</v>
      </c>
      <c r="B6197" t="s">
        <v>76</v>
      </c>
      <c r="C6197" t="s">
        <v>47</v>
      </c>
      <c r="D6197" t="s">
        <v>3188</v>
      </c>
      <c r="E6197" t="s">
        <v>49</v>
      </c>
      <c r="F6197" t="s">
        <v>50</v>
      </c>
      <c r="G6197">
        <v>6.1474809097865205E-4</v>
      </c>
    </row>
    <row r="6198" spans="1:7" x14ac:dyDescent="0.25">
      <c r="A6198" t="s">
        <v>220</v>
      </c>
      <c r="B6198" t="s">
        <v>73</v>
      </c>
      <c r="C6198" t="s">
        <v>47</v>
      </c>
      <c r="D6198" t="s">
        <v>3188</v>
      </c>
      <c r="E6198" t="s">
        <v>49</v>
      </c>
      <c r="F6198" t="s">
        <v>50</v>
      </c>
      <c r="G6198">
        <v>1.56778951012899E-3</v>
      </c>
    </row>
    <row r="6199" spans="1:7" x14ac:dyDescent="0.25">
      <c r="A6199" t="s">
        <v>3229</v>
      </c>
      <c r="B6199" t="s">
        <v>73</v>
      </c>
      <c r="C6199" t="s">
        <v>47</v>
      </c>
      <c r="D6199" t="s">
        <v>3181</v>
      </c>
      <c r="E6199" t="s">
        <v>49</v>
      </c>
      <c r="F6199" t="s">
        <v>50</v>
      </c>
      <c r="G6199">
        <v>4.8549737249101903E-3</v>
      </c>
    </row>
    <row r="6200" spans="1:7" x14ac:dyDescent="0.25">
      <c r="A6200" t="s">
        <v>3229</v>
      </c>
      <c r="B6200" t="s">
        <v>76</v>
      </c>
      <c r="C6200" t="s">
        <v>47</v>
      </c>
      <c r="D6200" t="s">
        <v>3181</v>
      </c>
      <c r="E6200" t="s">
        <v>49</v>
      </c>
      <c r="F6200" t="s">
        <v>50</v>
      </c>
      <c r="G6200">
        <v>4.1277016912187802E-3</v>
      </c>
    </row>
    <row r="6201" spans="1:7" x14ac:dyDescent="0.25">
      <c r="A6201" t="s">
        <v>3229</v>
      </c>
      <c r="B6201" t="s">
        <v>70</v>
      </c>
      <c r="C6201" t="s">
        <v>47</v>
      </c>
      <c r="D6201" t="s">
        <v>3181</v>
      </c>
      <c r="E6201" t="s">
        <v>49</v>
      </c>
      <c r="F6201" t="s">
        <v>50</v>
      </c>
      <c r="G6201">
        <v>2.0948753470466201E-3</v>
      </c>
    </row>
    <row r="6202" spans="1:7" x14ac:dyDescent="0.25">
      <c r="A6202" t="s">
        <v>214</v>
      </c>
      <c r="B6202" t="s">
        <v>70</v>
      </c>
      <c r="C6202" t="s">
        <v>47</v>
      </c>
      <c r="D6202" t="s">
        <v>3187</v>
      </c>
      <c r="E6202" t="s">
        <v>49</v>
      </c>
      <c r="F6202" t="s">
        <v>50</v>
      </c>
      <c r="G6202">
        <v>6.79048883867072E-4</v>
      </c>
    </row>
    <row r="6203" spans="1:7" x14ac:dyDescent="0.25">
      <c r="A6203" t="s">
        <v>214</v>
      </c>
      <c r="B6203" t="s">
        <v>76</v>
      </c>
      <c r="C6203" t="s">
        <v>47</v>
      </c>
      <c r="D6203" t="s">
        <v>3187</v>
      </c>
      <c r="E6203" t="s">
        <v>49</v>
      </c>
      <c r="F6203" t="s">
        <v>50</v>
      </c>
      <c r="G6203">
        <v>1.1442425499958199E-3</v>
      </c>
    </row>
    <row r="6204" spans="1:7" x14ac:dyDescent="0.25">
      <c r="A6204" t="s">
        <v>214</v>
      </c>
      <c r="B6204" t="s">
        <v>73</v>
      </c>
      <c r="C6204" t="s">
        <v>47</v>
      </c>
      <c r="D6204" t="s">
        <v>3187</v>
      </c>
      <c r="E6204" t="s">
        <v>49</v>
      </c>
      <c r="F6204" t="s">
        <v>50</v>
      </c>
      <c r="G6204">
        <v>2.0321265760674498E-3</v>
      </c>
    </row>
    <row r="6205" spans="1:7" x14ac:dyDescent="0.25">
      <c r="A6205" t="s">
        <v>220</v>
      </c>
      <c r="B6205" t="s">
        <v>70</v>
      </c>
      <c r="C6205" t="s">
        <v>47</v>
      </c>
      <c r="D6205" t="s">
        <v>3189</v>
      </c>
      <c r="E6205" t="s">
        <v>49</v>
      </c>
      <c r="F6205" t="s">
        <v>50</v>
      </c>
      <c r="G6205">
        <v>3.4313692766077298E-4</v>
      </c>
    </row>
    <row r="6206" spans="1:7" x14ac:dyDescent="0.25">
      <c r="A6206" t="s">
        <v>220</v>
      </c>
      <c r="B6206" t="s">
        <v>76</v>
      </c>
      <c r="C6206" t="s">
        <v>47</v>
      </c>
      <c r="D6206" t="s">
        <v>3189</v>
      </c>
      <c r="E6206" t="s">
        <v>49</v>
      </c>
      <c r="F6206" t="s">
        <v>50</v>
      </c>
      <c r="G6206">
        <v>6.1241771660599002E-4</v>
      </c>
    </row>
    <row r="6207" spans="1:7" x14ac:dyDescent="0.25">
      <c r="A6207" t="s">
        <v>220</v>
      </c>
      <c r="B6207" t="s">
        <v>73</v>
      </c>
      <c r="C6207" t="s">
        <v>47</v>
      </c>
      <c r="D6207" t="s">
        <v>3189</v>
      </c>
      <c r="E6207" t="s">
        <v>49</v>
      </c>
      <c r="F6207" t="s">
        <v>50</v>
      </c>
      <c r="G6207">
        <v>1.56339720183727E-3</v>
      </c>
    </row>
    <row r="6208" spans="1:7" x14ac:dyDescent="0.25">
      <c r="A6208" t="s">
        <v>3229</v>
      </c>
      <c r="B6208" t="s">
        <v>73</v>
      </c>
      <c r="C6208" t="s">
        <v>47</v>
      </c>
      <c r="D6208" t="s">
        <v>3182</v>
      </c>
      <c r="E6208" t="s">
        <v>49</v>
      </c>
      <c r="F6208" t="s">
        <v>50</v>
      </c>
      <c r="G6208">
        <v>4.8977873518935601E-3</v>
      </c>
    </row>
    <row r="6209" spans="1:7" x14ac:dyDescent="0.25">
      <c r="A6209" t="s">
        <v>214</v>
      </c>
      <c r="B6209" t="s">
        <v>70</v>
      </c>
      <c r="C6209" t="s">
        <v>47</v>
      </c>
      <c r="D6209" t="s">
        <v>3188</v>
      </c>
      <c r="E6209" t="s">
        <v>49</v>
      </c>
      <c r="F6209" t="s">
        <v>50</v>
      </c>
      <c r="G6209">
        <v>6.7559459379741105E-4</v>
      </c>
    </row>
    <row r="6210" spans="1:7" x14ac:dyDescent="0.25">
      <c r="A6210" t="s">
        <v>3229</v>
      </c>
      <c r="B6210" t="s">
        <v>76</v>
      </c>
      <c r="C6210" t="s">
        <v>47</v>
      </c>
      <c r="D6210" t="s">
        <v>3182</v>
      </c>
      <c r="E6210" t="s">
        <v>49</v>
      </c>
      <c r="F6210" t="s">
        <v>50</v>
      </c>
      <c r="G6210">
        <v>4.1499248172482796E-3</v>
      </c>
    </row>
    <row r="6211" spans="1:7" x14ac:dyDescent="0.25">
      <c r="A6211" t="s">
        <v>3229</v>
      </c>
      <c r="B6211" t="s">
        <v>70</v>
      </c>
      <c r="C6211" t="s">
        <v>47</v>
      </c>
      <c r="D6211" t="s">
        <v>3182</v>
      </c>
      <c r="E6211" t="s">
        <v>49</v>
      </c>
      <c r="F6211" t="s">
        <v>50</v>
      </c>
      <c r="G6211">
        <v>2.1292714736400502E-3</v>
      </c>
    </row>
    <row r="6212" spans="1:7" x14ac:dyDescent="0.25">
      <c r="A6212" t="s">
        <v>214</v>
      </c>
      <c r="B6212" t="s">
        <v>76</v>
      </c>
      <c r="C6212" t="s">
        <v>47</v>
      </c>
      <c r="D6212" t="s">
        <v>3188</v>
      </c>
      <c r="E6212" t="s">
        <v>49</v>
      </c>
      <c r="F6212" t="s">
        <v>50</v>
      </c>
      <c r="G6212">
        <v>1.14649361561215E-3</v>
      </c>
    </row>
    <row r="6213" spans="1:7" x14ac:dyDescent="0.25">
      <c r="A6213" t="s">
        <v>214</v>
      </c>
      <c r="B6213" t="s">
        <v>73</v>
      </c>
      <c r="C6213" t="s">
        <v>47</v>
      </c>
      <c r="D6213" t="s">
        <v>3188</v>
      </c>
      <c r="E6213" t="s">
        <v>49</v>
      </c>
      <c r="F6213" t="s">
        <v>50</v>
      </c>
      <c r="G6213">
        <v>2.0211620936318002E-3</v>
      </c>
    </row>
    <row r="6214" spans="1:7" x14ac:dyDescent="0.25">
      <c r="A6214" t="s">
        <v>220</v>
      </c>
      <c r="B6214" t="s">
        <v>70</v>
      </c>
      <c r="C6214" t="s">
        <v>47</v>
      </c>
      <c r="D6214" t="s">
        <v>3190</v>
      </c>
      <c r="E6214" t="s">
        <v>49</v>
      </c>
      <c r="F6214" t="s">
        <v>50</v>
      </c>
      <c r="G6214">
        <v>3.4043895181759299E-4</v>
      </c>
    </row>
    <row r="6215" spans="1:7" x14ac:dyDescent="0.25">
      <c r="A6215" t="s">
        <v>220</v>
      </c>
      <c r="B6215" t="s">
        <v>76</v>
      </c>
      <c r="C6215" t="s">
        <v>47</v>
      </c>
      <c r="D6215" t="s">
        <v>3190</v>
      </c>
      <c r="E6215" t="s">
        <v>49</v>
      </c>
      <c r="F6215" t="s">
        <v>50</v>
      </c>
      <c r="G6215">
        <v>6.0723456301430402E-4</v>
      </c>
    </row>
    <row r="6216" spans="1:7" x14ac:dyDescent="0.25">
      <c r="A6216" t="s">
        <v>220</v>
      </c>
      <c r="B6216" t="s">
        <v>73</v>
      </c>
      <c r="C6216" t="s">
        <v>47</v>
      </c>
      <c r="D6216" t="s">
        <v>3190</v>
      </c>
      <c r="E6216" t="s">
        <v>49</v>
      </c>
      <c r="F6216" t="s">
        <v>50</v>
      </c>
      <c r="G6216">
        <v>1.55813804892606E-3</v>
      </c>
    </row>
    <row r="6217" spans="1:7" x14ac:dyDescent="0.25">
      <c r="A6217" t="s">
        <v>214</v>
      </c>
      <c r="B6217" t="s">
        <v>70</v>
      </c>
      <c r="C6217" t="s">
        <v>47</v>
      </c>
      <c r="D6217" t="s">
        <v>3189</v>
      </c>
      <c r="E6217" t="s">
        <v>49</v>
      </c>
      <c r="F6217" t="s">
        <v>50</v>
      </c>
      <c r="G6217">
        <v>6.6928040747549005E-4</v>
      </c>
    </row>
    <row r="6218" spans="1:7" x14ac:dyDescent="0.25">
      <c r="A6218" t="s">
        <v>3229</v>
      </c>
      <c r="B6218" t="s">
        <v>73</v>
      </c>
      <c r="C6218" t="s">
        <v>47</v>
      </c>
      <c r="D6218" t="s">
        <v>3183</v>
      </c>
      <c r="E6218" t="s">
        <v>49</v>
      </c>
      <c r="F6218" t="s">
        <v>50</v>
      </c>
      <c r="G6218">
        <v>4.8888842264811199E-3</v>
      </c>
    </row>
    <row r="6219" spans="1:7" x14ac:dyDescent="0.25">
      <c r="A6219" t="s">
        <v>3229</v>
      </c>
      <c r="B6219" t="s">
        <v>76</v>
      </c>
      <c r="C6219" t="s">
        <v>47</v>
      </c>
      <c r="D6219" t="s">
        <v>3183</v>
      </c>
      <c r="E6219" t="s">
        <v>49</v>
      </c>
      <c r="F6219" t="s">
        <v>50</v>
      </c>
      <c r="G6219">
        <v>4.15259800882782E-3</v>
      </c>
    </row>
    <row r="6220" spans="1:7" x14ac:dyDescent="0.25">
      <c r="A6220" t="s">
        <v>3229</v>
      </c>
      <c r="B6220" t="s">
        <v>70</v>
      </c>
      <c r="C6220" t="s">
        <v>47</v>
      </c>
      <c r="D6220" t="s">
        <v>3183</v>
      </c>
      <c r="E6220" t="s">
        <v>49</v>
      </c>
      <c r="F6220" t="s">
        <v>50</v>
      </c>
      <c r="G6220">
        <v>2.1272834846238998E-3</v>
      </c>
    </row>
    <row r="6221" spans="1:7" x14ac:dyDescent="0.25">
      <c r="A6221" t="s">
        <v>214</v>
      </c>
      <c r="B6221" t="s">
        <v>76</v>
      </c>
      <c r="C6221" t="s">
        <v>47</v>
      </c>
      <c r="D6221" t="s">
        <v>3189</v>
      </c>
      <c r="E6221" t="s">
        <v>49</v>
      </c>
      <c r="F6221" t="s">
        <v>50</v>
      </c>
      <c r="G6221">
        <v>1.14215577349943E-3</v>
      </c>
    </row>
    <row r="6222" spans="1:7" x14ac:dyDescent="0.25">
      <c r="A6222" t="s">
        <v>214</v>
      </c>
      <c r="B6222" t="s">
        <v>73</v>
      </c>
      <c r="C6222" t="s">
        <v>47</v>
      </c>
      <c r="D6222" t="s">
        <v>3189</v>
      </c>
      <c r="E6222" t="s">
        <v>49</v>
      </c>
      <c r="F6222" t="s">
        <v>50</v>
      </c>
      <c r="G6222">
        <v>2.0098020048702398E-3</v>
      </c>
    </row>
    <row r="6223" spans="1:7" x14ac:dyDescent="0.25">
      <c r="A6223" t="s">
        <v>220</v>
      </c>
      <c r="B6223" t="s">
        <v>70</v>
      </c>
      <c r="C6223" t="s">
        <v>47</v>
      </c>
      <c r="D6223" t="s">
        <v>3191</v>
      </c>
      <c r="E6223" t="s">
        <v>49</v>
      </c>
      <c r="F6223" t="s">
        <v>50</v>
      </c>
      <c r="G6223">
        <v>3.3652586041739099E-4</v>
      </c>
    </row>
    <row r="6224" spans="1:7" x14ac:dyDescent="0.25">
      <c r="A6224" t="s">
        <v>220</v>
      </c>
      <c r="B6224" t="s">
        <v>76</v>
      </c>
      <c r="C6224" t="s">
        <v>47</v>
      </c>
      <c r="D6224" t="s">
        <v>3191</v>
      </c>
      <c r="E6224" t="s">
        <v>49</v>
      </c>
      <c r="F6224" t="s">
        <v>50</v>
      </c>
      <c r="G6224">
        <v>6.0025485539344904E-4</v>
      </c>
    </row>
    <row r="6225" spans="1:7" x14ac:dyDescent="0.25">
      <c r="A6225" t="s">
        <v>220</v>
      </c>
      <c r="B6225" t="s">
        <v>73</v>
      </c>
      <c r="C6225" t="s">
        <v>47</v>
      </c>
      <c r="D6225" t="s">
        <v>3191</v>
      </c>
      <c r="E6225" t="s">
        <v>49</v>
      </c>
      <c r="F6225" t="s">
        <v>50</v>
      </c>
      <c r="G6225">
        <v>1.5574697790474701E-3</v>
      </c>
    </row>
    <row r="6226" spans="1:7" x14ac:dyDescent="0.25">
      <c r="A6226" t="s">
        <v>214</v>
      </c>
      <c r="B6226" t="s">
        <v>70</v>
      </c>
      <c r="C6226" t="s">
        <v>47</v>
      </c>
      <c r="D6226" t="s">
        <v>3190</v>
      </c>
      <c r="E6226" t="s">
        <v>49</v>
      </c>
      <c r="F6226" t="s">
        <v>50</v>
      </c>
      <c r="G6226">
        <v>6.7344897015150199E-4</v>
      </c>
    </row>
    <row r="6227" spans="1:7" x14ac:dyDescent="0.25">
      <c r="A6227" t="s">
        <v>3229</v>
      </c>
      <c r="B6227" t="s">
        <v>73</v>
      </c>
      <c r="C6227" t="s">
        <v>47</v>
      </c>
      <c r="D6227" t="s">
        <v>3184</v>
      </c>
      <c r="E6227" t="s">
        <v>49</v>
      </c>
      <c r="F6227" t="s">
        <v>50</v>
      </c>
      <c r="G6227">
        <v>4.8947869986295696E-3</v>
      </c>
    </row>
    <row r="6228" spans="1:7" x14ac:dyDescent="0.25">
      <c r="A6228" t="s">
        <v>214</v>
      </c>
      <c r="B6228" t="s">
        <v>76</v>
      </c>
      <c r="C6228" t="s">
        <v>47</v>
      </c>
      <c r="D6228" t="s">
        <v>3190</v>
      </c>
      <c r="E6228" t="s">
        <v>49</v>
      </c>
      <c r="F6228" t="s">
        <v>50</v>
      </c>
      <c r="G6228">
        <v>1.1511616928632799E-3</v>
      </c>
    </row>
    <row r="6229" spans="1:7" x14ac:dyDescent="0.25">
      <c r="A6229" t="s">
        <v>3229</v>
      </c>
      <c r="B6229" t="s">
        <v>76</v>
      </c>
      <c r="C6229" t="s">
        <v>47</v>
      </c>
      <c r="D6229" t="s">
        <v>3184</v>
      </c>
      <c r="E6229" t="s">
        <v>49</v>
      </c>
      <c r="F6229" t="s">
        <v>50</v>
      </c>
      <c r="G6229">
        <v>4.16319047411282E-3</v>
      </c>
    </row>
    <row r="6230" spans="1:7" x14ac:dyDescent="0.25">
      <c r="A6230" t="s">
        <v>3229</v>
      </c>
      <c r="B6230" t="s">
        <v>70</v>
      </c>
      <c r="C6230" t="s">
        <v>47</v>
      </c>
      <c r="D6230" t="s">
        <v>3184</v>
      </c>
      <c r="E6230" t="s">
        <v>49</v>
      </c>
      <c r="F6230" t="s">
        <v>50</v>
      </c>
      <c r="G6230">
        <v>2.12847019235293E-3</v>
      </c>
    </row>
    <row r="6231" spans="1:7" x14ac:dyDescent="0.25">
      <c r="A6231" t="s">
        <v>214</v>
      </c>
      <c r="B6231" t="s">
        <v>73</v>
      </c>
      <c r="C6231" t="s">
        <v>47</v>
      </c>
      <c r="D6231" t="s">
        <v>3190</v>
      </c>
      <c r="E6231" t="s">
        <v>49</v>
      </c>
      <c r="F6231" t="s">
        <v>50</v>
      </c>
      <c r="G6231">
        <v>2.0080730203510199E-3</v>
      </c>
    </row>
    <row r="6232" spans="1:7" x14ac:dyDescent="0.25">
      <c r="A6232" t="s">
        <v>220</v>
      </c>
      <c r="B6232" t="s">
        <v>70</v>
      </c>
      <c r="C6232" t="s">
        <v>47</v>
      </c>
      <c r="D6232" t="s">
        <v>3192</v>
      </c>
      <c r="E6232" t="s">
        <v>49</v>
      </c>
      <c r="F6232" t="s">
        <v>50</v>
      </c>
      <c r="G6232">
        <v>3.3585826555887802E-4</v>
      </c>
    </row>
    <row r="6233" spans="1:7" x14ac:dyDescent="0.25">
      <c r="A6233" t="s">
        <v>220</v>
      </c>
      <c r="B6233" t="s">
        <v>76</v>
      </c>
      <c r="C6233" t="s">
        <v>47</v>
      </c>
      <c r="D6233" t="s">
        <v>3192</v>
      </c>
      <c r="E6233" t="s">
        <v>49</v>
      </c>
      <c r="F6233" t="s">
        <v>50</v>
      </c>
      <c r="G6233">
        <v>5.9722165266672697E-4</v>
      </c>
    </row>
    <row r="6234" spans="1:7" x14ac:dyDescent="0.25">
      <c r="A6234" t="s">
        <v>220</v>
      </c>
      <c r="B6234" t="s">
        <v>73</v>
      </c>
      <c r="C6234" t="s">
        <v>47</v>
      </c>
      <c r="D6234" t="s">
        <v>3192</v>
      </c>
      <c r="E6234" t="s">
        <v>49</v>
      </c>
      <c r="F6234" t="s">
        <v>50</v>
      </c>
      <c r="G6234">
        <v>1.5606045722961401E-3</v>
      </c>
    </row>
    <row r="6235" spans="1:7" x14ac:dyDescent="0.25">
      <c r="A6235" t="s">
        <v>214</v>
      </c>
      <c r="B6235" t="s">
        <v>70</v>
      </c>
      <c r="C6235" t="s">
        <v>47</v>
      </c>
      <c r="D6235" t="s">
        <v>3191</v>
      </c>
      <c r="E6235" t="s">
        <v>49</v>
      </c>
      <c r="F6235" t="s">
        <v>50</v>
      </c>
      <c r="G6235">
        <v>6.6953959136173598E-4</v>
      </c>
    </row>
    <row r="6236" spans="1:7" x14ac:dyDescent="0.25">
      <c r="A6236" t="s">
        <v>214</v>
      </c>
      <c r="B6236" t="s">
        <v>76</v>
      </c>
      <c r="C6236" t="s">
        <v>47</v>
      </c>
      <c r="D6236" t="s">
        <v>3191</v>
      </c>
      <c r="E6236" t="s">
        <v>49</v>
      </c>
      <c r="F6236" t="s">
        <v>50</v>
      </c>
      <c r="G6236">
        <v>1.1564484501250399E-3</v>
      </c>
    </row>
    <row r="6237" spans="1:7" x14ac:dyDescent="0.25">
      <c r="A6237" t="s">
        <v>3229</v>
      </c>
      <c r="B6237" t="s">
        <v>73</v>
      </c>
      <c r="C6237" t="s">
        <v>47</v>
      </c>
      <c r="D6237" t="s">
        <v>3185</v>
      </c>
      <c r="E6237" t="s">
        <v>49</v>
      </c>
      <c r="F6237" t="s">
        <v>50</v>
      </c>
      <c r="G6237">
        <v>4.8518472247653498E-3</v>
      </c>
    </row>
    <row r="6238" spans="1:7" x14ac:dyDescent="0.25">
      <c r="A6238" t="s">
        <v>214</v>
      </c>
      <c r="B6238" t="s">
        <v>73</v>
      </c>
      <c r="C6238" t="s">
        <v>47</v>
      </c>
      <c r="D6238" t="s">
        <v>3191</v>
      </c>
      <c r="E6238" t="s">
        <v>49</v>
      </c>
      <c r="F6238" t="s">
        <v>50</v>
      </c>
      <c r="G6238">
        <v>2.0098959120753998E-3</v>
      </c>
    </row>
    <row r="6239" spans="1:7" x14ac:dyDescent="0.25">
      <c r="A6239" t="s">
        <v>3229</v>
      </c>
      <c r="B6239" t="s">
        <v>76</v>
      </c>
      <c r="C6239" t="s">
        <v>47</v>
      </c>
      <c r="D6239" t="s">
        <v>3185</v>
      </c>
      <c r="E6239" t="s">
        <v>49</v>
      </c>
      <c r="F6239" t="s">
        <v>50</v>
      </c>
      <c r="G6239">
        <v>4.1357985249272098E-3</v>
      </c>
    </row>
    <row r="6240" spans="1:7" x14ac:dyDescent="0.25">
      <c r="A6240" t="s">
        <v>3229</v>
      </c>
      <c r="B6240" t="s">
        <v>70</v>
      </c>
      <c r="C6240" t="s">
        <v>47</v>
      </c>
      <c r="D6240" t="s">
        <v>3185</v>
      </c>
      <c r="E6240" t="s">
        <v>49</v>
      </c>
      <c r="F6240" t="s">
        <v>50</v>
      </c>
      <c r="G6240">
        <v>2.1063080049836501E-3</v>
      </c>
    </row>
    <row r="6241" spans="1:7" x14ac:dyDescent="0.25">
      <c r="A6241" t="s">
        <v>220</v>
      </c>
      <c r="B6241" t="s">
        <v>70</v>
      </c>
      <c r="C6241" t="s">
        <v>47</v>
      </c>
      <c r="D6241" t="s">
        <v>3193</v>
      </c>
      <c r="E6241" t="s">
        <v>49</v>
      </c>
      <c r="F6241" t="s">
        <v>50</v>
      </c>
      <c r="G6241">
        <v>3.3333301544189402E-4</v>
      </c>
    </row>
    <row r="6242" spans="1:7" x14ac:dyDescent="0.25">
      <c r="A6242" t="s">
        <v>220</v>
      </c>
      <c r="B6242" t="s">
        <v>76</v>
      </c>
      <c r="C6242" t="s">
        <v>47</v>
      </c>
      <c r="D6242" t="s">
        <v>3193</v>
      </c>
      <c r="E6242" t="s">
        <v>49</v>
      </c>
      <c r="F6242" t="s">
        <v>50</v>
      </c>
      <c r="G6242">
        <v>5.9300817353895004E-4</v>
      </c>
    </row>
    <row r="6243" spans="1:7" x14ac:dyDescent="0.25">
      <c r="A6243" t="s">
        <v>220</v>
      </c>
      <c r="B6243" t="s">
        <v>73</v>
      </c>
      <c r="C6243" t="s">
        <v>47</v>
      </c>
      <c r="D6243" t="s">
        <v>3193</v>
      </c>
      <c r="E6243" t="s">
        <v>49</v>
      </c>
      <c r="F6243" t="s">
        <v>50</v>
      </c>
      <c r="G6243">
        <v>1.55555407206217E-3</v>
      </c>
    </row>
    <row r="6244" spans="1:7" x14ac:dyDescent="0.25">
      <c r="A6244" t="s">
        <v>214</v>
      </c>
      <c r="B6244" t="s">
        <v>70</v>
      </c>
      <c r="C6244" t="s">
        <v>47</v>
      </c>
      <c r="D6244" t="s">
        <v>3192</v>
      </c>
      <c r="E6244" t="s">
        <v>49</v>
      </c>
      <c r="F6244" t="s">
        <v>50</v>
      </c>
      <c r="G6244">
        <v>6.7108521858851098E-4</v>
      </c>
    </row>
    <row r="6245" spans="1:7" x14ac:dyDescent="0.25">
      <c r="A6245" t="s">
        <v>214</v>
      </c>
      <c r="B6245" t="s">
        <v>76</v>
      </c>
      <c r="C6245" t="s">
        <v>47</v>
      </c>
      <c r="D6245" t="s">
        <v>3192</v>
      </c>
      <c r="E6245" t="s">
        <v>49</v>
      </c>
      <c r="F6245" t="s">
        <v>50</v>
      </c>
      <c r="G6245">
        <v>1.16540292898813E-3</v>
      </c>
    </row>
    <row r="6246" spans="1:7" x14ac:dyDescent="0.25">
      <c r="A6246" t="s">
        <v>214</v>
      </c>
      <c r="B6246" t="s">
        <v>73</v>
      </c>
      <c r="C6246" t="s">
        <v>47</v>
      </c>
      <c r="D6246" t="s">
        <v>3192</v>
      </c>
      <c r="E6246" t="s">
        <v>49</v>
      </c>
      <c r="F6246" t="s">
        <v>50</v>
      </c>
      <c r="G6246">
        <v>2.0097834368546798E-3</v>
      </c>
    </row>
    <row r="6247" spans="1:7" x14ac:dyDescent="0.25">
      <c r="A6247" t="s">
        <v>220</v>
      </c>
      <c r="B6247" t="s">
        <v>70</v>
      </c>
      <c r="C6247" t="s">
        <v>47</v>
      </c>
      <c r="D6247" t="s">
        <v>3194</v>
      </c>
      <c r="E6247" t="s">
        <v>49</v>
      </c>
      <c r="F6247" t="s">
        <v>50</v>
      </c>
      <c r="G6247">
        <v>3.4876509949013001E-4</v>
      </c>
    </row>
    <row r="6248" spans="1:7" x14ac:dyDescent="0.25">
      <c r="A6248" t="s">
        <v>3229</v>
      </c>
      <c r="B6248" t="s">
        <v>73</v>
      </c>
      <c r="C6248" t="s">
        <v>47</v>
      </c>
      <c r="D6248" t="s">
        <v>3186</v>
      </c>
      <c r="E6248" t="s">
        <v>49</v>
      </c>
      <c r="F6248" t="s">
        <v>50</v>
      </c>
      <c r="G6248">
        <v>4.8323124647140503E-3</v>
      </c>
    </row>
    <row r="6249" spans="1:7" x14ac:dyDescent="0.25">
      <c r="A6249" t="s">
        <v>220</v>
      </c>
      <c r="B6249" t="s">
        <v>76</v>
      </c>
      <c r="C6249" t="s">
        <v>47</v>
      </c>
      <c r="D6249" t="s">
        <v>3194</v>
      </c>
      <c r="E6249" t="s">
        <v>49</v>
      </c>
      <c r="F6249" t="s">
        <v>50</v>
      </c>
      <c r="G6249">
        <v>6.2222162882486897E-4</v>
      </c>
    </row>
    <row r="6250" spans="1:7" x14ac:dyDescent="0.25">
      <c r="A6250" t="s">
        <v>3229</v>
      </c>
      <c r="B6250" t="s">
        <v>76</v>
      </c>
      <c r="C6250" t="s">
        <v>47</v>
      </c>
      <c r="D6250" t="s">
        <v>3186</v>
      </c>
      <c r="E6250" t="s">
        <v>49</v>
      </c>
      <c r="F6250" t="s">
        <v>50</v>
      </c>
      <c r="G6250">
        <v>4.1148334741592397E-3</v>
      </c>
    </row>
    <row r="6251" spans="1:7" x14ac:dyDescent="0.25">
      <c r="A6251" t="s">
        <v>3229</v>
      </c>
      <c r="B6251" t="s">
        <v>70</v>
      </c>
      <c r="C6251" t="s">
        <v>47</v>
      </c>
      <c r="D6251" t="s">
        <v>3186</v>
      </c>
      <c r="E6251" t="s">
        <v>49</v>
      </c>
      <c r="F6251" t="s">
        <v>50</v>
      </c>
      <c r="G6251">
        <v>2.0850251118341998E-3</v>
      </c>
    </row>
    <row r="6252" spans="1:7" x14ac:dyDescent="0.25">
      <c r="A6252" t="s">
        <v>220</v>
      </c>
      <c r="B6252" t="s">
        <v>73</v>
      </c>
      <c r="C6252" t="s">
        <v>47</v>
      </c>
      <c r="D6252" t="s">
        <v>3194</v>
      </c>
      <c r="E6252" t="s">
        <v>49</v>
      </c>
      <c r="F6252" t="s">
        <v>50</v>
      </c>
      <c r="G6252">
        <v>1.59073922369215E-3</v>
      </c>
    </row>
    <row r="6253" spans="1:7" x14ac:dyDescent="0.25">
      <c r="A6253" t="s">
        <v>214</v>
      </c>
      <c r="B6253" t="s">
        <v>70</v>
      </c>
      <c r="C6253" t="s">
        <v>47</v>
      </c>
      <c r="D6253" t="s">
        <v>3193</v>
      </c>
      <c r="E6253" t="s">
        <v>49</v>
      </c>
      <c r="F6253" t="s">
        <v>50</v>
      </c>
      <c r="G6253">
        <v>6.7228400305415804E-4</v>
      </c>
    </row>
    <row r="6254" spans="1:7" x14ac:dyDescent="0.25">
      <c r="A6254" t="s">
        <v>214</v>
      </c>
      <c r="B6254" t="s">
        <v>76</v>
      </c>
      <c r="C6254" t="s">
        <v>47</v>
      </c>
      <c r="D6254" t="s">
        <v>3193</v>
      </c>
      <c r="E6254" t="s">
        <v>49</v>
      </c>
      <c r="F6254" t="s">
        <v>50</v>
      </c>
      <c r="G6254">
        <v>1.16385656796144E-3</v>
      </c>
    </row>
    <row r="6255" spans="1:7" x14ac:dyDescent="0.25">
      <c r="A6255" t="s">
        <v>214</v>
      </c>
      <c r="B6255" t="s">
        <v>73</v>
      </c>
      <c r="C6255" t="s">
        <v>47</v>
      </c>
      <c r="D6255" t="s">
        <v>3193</v>
      </c>
      <c r="E6255" t="s">
        <v>49</v>
      </c>
      <c r="F6255" t="s">
        <v>50</v>
      </c>
      <c r="G6255">
        <v>2.0074887222118502E-3</v>
      </c>
    </row>
    <row r="6256" spans="1:7" x14ac:dyDescent="0.25">
      <c r="A6256" t="s">
        <v>220</v>
      </c>
      <c r="B6256" t="s">
        <v>70</v>
      </c>
      <c r="C6256" t="s">
        <v>47</v>
      </c>
      <c r="D6256" t="s">
        <v>3195</v>
      </c>
      <c r="E6256" t="s">
        <v>49</v>
      </c>
      <c r="F6256" t="s">
        <v>50</v>
      </c>
      <c r="G6256">
        <v>3.4615351603581302E-4</v>
      </c>
    </row>
    <row r="6257" spans="1:7" x14ac:dyDescent="0.25">
      <c r="A6257" t="s">
        <v>220</v>
      </c>
      <c r="B6257" t="s">
        <v>76</v>
      </c>
      <c r="C6257" t="s">
        <v>47</v>
      </c>
      <c r="D6257" t="s">
        <v>3195</v>
      </c>
      <c r="E6257" t="s">
        <v>49</v>
      </c>
      <c r="F6257" t="s">
        <v>50</v>
      </c>
      <c r="G6257">
        <v>6.1660502856467601E-4</v>
      </c>
    </row>
    <row r="6258" spans="1:7" x14ac:dyDescent="0.25">
      <c r="A6258" t="s">
        <v>3229</v>
      </c>
      <c r="B6258" t="s">
        <v>73</v>
      </c>
      <c r="C6258" t="s">
        <v>47</v>
      </c>
      <c r="D6258" t="s">
        <v>3187</v>
      </c>
      <c r="E6258" t="s">
        <v>49</v>
      </c>
      <c r="F6258" t="s">
        <v>50</v>
      </c>
      <c r="G6258">
        <v>4.7921641045306097E-3</v>
      </c>
    </row>
    <row r="6259" spans="1:7" x14ac:dyDescent="0.25">
      <c r="A6259" t="s">
        <v>3229</v>
      </c>
      <c r="B6259" t="s">
        <v>76</v>
      </c>
      <c r="C6259" t="s">
        <v>47</v>
      </c>
      <c r="D6259" t="s">
        <v>3187</v>
      </c>
      <c r="E6259" t="s">
        <v>49</v>
      </c>
      <c r="F6259" t="s">
        <v>50</v>
      </c>
      <c r="G6259">
        <v>4.1014017110847503E-3</v>
      </c>
    </row>
    <row r="6260" spans="1:7" x14ac:dyDescent="0.25">
      <c r="A6260" t="s">
        <v>3229</v>
      </c>
      <c r="B6260" t="s">
        <v>70</v>
      </c>
      <c r="C6260" t="s">
        <v>47</v>
      </c>
      <c r="D6260" t="s">
        <v>3187</v>
      </c>
      <c r="E6260" t="s">
        <v>49</v>
      </c>
      <c r="F6260" t="s">
        <v>50</v>
      </c>
      <c r="G6260">
        <v>2.0692751350173001E-3</v>
      </c>
    </row>
    <row r="6261" spans="1:7" x14ac:dyDescent="0.25">
      <c r="A6261" t="s">
        <v>220</v>
      </c>
      <c r="B6261" t="s">
        <v>73</v>
      </c>
      <c r="C6261" t="s">
        <v>47</v>
      </c>
      <c r="D6261" t="s">
        <v>3195</v>
      </c>
      <c r="E6261" t="s">
        <v>49</v>
      </c>
      <c r="F6261" t="s">
        <v>50</v>
      </c>
      <c r="G6261">
        <v>1.5796688231792999E-3</v>
      </c>
    </row>
    <row r="6262" spans="1:7" x14ac:dyDescent="0.25">
      <c r="A6262" t="s">
        <v>214</v>
      </c>
      <c r="B6262" t="s">
        <v>70</v>
      </c>
      <c r="C6262" t="s">
        <v>47</v>
      </c>
      <c r="D6262" t="s">
        <v>3194</v>
      </c>
      <c r="E6262" t="s">
        <v>49</v>
      </c>
      <c r="F6262" t="s">
        <v>50</v>
      </c>
      <c r="G6262">
        <v>6.9475242385157805E-4</v>
      </c>
    </row>
    <row r="6263" spans="1:7" x14ac:dyDescent="0.25">
      <c r="A6263" t="s">
        <v>214</v>
      </c>
      <c r="B6263" t="s">
        <v>76</v>
      </c>
      <c r="C6263" t="s">
        <v>47</v>
      </c>
      <c r="D6263" t="s">
        <v>3194</v>
      </c>
      <c r="E6263" t="s">
        <v>49</v>
      </c>
      <c r="F6263" t="s">
        <v>50</v>
      </c>
      <c r="G6263">
        <v>1.1780852962423199E-3</v>
      </c>
    </row>
    <row r="6264" spans="1:7" x14ac:dyDescent="0.25">
      <c r="A6264" t="s">
        <v>214</v>
      </c>
      <c r="B6264" t="s">
        <v>73</v>
      </c>
      <c r="C6264" t="s">
        <v>47</v>
      </c>
      <c r="D6264" t="s">
        <v>3194</v>
      </c>
      <c r="E6264" t="s">
        <v>49</v>
      </c>
      <c r="F6264" t="s">
        <v>50</v>
      </c>
      <c r="G6264">
        <v>2.06697333742071E-3</v>
      </c>
    </row>
    <row r="6265" spans="1:7" x14ac:dyDescent="0.25">
      <c r="A6265" t="s">
        <v>220</v>
      </c>
      <c r="B6265" t="s">
        <v>70</v>
      </c>
      <c r="C6265" t="s">
        <v>47</v>
      </c>
      <c r="D6265" t="s">
        <v>3196</v>
      </c>
      <c r="E6265" t="s">
        <v>49</v>
      </c>
      <c r="F6265" t="s">
        <v>50</v>
      </c>
      <c r="G6265">
        <v>3.42692909897237E-4</v>
      </c>
    </row>
    <row r="6266" spans="1:7" x14ac:dyDescent="0.25">
      <c r="A6266" t="s">
        <v>220</v>
      </c>
      <c r="B6266" t="s">
        <v>76</v>
      </c>
      <c r="C6266" t="s">
        <v>47</v>
      </c>
      <c r="D6266" t="s">
        <v>3196</v>
      </c>
      <c r="E6266" t="s">
        <v>49</v>
      </c>
      <c r="F6266" t="s">
        <v>50</v>
      </c>
      <c r="G6266">
        <v>6.0990279999332099E-4</v>
      </c>
    </row>
    <row r="6267" spans="1:7" x14ac:dyDescent="0.25">
      <c r="A6267" t="s">
        <v>220</v>
      </c>
      <c r="B6267" t="s">
        <v>73</v>
      </c>
      <c r="C6267" t="s">
        <v>47</v>
      </c>
      <c r="D6267" t="s">
        <v>3196</v>
      </c>
      <c r="E6267" t="s">
        <v>49</v>
      </c>
      <c r="F6267" t="s">
        <v>50</v>
      </c>
      <c r="G6267">
        <v>1.5769912496857001E-3</v>
      </c>
    </row>
    <row r="6268" spans="1:7" x14ac:dyDescent="0.25">
      <c r="A6268" t="s">
        <v>3229</v>
      </c>
      <c r="B6268" t="s">
        <v>73</v>
      </c>
      <c r="C6268" t="s">
        <v>47</v>
      </c>
      <c r="D6268" t="s">
        <v>3188</v>
      </c>
      <c r="E6268" t="s">
        <v>49</v>
      </c>
      <c r="F6268" t="s">
        <v>50</v>
      </c>
      <c r="G6268">
        <v>4.76223090811381E-3</v>
      </c>
    </row>
    <row r="6269" spans="1:7" x14ac:dyDescent="0.25">
      <c r="A6269" t="s">
        <v>3229</v>
      </c>
      <c r="B6269" t="s">
        <v>76</v>
      </c>
      <c r="C6269" t="s">
        <v>47</v>
      </c>
      <c r="D6269" t="s">
        <v>3188</v>
      </c>
      <c r="E6269" t="s">
        <v>49</v>
      </c>
      <c r="F6269" t="s">
        <v>50</v>
      </c>
      <c r="G6269">
        <v>4.0922580020768297E-3</v>
      </c>
    </row>
    <row r="6270" spans="1:7" x14ac:dyDescent="0.25">
      <c r="A6270" t="s">
        <v>3229</v>
      </c>
      <c r="B6270" t="s">
        <v>70</v>
      </c>
      <c r="C6270" t="s">
        <v>47</v>
      </c>
      <c r="D6270" t="s">
        <v>3188</v>
      </c>
      <c r="E6270" t="s">
        <v>49</v>
      </c>
      <c r="F6270" t="s">
        <v>50</v>
      </c>
      <c r="G6270">
        <v>2.0482784698879898E-3</v>
      </c>
    </row>
    <row r="6271" spans="1:7" x14ac:dyDescent="0.25">
      <c r="A6271" t="s">
        <v>214</v>
      </c>
      <c r="B6271" t="s">
        <v>70</v>
      </c>
      <c r="C6271" t="s">
        <v>47</v>
      </c>
      <c r="D6271" t="s">
        <v>3195</v>
      </c>
      <c r="E6271" t="s">
        <v>49</v>
      </c>
      <c r="F6271" t="s">
        <v>50</v>
      </c>
      <c r="G6271">
        <v>6.8955978194435797E-4</v>
      </c>
    </row>
    <row r="6272" spans="1:7" x14ac:dyDescent="0.25">
      <c r="A6272" t="s">
        <v>214</v>
      </c>
      <c r="B6272" t="s">
        <v>76</v>
      </c>
      <c r="C6272" t="s">
        <v>47</v>
      </c>
      <c r="D6272" t="s">
        <v>3195</v>
      </c>
      <c r="E6272" t="s">
        <v>49</v>
      </c>
      <c r="F6272" t="s">
        <v>50</v>
      </c>
      <c r="G6272">
        <v>1.17032855421632E-3</v>
      </c>
    </row>
    <row r="6273" spans="1:7" x14ac:dyDescent="0.25">
      <c r="A6273" t="s">
        <v>220</v>
      </c>
      <c r="B6273" t="s">
        <v>70</v>
      </c>
      <c r="C6273" t="s">
        <v>47</v>
      </c>
      <c r="D6273" t="s">
        <v>3197</v>
      </c>
      <c r="E6273" t="s">
        <v>49</v>
      </c>
      <c r="F6273" t="s">
        <v>50</v>
      </c>
      <c r="G6273">
        <v>3.4050146738688099E-4</v>
      </c>
    </row>
    <row r="6274" spans="1:7" x14ac:dyDescent="0.25">
      <c r="A6274" t="s">
        <v>214</v>
      </c>
      <c r="B6274" t="s">
        <v>73</v>
      </c>
      <c r="C6274" t="s">
        <v>47</v>
      </c>
      <c r="D6274" t="s">
        <v>3195</v>
      </c>
      <c r="E6274" t="s">
        <v>49</v>
      </c>
      <c r="F6274" t="s">
        <v>50</v>
      </c>
      <c r="G6274">
        <v>2.0500590949704702E-3</v>
      </c>
    </row>
    <row r="6275" spans="1:7" x14ac:dyDescent="0.25">
      <c r="A6275" t="s">
        <v>220</v>
      </c>
      <c r="B6275" t="s">
        <v>76</v>
      </c>
      <c r="C6275" t="s">
        <v>47</v>
      </c>
      <c r="D6275" t="s">
        <v>3197</v>
      </c>
      <c r="E6275" t="s">
        <v>49</v>
      </c>
      <c r="F6275" t="s">
        <v>50</v>
      </c>
      <c r="G6275">
        <v>6.0513681835598404E-4</v>
      </c>
    </row>
    <row r="6276" spans="1:7" x14ac:dyDescent="0.25">
      <c r="A6276" t="s">
        <v>220</v>
      </c>
      <c r="B6276" t="s">
        <v>73</v>
      </c>
      <c r="C6276" t="s">
        <v>47</v>
      </c>
      <c r="D6276" t="s">
        <v>3197</v>
      </c>
      <c r="E6276" t="s">
        <v>49</v>
      </c>
      <c r="F6276" t="s">
        <v>50</v>
      </c>
      <c r="G6276">
        <v>1.5695922904544401E-3</v>
      </c>
    </row>
    <row r="6277" spans="1:7" x14ac:dyDescent="0.25">
      <c r="A6277" t="s">
        <v>3229</v>
      </c>
      <c r="B6277" t="s">
        <v>73</v>
      </c>
      <c r="C6277" t="s">
        <v>47</v>
      </c>
      <c r="D6277" t="s">
        <v>3189</v>
      </c>
      <c r="E6277" t="s">
        <v>49</v>
      </c>
      <c r="F6277" t="s">
        <v>50</v>
      </c>
      <c r="G6277">
        <v>4.7431327314937802E-3</v>
      </c>
    </row>
    <row r="6278" spans="1:7" x14ac:dyDescent="0.25">
      <c r="A6278" t="s">
        <v>3229</v>
      </c>
      <c r="B6278" t="s">
        <v>76</v>
      </c>
      <c r="C6278" t="s">
        <v>47</v>
      </c>
      <c r="D6278" t="s">
        <v>3189</v>
      </c>
      <c r="E6278" t="s">
        <v>49</v>
      </c>
      <c r="F6278" t="s">
        <v>50</v>
      </c>
      <c r="G6278">
        <v>4.0996692928613396E-3</v>
      </c>
    </row>
    <row r="6279" spans="1:7" x14ac:dyDescent="0.25">
      <c r="A6279" t="s">
        <v>3229</v>
      </c>
      <c r="B6279" t="s">
        <v>70</v>
      </c>
      <c r="C6279" t="s">
        <v>47</v>
      </c>
      <c r="D6279" t="s">
        <v>3189</v>
      </c>
      <c r="E6279" t="s">
        <v>49</v>
      </c>
      <c r="F6279" t="s">
        <v>50</v>
      </c>
      <c r="G6279">
        <v>2.02810264101215E-3</v>
      </c>
    </row>
    <row r="6280" spans="1:7" x14ac:dyDescent="0.25">
      <c r="A6280" t="s">
        <v>214</v>
      </c>
      <c r="B6280" t="s">
        <v>70</v>
      </c>
      <c r="C6280" t="s">
        <v>47</v>
      </c>
      <c r="D6280" t="s">
        <v>3196</v>
      </c>
      <c r="E6280" t="s">
        <v>49</v>
      </c>
      <c r="F6280" t="s">
        <v>50</v>
      </c>
      <c r="G6280">
        <v>6.8810320850731604E-4</v>
      </c>
    </row>
    <row r="6281" spans="1:7" x14ac:dyDescent="0.25">
      <c r="A6281" t="s">
        <v>214</v>
      </c>
      <c r="B6281" t="s">
        <v>76</v>
      </c>
      <c r="C6281" t="s">
        <v>47</v>
      </c>
      <c r="D6281" t="s">
        <v>3196</v>
      </c>
      <c r="E6281" t="s">
        <v>49</v>
      </c>
      <c r="F6281" t="s">
        <v>50</v>
      </c>
      <c r="G6281">
        <v>1.1606269124625299E-3</v>
      </c>
    </row>
    <row r="6282" spans="1:7" x14ac:dyDescent="0.25">
      <c r="A6282" t="s">
        <v>220</v>
      </c>
      <c r="B6282" t="s">
        <v>70</v>
      </c>
      <c r="C6282" t="s">
        <v>47</v>
      </c>
      <c r="D6282" t="s">
        <v>3198</v>
      </c>
      <c r="E6282" t="s">
        <v>49</v>
      </c>
      <c r="F6282" t="s">
        <v>50</v>
      </c>
      <c r="G6282">
        <v>3.4278927119911099E-4</v>
      </c>
    </row>
    <row r="6283" spans="1:7" x14ac:dyDescent="0.25">
      <c r="A6283" t="s">
        <v>214</v>
      </c>
      <c r="B6283" t="s">
        <v>73</v>
      </c>
      <c r="C6283" t="s">
        <v>47</v>
      </c>
      <c r="D6283" t="s">
        <v>3196</v>
      </c>
      <c r="E6283" t="s">
        <v>49</v>
      </c>
      <c r="F6283" t="s">
        <v>50</v>
      </c>
      <c r="G6283">
        <v>2.04377824413603E-3</v>
      </c>
    </row>
    <row r="6284" spans="1:7" x14ac:dyDescent="0.25">
      <c r="A6284" t="s">
        <v>220</v>
      </c>
      <c r="B6284" t="s">
        <v>76</v>
      </c>
      <c r="C6284" t="s">
        <v>47</v>
      </c>
      <c r="D6284" t="s">
        <v>3198</v>
      </c>
      <c r="E6284" t="s">
        <v>49</v>
      </c>
      <c r="F6284" t="s">
        <v>50</v>
      </c>
      <c r="G6284">
        <v>5.9988122459844404E-4</v>
      </c>
    </row>
    <row r="6285" spans="1:7" x14ac:dyDescent="0.25">
      <c r="A6285" t="s">
        <v>220</v>
      </c>
      <c r="B6285" t="s">
        <v>73</v>
      </c>
      <c r="C6285" t="s">
        <v>47</v>
      </c>
      <c r="D6285" t="s">
        <v>3198</v>
      </c>
      <c r="E6285" t="s">
        <v>49</v>
      </c>
      <c r="F6285" t="s">
        <v>50</v>
      </c>
      <c r="G6285">
        <v>1.5641238038421499E-3</v>
      </c>
    </row>
    <row r="6286" spans="1:7" x14ac:dyDescent="0.25">
      <c r="A6286" t="s">
        <v>3229</v>
      </c>
      <c r="B6286" t="s">
        <v>73</v>
      </c>
      <c r="C6286" t="s">
        <v>47</v>
      </c>
      <c r="D6286" t="s">
        <v>3190</v>
      </c>
      <c r="E6286" t="s">
        <v>49</v>
      </c>
      <c r="F6286" t="s">
        <v>50</v>
      </c>
      <c r="G6286">
        <v>4.7806801953056898E-3</v>
      </c>
    </row>
    <row r="6287" spans="1:7" x14ac:dyDescent="0.25">
      <c r="A6287" t="s">
        <v>3229</v>
      </c>
      <c r="B6287" t="s">
        <v>76</v>
      </c>
      <c r="C6287" t="s">
        <v>47</v>
      </c>
      <c r="D6287" t="s">
        <v>3190</v>
      </c>
      <c r="E6287" t="s">
        <v>49</v>
      </c>
      <c r="F6287" t="s">
        <v>50</v>
      </c>
      <c r="G6287">
        <v>4.1159521470698198E-3</v>
      </c>
    </row>
    <row r="6288" spans="1:7" x14ac:dyDescent="0.25">
      <c r="A6288" t="s">
        <v>3229</v>
      </c>
      <c r="B6288" t="s">
        <v>70</v>
      </c>
      <c r="C6288" t="s">
        <v>47</v>
      </c>
      <c r="D6288" t="s">
        <v>3190</v>
      </c>
      <c r="E6288" t="s">
        <v>49</v>
      </c>
      <c r="F6288" t="s">
        <v>50</v>
      </c>
      <c r="G6288">
        <v>2.0568455836569599E-3</v>
      </c>
    </row>
    <row r="6289" spans="1:7" x14ac:dyDescent="0.25">
      <c r="A6289" t="s">
        <v>214</v>
      </c>
      <c r="B6289" t="s">
        <v>70</v>
      </c>
      <c r="C6289" t="s">
        <v>47</v>
      </c>
      <c r="D6289" t="s">
        <v>3197</v>
      </c>
      <c r="E6289" t="s">
        <v>49</v>
      </c>
      <c r="F6289" t="s">
        <v>50</v>
      </c>
      <c r="G6289">
        <v>6.8309373325771698E-4</v>
      </c>
    </row>
    <row r="6290" spans="1:7" x14ac:dyDescent="0.25">
      <c r="A6290" t="s">
        <v>214</v>
      </c>
      <c r="B6290" t="s">
        <v>76</v>
      </c>
      <c r="C6290" t="s">
        <v>47</v>
      </c>
      <c r="D6290" t="s">
        <v>3197</v>
      </c>
      <c r="E6290" t="s">
        <v>49</v>
      </c>
      <c r="F6290" t="s">
        <v>50</v>
      </c>
      <c r="G6290">
        <v>1.15441944864061E-3</v>
      </c>
    </row>
    <row r="6291" spans="1:7" x14ac:dyDescent="0.25">
      <c r="A6291" t="s">
        <v>220</v>
      </c>
      <c r="B6291" t="s">
        <v>70</v>
      </c>
      <c r="C6291" t="s">
        <v>47</v>
      </c>
      <c r="D6291" t="s">
        <v>3199</v>
      </c>
      <c r="E6291" t="s">
        <v>49</v>
      </c>
      <c r="F6291" t="s">
        <v>50</v>
      </c>
      <c r="G6291">
        <v>3.43859321192691E-4</v>
      </c>
    </row>
    <row r="6292" spans="1:7" x14ac:dyDescent="0.25">
      <c r="A6292" t="s">
        <v>220</v>
      </c>
      <c r="B6292" t="s">
        <v>76</v>
      </c>
      <c r="C6292" t="s">
        <v>47</v>
      </c>
      <c r="D6292" t="s">
        <v>3199</v>
      </c>
      <c r="E6292" t="s">
        <v>49</v>
      </c>
      <c r="F6292" t="s">
        <v>50</v>
      </c>
      <c r="G6292">
        <v>5.9678305659377701E-4</v>
      </c>
    </row>
    <row r="6293" spans="1:7" x14ac:dyDescent="0.25">
      <c r="A6293" t="s">
        <v>214</v>
      </c>
      <c r="B6293" t="s">
        <v>73</v>
      </c>
      <c r="C6293" t="s">
        <v>47</v>
      </c>
      <c r="D6293" t="s">
        <v>3197</v>
      </c>
      <c r="E6293" t="s">
        <v>49</v>
      </c>
      <c r="F6293" t="s">
        <v>50</v>
      </c>
      <c r="G6293">
        <v>2.0295679569244298E-3</v>
      </c>
    </row>
    <row r="6294" spans="1:7" x14ac:dyDescent="0.25">
      <c r="A6294" t="s">
        <v>220</v>
      </c>
      <c r="B6294" t="s">
        <v>73</v>
      </c>
      <c r="C6294" t="s">
        <v>47</v>
      </c>
      <c r="D6294" t="s">
        <v>3199</v>
      </c>
      <c r="E6294" t="s">
        <v>49</v>
      </c>
      <c r="F6294" t="s">
        <v>50</v>
      </c>
      <c r="G6294">
        <v>1.5599400327916701E-3</v>
      </c>
    </row>
    <row r="6295" spans="1:7" x14ac:dyDescent="0.25">
      <c r="A6295" t="s">
        <v>3229</v>
      </c>
      <c r="B6295" t="s">
        <v>73</v>
      </c>
      <c r="C6295" t="s">
        <v>47</v>
      </c>
      <c r="D6295" t="s">
        <v>3191</v>
      </c>
      <c r="E6295" t="s">
        <v>49</v>
      </c>
      <c r="F6295" t="s">
        <v>50</v>
      </c>
      <c r="G6295">
        <v>4.8186416370201799E-3</v>
      </c>
    </row>
    <row r="6296" spans="1:7" x14ac:dyDescent="0.25">
      <c r="A6296" t="s">
        <v>3229</v>
      </c>
      <c r="B6296" t="s">
        <v>76</v>
      </c>
      <c r="C6296" t="s">
        <v>47</v>
      </c>
      <c r="D6296" t="s">
        <v>3191</v>
      </c>
      <c r="E6296" t="s">
        <v>49</v>
      </c>
      <c r="F6296" t="s">
        <v>50</v>
      </c>
      <c r="G6296">
        <v>4.1328185362834099E-3</v>
      </c>
    </row>
    <row r="6297" spans="1:7" x14ac:dyDescent="0.25">
      <c r="A6297" t="s">
        <v>3229</v>
      </c>
      <c r="B6297" t="s">
        <v>70</v>
      </c>
      <c r="C6297" t="s">
        <v>47</v>
      </c>
      <c r="D6297" t="s">
        <v>3191</v>
      </c>
      <c r="E6297" t="s">
        <v>49</v>
      </c>
      <c r="F6297" t="s">
        <v>50</v>
      </c>
      <c r="G6297">
        <v>2.1015305628721702E-3</v>
      </c>
    </row>
    <row r="6298" spans="1:7" x14ac:dyDescent="0.25">
      <c r="A6298" t="s">
        <v>214</v>
      </c>
      <c r="B6298" t="s">
        <v>70</v>
      </c>
      <c r="C6298" t="s">
        <v>47</v>
      </c>
      <c r="D6298" t="s">
        <v>3198</v>
      </c>
      <c r="E6298" t="s">
        <v>49</v>
      </c>
      <c r="F6298" t="s">
        <v>50</v>
      </c>
      <c r="G6298">
        <v>6.7848635058030996E-4</v>
      </c>
    </row>
    <row r="6299" spans="1:7" x14ac:dyDescent="0.25">
      <c r="A6299" t="s">
        <v>214</v>
      </c>
      <c r="B6299" t="s">
        <v>76</v>
      </c>
      <c r="C6299" t="s">
        <v>47</v>
      </c>
      <c r="D6299" t="s">
        <v>3198</v>
      </c>
      <c r="E6299" t="s">
        <v>49</v>
      </c>
      <c r="F6299" t="s">
        <v>50</v>
      </c>
      <c r="G6299">
        <v>1.1501171064715E-3</v>
      </c>
    </row>
    <row r="6300" spans="1:7" x14ac:dyDescent="0.25">
      <c r="A6300" t="s">
        <v>220</v>
      </c>
      <c r="B6300" t="s">
        <v>70</v>
      </c>
      <c r="C6300" t="s">
        <v>47</v>
      </c>
      <c r="D6300" t="s">
        <v>3200</v>
      </c>
      <c r="E6300" t="s">
        <v>49</v>
      </c>
      <c r="F6300" t="s">
        <v>50</v>
      </c>
      <c r="G6300">
        <v>3.4722189108530601E-4</v>
      </c>
    </row>
    <row r="6301" spans="1:7" x14ac:dyDescent="0.25">
      <c r="A6301" t="s">
        <v>220</v>
      </c>
      <c r="B6301" t="s">
        <v>76</v>
      </c>
      <c r="C6301" t="s">
        <v>47</v>
      </c>
      <c r="D6301" t="s">
        <v>3200</v>
      </c>
      <c r="E6301" t="s">
        <v>49</v>
      </c>
      <c r="F6301" t="s">
        <v>50</v>
      </c>
      <c r="G6301">
        <v>5.9693230109082295E-4</v>
      </c>
    </row>
    <row r="6302" spans="1:7" x14ac:dyDescent="0.25">
      <c r="A6302" t="s">
        <v>214</v>
      </c>
      <c r="B6302" t="s">
        <v>73</v>
      </c>
      <c r="C6302" t="s">
        <v>47</v>
      </c>
      <c r="D6302" t="s">
        <v>3198</v>
      </c>
      <c r="E6302" t="s">
        <v>49</v>
      </c>
      <c r="F6302" t="s">
        <v>50</v>
      </c>
      <c r="G6302">
        <v>2.0221611920823398E-3</v>
      </c>
    </row>
    <row r="6303" spans="1:7" x14ac:dyDescent="0.25">
      <c r="A6303" t="s">
        <v>220</v>
      </c>
      <c r="B6303" t="s">
        <v>73</v>
      </c>
      <c r="C6303" t="s">
        <v>47</v>
      </c>
      <c r="D6303" t="s">
        <v>3200</v>
      </c>
      <c r="E6303" t="s">
        <v>49</v>
      </c>
      <c r="F6303" t="s">
        <v>50</v>
      </c>
      <c r="G6303">
        <v>1.56481332249111E-3</v>
      </c>
    </row>
    <row r="6304" spans="1:7" x14ac:dyDescent="0.25">
      <c r="A6304" t="s">
        <v>3229</v>
      </c>
      <c r="B6304" t="s">
        <v>73</v>
      </c>
      <c r="C6304" t="s">
        <v>47</v>
      </c>
      <c r="D6304" t="s">
        <v>3192</v>
      </c>
      <c r="E6304" t="s">
        <v>49</v>
      </c>
      <c r="F6304" t="s">
        <v>50</v>
      </c>
      <c r="G6304">
        <v>4.8554246624310802E-3</v>
      </c>
    </row>
    <row r="6305" spans="1:7" x14ac:dyDescent="0.25">
      <c r="A6305" t="s">
        <v>3229</v>
      </c>
      <c r="B6305" t="s">
        <v>76</v>
      </c>
      <c r="C6305" t="s">
        <v>47</v>
      </c>
      <c r="D6305" t="s">
        <v>3192</v>
      </c>
      <c r="E6305" t="s">
        <v>49</v>
      </c>
      <c r="F6305" t="s">
        <v>50</v>
      </c>
      <c r="G6305">
        <v>4.16824097434679E-3</v>
      </c>
    </row>
    <row r="6306" spans="1:7" x14ac:dyDescent="0.25">
      <c r="A6306" t="s">
        <v>3229</v>
      </c>
      <c r="B6306" t="s">
        <v>70</v>
      </c>
      <c r="C6306" t="s">
        <v>47</v>
      </c>
      <c r="D6306" t="s">
        <v>3192</v>
      </c>
      <c r="E6306" t="s">
        <v>49</v>
      </c>
      <c r="F6306" t="s">
        <v>50</v>
      </c>
      <c r="G6306">
        <v>2.1395181616147298E-3</v>
      </c>
    </row>
    <row r="6307" spans="1:7" x14ac:dyDescent="0.25">
      <c r="A6307" t="s">
        <v>214</v>
      </c>
      <c r="B6307" t="s">
        <v>70</v>
      </c>
      <c r="C6307" t="s">
        <v>47</v>
      </c>
      <c r="D6307" t="s">
        <v>3199</v>
      </c>
      <c r="E6307" t="s">
        <v>49</v>
      </c>
      <c r="F6307" t="s">
        <v>50</v>
      </c>
      <c r="G6307">
        <v>6.7719233663458497E-4</v>
      </c>
    </row>
    <row r="6308" spans="1:7" x14ac:dyDescent="0.25">
      <c r="A6308" t="s">
        <v>220</v>
      </c>
      <c r="B6308" t="s">
        <v>70</v>
      </c>
      <c r="C6308" t="s">
        <v>47</v>
      </c>
      <c r="D6308" t="s">
        <v>3201</v>
      </c>
      <c r="E6308" t="s">
        <v>49</v>
      </c>
      <c r="F6308" t="s">
        <v>50</v>
      </c>
      <c r="G6308">
        <v>3.4822418108019202E-4</v>
      </c>
    </row>
    <row r="6309" spans="1:7" x14ac:dyDescent="0.25">
      <c r="A6309" t="s">
        <v>214</v>
      </c>
      <c r="B6309" t="s">
        <v>76</v>
      </c>
      <c r="C6309" t="s">
        <v>47</v>
      </c>
      <c r="D6309" t="s">
        <v>3199</v>
      </c>
      <c r="E6309" t="s">
        <v>49</v>
      </c>
      <c r="F6309" t="s">
        <v>50</v>
      </c>
      <c r="G6309">
        <v>1.14619773730897E-3</v>
      </c>
    </row>
    <row r="6310" spans="1:7" x14ac:dyDescent="0.25">
      <c r="A6310" t="s">
        <v>220</v>
      </c>
      <c r="B6310" t="s">
        <v>76</v>
      </c>
      <c r="C6310" t="s">
        <v>47</v>
      </c>
      <c r="D6310" t="s">
        <v>3201</v>
      </c>
      <c r="E6310" t="s">
        <v>49</v>
      </c>
      <c r="F6310" t="s">
        <v>50</v>
      </c>
      <c r="G6310">
        <v>5.9822394266161299E-4</v>
      </c>
    </row>
    <row r="6311" spans="1:7" x14ac:dyDescent="0.25">
      <c r="A6311" t="s">
        <v>214</v>
      </c>
      <c r="B6311" t="s">
        <v>73</v>
      </c>
      <c r="C6311" t="s">
        <v>47</v>
      </c>
      <c r="D6311" t="s">
        <v>3199</v>
      </c>
      <c r="E6311" t="s">
        <v>49</v>
      </c>
      <c r="F6311" t="s">
        <v>50</v>
      </c>
      <c r="G6311">
        <v>2.0172495381873901E-3</v>
      </c>
    </row>
    <row r="6312" spans="1:7" x14ac:dyDescent="0.25">
      <c r="A6312" t="s">
        <v>220</v>
      </c>
      <c r="B6312" t="s">
        <v>73</v>
      </c>
      <c r="C6312" t="s">
        <v>47</v>
      </c>
      <c r="D6312" t="s">
        <v>3201</v>
      </c>
      <c r="E6312" t="s">
        <v>49</v>
      </c>
      <c r="F6312" t="s">
        <v>50</v>
      </c>
      <c r="G6312">
        <v>1.5713043434103699E-3</v>
      </c>
    </row>
    <row r="6313" spans="1:7" x14ac:dyDescent="0.25">
      <c r="A6313" t="s">
        <v>3229</v>
      </c>
      <c r="B6313" t="s">
        <v>73</v>
      </c>
      <c r="C6313" t="s">
        <v>47</v>
      </c>
      <c r="D6313" t="s">
        <v>3193</v>
      </c>
      <c r="E6313" t="s">
        <v>49</v>
      </c>
      <c r="F6313" t="s">
        <v>50</v>
      </c>
      <c r="G6313">
        <v>4.8504947499835903E-3</v>
      </c>
    </row>
    <row r="6314" spans="1:7" x14ac:dyDescent="0.25">
      <c r="A6314" t="s">
        <v>3229</v>
      </c>
      <c r="B6314" t="s">
        <v>76</v>
      </c>
      <c r="C6314" t="s">
        <v>47</v>
      </c>
      <c r="D6314" t="s">
        <v>3193</v>
      </c>
      <c r="E6314" t="s">
        <v>49</v>
      </c>
      <c r="F6314" t="s">
        <v>50</v>
      </c>
      <c r="G6314">
        <v>4.1663505834586599E-3</v>
      </c>
    </row>
    <row r="6315" spans="1:7" x14ac:dyDescent="0.25">
      <c r="A6315" t="s">
        <v>3229</v>
      </c>
      <c r="B6315" t="s">
        <v>70</v>
      </c>
      <c r="C6315" t="s">
        <v>47</v>
      </c>
      <c r="D6315" t="s">
        <v>3193</v>
      </c>
      <c r="E6315" t="s">
        <v>49</v>
      </c>
      <c r="F6315" t="s">
        <v>50</v>
      </c>
      <c r="G6315">
        <v>2.1351415343052399E-3</v>
      </c>
    </row>
    <row r="6316" spans="1:7" x14ac:dyDescent="0.25">
      <c r="A6316" t="s">
        <v>214</v>
      </c>
      <c r="B6316" t="s">
        <v>70</v>
      </c>
      <c r="C6316" t="s">
        <v>47</v>
      </c>
      <c r="D6316" t="s">
        <v>3200</v>
      </c>
      <c r="E6316" t="s">
        <v>49</v>
      </c>
      <c r="F6316" t="s">
        <v>50</v>
      </c>
      <c r="G6316">
        <v>6.75635929736826E-4</v>
      </c>
    </row>
    <row r="6317" spans="1:7" x14ac:dyDescent="0.25">
      <c r="A6317" t="s">
        <v>220</v>
      </c>
      <c r="B6317" t="s">
        <v>70</v>
      </c>
      <c r="C6317" t="s">
        <v>47</v>
      </c>
      <c r="D6317" t="s">
        <v>3202</v>
      </c>
      <c r="E6317" t="s">
        <v>49</v>
      </c>
      <c r="F6317" t="s">
        <v>50</v>
      </c>
      <c r="G6317">
        <v>3.4693844464360398E-4</v>
      </c>
    </row>
    <row r="6318" spans="1:7" x14ac:dyDescent="0.25">
      <c r="A6318" t="s">
        <v>214</v>
      </c>
      <c r="B6318" t="s">
        <v>76</v>
      </c>
      <c r="C6318" t="s">
        <v>47</v>
      </c>
      <c r="D6318" t="s">
        <v>3200</v>
      </c>
      <c r="E6318" t="s">
        <v>49</v>
      </c>
      <c r="F6318" t="s">
        <v>50</v>
      </c>
      <c r="G6318">
        <v>1.15595954573816E-3</v>
      </c>
    </row>
    <row r="6319" spans="1:7" x14ac:dyDescent="0.25">
      <c r="A6319" t="s">
        <v>220</v>
      </c>
      <c r="B6319" t="s">
        <v>76</v>
      </c>
      <c r="C6319" t="s">
        <v>47</v>
      </c>
      <c r="D6319" t="s">
        <v>3202</v>
      </c>
      <c r="E6319" t="s">
        <v>49</v>
      </c>
      <c r="F6319" t="s">
        <v>50</v>
      </c>
      <c r="G6319">
        <v>5.9722165266672697E-4</v>
      </c>
    </row>
    <row r="6320" spans="1:7" x14ac:dyDescent="0.25">
      <c r="A6320" t="s">
        <v>214</v>
      </c>
      <c r="B6320" t="s">
        <v>73</v>
      </c>
      <c r="C6320" t="s">
        <v>47</v>
      </c>
      <c r="D6320" t="s">
        <v>3200</v>
      </c>
      <c r="E6320" t="s">
        <v>49</v>
      </c>
      <c r="F6320" t="s">
        <v>50</v>
      </c>
      <c r="G6320">
        <v>2.0216994608441901E-3</v>
      </c>
    </row>
    <row r="6321" spans="1:7" x14ac:dyDescent="0.25">
      <c r="A6321" t="s">
        <v>220</v>
      </c>
      <c r="B6321" t="s">
        <v>73</v>
      </c>
      <c r="C6321" t="s">
        <v>47</v>
      </c>
      <c r="D6321" t="s">
        <v>3202</v>
      </c>
      <c r="E6321" t="s">
        <v>49</v>
      </c>
      <c r="F6321" t="s">
        <v>50</v>
      </c>
      <c r="G6321">
        <v>1.57709600163154E-3</v>
      </c>
    </row>
    <row r="6322" spans="1:7" x14ac:dyDescent="0.25">
      <c r="A6322" t="s">
        <v>3229</v>
      </c>
      <c r="B6322" t="s">
        <v>73</v>
      </c>
      <c r="C6322" t="s">
        <v>47</v>
      </c>
      <c r="D6322" t="s">
        <v>3194</v>
      </c>
      <c r="E6322" t="s">
        <v>49</v>
      </c>
      <c r="F6322" t="s">
        <v>50</v>
      </c>
      <c r="G6322">
        <v>4.8604891918323598E-3</v>
      </c>
    </row>
    <row r="6323" spans="1:7" x14ac:dyDescent="0.25">
      <c r="A6323" t="s">
        <v>3229</v>
      </c>
      <c r="B6323" t="s">
        <v>76</v>
      </c>
      <c r="C6323" t="s">
        <v>47</v>
      </c>
      <c r="D6323" t="s">
        <v>3194</v>
      </c>
      <c r="E6323" t="s">
        <v>49</v>
      </c>
      <c r="F6323" t="s">
        <v>50</v>
      </c>
      <c r="G6323">
        <v>4.1768478684955099E-3</v>
      </c>
    </row>
    <row r="6324" spans="1:7" x14ac:dyDescent="0.25">
      <c r="A6324" t="s">
        <v>3229</v>
      </c>
      <c r="B6324" t="s">
        <v>70</v>
      </c>
      <c r="C6324" t="s">
        <v>47</v>
      </c>
      <c r="D6324" t="s">
        <v>3194</v>
      </c>
      <c r="E6324" t="s">
        <v>49</v>
      </c>
      <c r="F6324" t="s">
        <v>50</v>
      </c>
      <c r="G6324">
        <v>2.1370349989997001E-3</v>
      </c>
    </row>
    <row r="6325" spans="1:7" x14ac:dyDescent="0.25">
      <c r="A6325" t="s">
        <v>214</v>
      </c>
      <c r="B6325" t="s">
        <v>70</v>
      </c>
      <c r="C6325" t="s">
        <v>47</v>
      </c>
      <c r="D6325" t="s">
        <v>3201</v>
      </c>
      <c r="E6325" t="s">
        <v>49</v>
      </c>
      <c r="F6325" t="s">
        <v>50</v>
      </c>
      <c r="G6325">
        <v>6.7582982512274104E-4</v>
      </c>
    </row>
    <row r="6326" spans="1:7" x14ac:dyDescent="0.25">
      <c r="A6326" t="s">
        <v>220</v>
      </c>
      <c r="B6326" t="s">
        <v>70</v>
      </c>
      <c r="C6326" t="s">
        <v>47</v>
      </c>
      <c r="D6326" t="s">
        <v>3203</v>
      </c>
      <c r="E6326" t="s">
        <v>49</v>
      </c>
      <c r="F6326" t="s">
        <v>50</v>
      </c>
      <c r="G6326">
        <v>3.4399518260249301E-4</v>
      </c>
    </row>
    <row r="6327" spans="1:7" x14ac:dyDescent="0.25">
      <c r="A6327" t="s">
        <v>220</v>
      </c>
      <c r="B6327" t="s">
        <v>76</v>
      </c>
      <c r="C6327" t="s">
        <v>47</v>
      </c>
      <c r="D6327" t="s">
        <v>3203</v>
      </c>
      <c r="E6327" t="s">
        <v>49</v>
      </c>
      <c r="F6327" t="s">
        <v>50</v>
      </c>
      <c r="G6327">
        <v>5.9315319414491999E-4</v>
      </c>
    </row>
    <row r="6328" spans="1:7" x14ac:dyDescent="0.25">
      <c r="A6328" t="s">
        <v>214</v>
      </c>
      <c r="B6328" t="s">
        <v>76</v>
      </c>
      <c r="C6328" t="s">
        <v>47</v>
      </c>
      <c r="D6328" t="s">
        <v>3201</v>
      </c>
      <c r="E6328" t="s">
        <v>49</v>
      </c>
      <c r="F6328" t="s">
        <v>50</v>
      </c>
      <c r="G6328">
        <v>1.16695192261659E-3</v>
      </c>
    </row>
    <row r="6329" spans="1:7" x14ac:dyDescent="0.25">
      <c r="A6329" t="s">
        <v>214</v>
      </c>
      <c r="B6329" t="s">
        <v>73</v>
      </c>
      <c r="C6329" t="s">
        <v>47</v>
      </c>
      <c r="D6329" t="s">
        <v>3201</v>
      </c>
      <c r="E6329" t="s">
        <v>49</v>
      </c>
      <c r="F6329" t="s">
        <v>50</v>
      </c>
      <c r="G6329">
        <v>2.0272031067982499E-3</v>
      </c>
    </row>
    <row r="6330" spans="1:7" x14ac:dyDescent="0.25">
      <c r="A6330" t="s">
        <v>220</v>
      </c>
      <c r="B6330" t="s">
        <v>73</v>
      </c>
      <c r="C6330" t="s">
        <v>47</v>
      </c>
      <c r="D6330" t="s">
        <v>3203</v>
      </c>
      <c r="E6330" t="s">
        <v>49</v>
      </c>
      <c r="F6330" t="s">
        <v>50</v>
      </c>
      <c r="G6330">
        <v>1.5695832393787499E-3</v>
      </c>
    </row>
    <row r="6331" spans="1:7" x14ac:dyDescent="0.25">
      <c r="A6331" t="s">
        <v>3229</v>
      </c>
      <c r="B6331" t="s">
        <v>73</v>
      </c>
      <c r="C6331" t="s">
        <v>47</v>
      </c>
      <c r="D6331" t="s">
        <v>3195</v>
      </c>
      <c r="E6331" t="s">
        <v>49</v>
      </c>
      <c r="F6331" t="s">
        <v>50</v>
      </c>
      <c r="G6331">
        <v>4.8360759740347301E-3</v>
      </c>
    </row>
    <row r="6332" spans="1:7" x14ac:dyDescent="0.25">
      <c r="A6332" t="s">
        <v>3229</v>
      </c>
      <c r="B6332" t="s">
        <v>76</v>
      </c>
      <c r="C6332" t="s">
        <v>47</v>
      </c>
      <c r="D6332" t="s">
        <v>3195</v>
      </c>
      <c r="E6332" t="s">
        <v>49</v>
      </c>
      <c r="F6332" t="s">
        <v>50</v>
      </c>
      <c r="G6332">
        <v>4.1541474424438996E-3</v>
      </c>
    </row>
    <row r="6333" spans="1:7" x14ac:dyDescent="0.25">
      <c r="A6333" t="s">
        <v>3229</v>
      </c>
      <c r="B6333" t="s">
        <v>70</v>
      </c>
      <c r="C6333" t="s">
        <v>47</v>
      </c>
      <c r="D6333" t="s">
        <v>3195</v>
      </c>
      <c r="E6333" t="s">
        <v>49</v>
      </c>
      <c r="F6333" t="s">
        <v>50</v>
      </c>
      <c r="G6333">
        <v>2.1181298481238999E-3</v>
      </c>
    </row>
    <row r="6334" spans="1:7" x14ac:dyDescent="0.25">
      <c r="A6334" t="s">
        <v>214</v>
      </c>
      <c r="B6334" t="s">
        <v>70</v>
      </c>
      <c r="C6334" t="s">
        <v>47</v>
      </c>
      <c r="D6334" t="s">
        <v>3202</v>
      </c>
      <c r="E6334" t="s">
        <v>49</v>
      </c>
      <c r="F6334" t="s">
        <v>50</v>
      </c>
      <c r="G6334">
        <v>6.7290185260123901E-4</v>
      </c>
    </row>
    <row r="6335" spans="1:7" x14ac:dyDescent="0.25">
      <c r="A6335" t="s">
        <v>220</v>
      </c>
      <c r="B6335" t="s">
        <v>70</v>
      </c>
      <c r="C6335" t="s">
        <v>47</v>
      </c>
      <c r="D6335" t="s">
        <v>3204</v>
      </c>
      <c r="E6335" t="s">
        <v>49</v>
      </c>
      <c r="F6335" t="s">
        <v>50</v>
      </c>
      <c r="G6335">
        <v>3.60555211702982E-4</v>
      </c>
    </row>
    <row r="6336" spans="1:7" x14ac:dyDescent="0.25">
      <c r="A6336" t="s">
        <v>106</v>
      </c>
      <c r="B6336" t="s">
        <v>3</v>
      </c>
      <c r="C6336" t="s">
        <v>108</v>
      </c>
      <c r="D6336">
        <v>14</v>
      </c>
      <c r="E6336" t="s">
        <v>60</v>
      </c>
      <c r="F6336" t="s">
        <v>61</v>
      </c>
      <c r="G6336">
        <v>3.60555211702982E-4</v>
      </c>
    </row>
    <row r="6337" spans="1:7" x14ac:dyDescent="0.25">
      <c r="A6337">
        <v>3.60555211702982E-4</v>
      </c>
    </row>
    <row r="6338" spans="1:7" x14ac:dyDescent="0.25">
      <c r="A6338" t="s">
        <v>220</v>
      </c>
      <c r="B6338" t="s">
        <v>76</v>
      </c>
      <c r="C6338" t="s">
        <v>47</v>
      </c>
      <c r="D6338" t="s">
        <v>3204</v>
      </c>
      <c r="E6338" t="s">
        <v>49</v>
      </c>
      <c r="F6338" t="s">
        <v>50</v>
      </c>
      <c r="G6338">
        <v>6.31110509236653E-4</v>
      </c>
    </row>
    <row r="6339" spans="1:7" x14ac:dyDescent="0.25">
      <c r="A6339" t="s">
        <v>106</v>
      </c>
      <c r="B6339" t="s">
        <v>3</v>
      </c>
      <c r="C6339" t="s">
        <v>108</v>
      </c>
      <c r="D6339">
        <v>13</v>
      </c>
      <c r="E6339" t="s">
        <v>60</v>
      </c>
      <c r="F6339" t="s">
        <v>61</v>
      </c>
      <c r="G6339">
        <v>6.31110509236653E-4</v>
      </c>
    </row>
    <row r="6340" spans="1:7" x14ac:dyDescent="0.25">
      <c r="A6340">
        <v>6.31110509236653E-4</v>
      </c>
    </row>
    <row r="6341" spans="1:7" x14ac:dyDescent="0.25">
      <c r="A6341" t="s">
        <v>214</v>
      </c>
      <c r="B6341" t="s">
        <v>76</v>
      </c>
      <c r="C6341" t="s">
        <v>47</v>
      </c>
      <c r="D6341" t="s">
        <v>3202</v>
      </c>
      <c r="E6341" t="s">
        <v>49</v>
      </c>
      <c r="F6341" t="s">
        <v>50</v>
      </c>
      <c r="G6341">
        <v>1.16893312558024E-3</v>
      </c>
    </row>
    <row r="6342" spans="1:7" x14ac:dyDescent="0.25">
      <c r="A6342" t="s">
        <v>214</v>
      </c>
      <c r="B6342" t="s">
        <v>73</v>
      </c>
      <c r="C6342" t="s">
        <v>47</v>
      </c>
      <c r="D6342" t="s">
        <v>3202</v>
      </c>
      <c r="E6342" t="s">
        <v>49</v>
      </c>
      <c r="F6342" t="s">
        <v>50</v>
      </c>
      <c r="G6342">
        <v>2.0269255046130798E-3</v>
      </c>
    </row>
    <row r="6343" spans="1:7" x14ac:dyDescent="0.25">
      <c r="A6343" t="s">
        <v>220</v>
      </c>
      <c r="B6343" t="s">
        <v>73</v>
      </c>
      <c r="C6343" t="s">
        <v>47</v>
      </c>
      <c r="D6343" t="s">
        <v>3204</v>
      </c>
      <c r="E6343" t="s">
        <v>49</v>
      </c>
      <c r="F6343" t="s">
        <v>50</v>
      </c>
      <c r="G6343">
        <v>1.60138736168543E-3</v>
      </c>
    </row>
    <row r="6344" spans="1:7" x14ac:dyDescent="0.25">
      <c r="A6344" t="s">
        <v>106</v>
      </c>
      <c r="B6344" t="s">
        <v>3</v>
      </c>
      <c r="C6344" t="s">
        <v>108</v>
      </c>
      <c r="D6344">
        <v>12</v>
      </c>
      <c r="E6344" t="s">
        <v>60</v>
      </c>
      <c r="F6344" t="s">
        <v>61</v>
      </c>
      <c r="G6344">
        <v>1.60138736168543E-3</v>
      </c>
    </row>
    <row r="6345" spans="1:7" x14ac:dyDescent="0.25">
      <c r="A6345">
        <v>1.60138736168543E-3</v>
      </c>
    </row>
    <row r="6346" spans="1:7" x14ac:dyDescent="0.25">
      <c r="A6346" t="s">
        <v>3229</v>
      </c>
      <c r="B6346" t="s">
        <v>73</v>
      </c>
      <c r="C6346" t="s">
        <v>47</v>
      </c>
      <c r="D6346" t="s">
        <v>3196</v>
      </c>
      <c r="E6346" t="s">
        <v>49</v>
      </c>
      <c r="F6346" t="s">
        <v>50</v>
      </c>
      <c r="G6346">
        <v>4.82729008232337E-3</v>
      </c>
    </row>
    <row r="6347" spans="1:7" x14ac:dyDescent="0.25">
      <c r="A6347" t="s">
        <v>214</v>
      </c>
      <c r="B6347" t="s">
        <v>70</v>
      </c>
      <c r="C6347" t="s">
        <v>47</v>
      </c>
      <c r="D6347" t="s">
        <v>3203</v>
      </c>
      <c r="E6347" t="s">
        <v>49</v>
      </c>
      <c r="F6347" t="s">
        <v>50</v>
      </c>
      <c r="G6347">
        <v>6.6834953096177796E-4</v>
      </c>
    </row>
    <row r="6348" spans="1:7" x14ac:dyDescent="0.25">
      <c r="A6348" t="s">
        <v>3229</v>
      </c>
      <c r="B6348" t="s">
        <v>76</v>
      </c>
      <c r="C6348" t="s">
        <v>47</v>
      </c>
      <c r="D6348" t="s">
        <v>3196</v>
      </c>
      <c r="E6348" t="s">
        <v>49</v>
      </c>
      <c r="F6348" t="s">
        <v>50</v>
      </c>
      <c r="G6348">
        <v>4.1394888058952596E-3</v>
      </c>
    </row>
    <row r="6349" spans="1:7" x14ac:dyDescent="0.25">
      <c r="A6349" t="s">
        <v>3229</v>
      </c>
      <c r="B6349" t="s">
        <v>70</v>
      </c>
      <c r="C6349" t="s">
        <v>47</v>
      </c>
      <c r="D6349" t="s">
        <v>3196</v>
      </c>
      <c r="E6349" t="s">
        <v>49</v>
      </c>
      <c r="F6349" t="s">
        <v>50</v>
      </c>
      <c r="G6349">
        <v>2.0993337467096799E-3</v>
      </c>
    </row>
    <row r="6350" spans="1:7" x14ac:dyDescent="0.25">
      <c r="A6350" t="s">
        <v>214</v>
      </c>
      <c r="B6350" t="s">
        <v>76</v>
      </c>
      <c r="C6350" t="s">
        <v>47</v>
      </c>
      <c r="D6350" t="s">
        <v>3203</v>
      </c>
      <c r="E6350" t="s">
        <v>49</v>
      </c>
      <c r="F6350" t="s">
        <v>50</v>
      </c>
      <c r="G6350">
        <v>1.15824805365668E-3</v>
      </c>
    </row>
    <row r="6351" spans="1:7" x14ac:dyDescent="0.25">
      <c r="A6351" t="s">
        <v>214</v>
      </c>
      <c r="B6351" t="s">
        <v>73</v>
      </c>
      <c r="C6351" t="s">
        <v>47</v>
      </c>
      <c r="D6351" t="s">
        <v>3203</v>
      </c>
      <c r="E6351" t="s">
        <v>49</v>
      </c>
      <c r="F6351" t="s">
        <v>50</v>
      </c>
      <c r="G6351">
        <v>2.0207612602798999E-3</v>
      </c>
    </row>
    <row r="6352" spans="1:7" x14ac:dyDescent="0.25">
      <c r="A6352" t="s">
        <v>214</v>
      </c>
      <c r="B6352" t="s">
        <v>70</v>
      </c>
      <c r="C6352" t="s">
        <v>47</v>
      </c>
      <c r="D6352" t="s">
        <v>3204</v>
      </c>
      <c r="E6352" t="s">
        <v>49</v>
      </c>
      <c r="F6352" t="s">
        <v>50</v>
      </c>
      <c r="G6352">
        <v>6.9444378217061299E-4</v>
      </c>
    </row>
    <row r="6353" spans="1:7" x14ac:dyDescent="0.25">
      <c r="A6353" t="s">
        <v>106</v>
      </c>
      <c r="B6353" t="s">
        <v>2</v>
      </c>
      <c r="C6353" t="s">
        <v>108</v>
      </c>
      <c r="D6353">
        <v>14</v>
      </c>
      <c r="E6353" t="s">
        <v>60</v>
      </c>
      <c r="F6353" t="s">
        <v>61</v>
      </c>
      <c r="G6353">
        <v>6.9444378217061299E-4</v>
      </c>
    </row>
    <row r="6354" spans="1:7" x14ac:dyDescent="0.25">
      <c r="A6354">
        <v>6.9444378217061299E-4</v>
      </c>
    </row>
    <row r="6355" spans="1:7" x14ac:dyDescent="0.25">
      <c r="A6355" t="s">
        <v>3229</v>
      </c>
      <c r="B6355" t="s">
        <v>73</v>
      </c>
      <c r="C6355" t="s">
        <v>47</v>
      </c>
      <c r="D6355" t="s">
        <v>3197</v>
      </c>
      <c r="E6355" t="s">
        <v>49</v>
      </c>
      <c r="F6355" t="s">
        <v>50</v>
      </c>
      <c r="G6355">
        <v>4.8007720046573197E-3</v>
      </c>
    </row>
    <row r="6356" spans="1:7" x14ac:dyDescent="0.25">
      <c r="A6356" t="s">
        <v>3229</v>
      </c>
      <c r="B6356" t="s">
        <v>76</v>
      </c>
      <c r="C6356" t="s">
        <v>47</v>
      </c>
      <c r="D6356" t="s">
        <v>3197</v>
      </c>
      <c r="E6356" t="s">
        <v>49</v>
      </c>
      <c r="F6356" t="s">
        <v>50</v>
      </c>
      <c r="G6356">
        <v>4.1302230623033297E-3</v>
      </c>
    </row>
    <row r="6357" spans="1:7" x14ac:dyDescent="0.25">
      <c r="A6357" t="s">
        <v>3229</v>
      </c>
      <c r="B6357" t="s">
        <v>70</v>
      </c>
      <c r="C6357" t="s">
        <v>47</v>
      </c>
      <c r="D6357" t="s">
        <v>3197</v>
      </c>
      <c r="E6357" t="s">
        <v>49</v>
      </c>
      <c r="F6357" t="s">
        <v>50</v>
      </c>
      <c r="G6357">
        <v>2.08034449153476E-3</v>
      </c>
    </row>
    <row r="6358" spans="1:7" x14ac:dyDescent="0.25">
      <c r="A6358" t="s">
        <v>214</v>
      </c>
      <c r="B6358" t="s">
        <v>76</v>
      </c>
      <c r="C6358" t="s">
        <v>47</v>
      </c>
      <c r="D6358" t="s">
        <v>3204</v>
      </c>
      <c r="E6358" t="s">
        <v>49</v>
      </c>
      <c r="F6358" t="s">
        <v>50</v>
      </c>
      <c r="G6358">
        <v>1.1727766593297301E-3</v>
      </c>
    </row>
    <row r="6359" spans="1:7" x14ac:dyDescent="0.25">
      <c r="A6359" t="s">
        <v>106</v>
      </c>
      <c r="B6359" t="s">
        <v>2</v>
      </c>
      <c r="C6359" t="s">
        <v>108</v>
      </c>
      <c r="D6359">
        <v>13</v>
      </c>
      <c r="E6359" t="s">
        <v>60</v>
      </c>
      <c r="F6359" t="s">
        <v>61</v>
      </c>
      <c r="G6359">
        <v>1.1727766593297301E-3</v>
      </c>
    </row>
    <row r="6360" spans="1:7" x14ac:dyDescent="0.25">
      <c r="A6360">
        <v>1.1727766593297301E-3</v>
      </c>
    </row>
    <row r="6361" spans="1:7" x14ac:dyDescent="0.25">
      <c r="A6361" t="s">
        <v>214</v>
      </c>
      <c r="B6361" t="s">
        <v>73</v>
      </c>
      <c r="C6361" t="s">
        <v>47</v>
      </c>
      <c r="D6361" t="s">
        <v>3204</v>
      </c>
      <c r="E6361" t="s">
        <v>49</v>
      </c>
      <c r="F6361" t="s">
        <v>50</v>
      </c>
      <c r="G6361">
        <v>2.0794424613316798E-3</v>
      </c>
    </row>
    <row r="6362" spans="1:7" x14ac:dyDescent="0.25">
      <c r="A6362" t="s">
        <v>106</v>
      </c>
      <c r="B6362" t="s">
        <v>2</v>
      </c>
      <c r="C6362" t="s">
        <v>108</v>
      </c>
      <c r="D6362">
        <v>12</v>
      </c>
      <c r="E6362" t="s">
        <v>60</v>
      </c>
      <c r="F6362" t="s">
        <v>61</v>
      </c>
      <c r="G6362">
        <v>2.0794424613316798E-3</v>
      </c>
    </row>
    <row r="6363" spans="1:7" x14ac:dyDescent="0.25">
      <c r="A6363">
        <v>2.0794424613316798E-3</v>
      </c>
    </row>
    <row r="6364" spans="1:7" x14ac:dyDescent="0.25">
      <c r="A6364" t="s">
        <v>3229</v>
      </c>
      <c r="B6364" t="s">
        <v>73</v>
      </c>
      <c r="C6364" t="s">
        <v>47</v>
      </c>
      <c r="D6364" t="s">
        <v>3198</v>
      </c>
      <c r="E6364" t="s">
        <v>49</v>
      </c>
      <c r="F6364" t="s">
        <v>50</v>
      </c>
      <c r="G6364">
        <v>4.77570466538693E-3</v>
      </c>
    </row>
    <row r="6365" spans="1:7" x14ac:dyDescent="0.25">
      <c r="A6365" t="s">
        <v>3229</v>
      </c>
      <c r="B6365" t="s">
        <v>76</v>
      </c>
      <c r="C6365" t="s">
        <v>47</v>
      </c>
      <c r="D6365" t="s">
        <v>3198</v>
      </c>
      <c r="E6365" t="s">
        <v>49</v>
      </c>
      <c r="F6365" t="s">
        <v>50</v>
      </c>
      <c r="G6365">
        <v>4.1155398103362197E-3</v>
      </c>
    </row>
    <row r="6366" spans="1:7" x14ac:dyDescent="0.25">
      <c r="A6366" t="s">
        <v>3229</v>
      </c>
      <c r="B6366" t="s">
        <v>70</v>
      </c>
      <c r="C6366" t="s">
        <v>47</v>
      </c>
      <c r="D6366" t="s">
        <v>3198</v>
      </c>
      <c r="E6366" t="s">
        <v>49</v>
      </c>
      <c r="F6366" t="s">
        <v>50</v>
      </c>
      <c r="G6366">
        <v>2.0656008669670501E-3</v>
      </c>
    </row>
    <row r="6367" spans="1:7" x14ac:dyDescent="0.25">
      <c r="A6367" t="s">
        <v>3229</v>
      </c>
      <c r="B6367" t="s">
        <v>73</v>
      </c>
      <c r="C6367" t="s">
        <v>47</v>
      </c>
      <c r="D6367" t="s">
        <v>3199</v>
      </c>
      <c r="E6367" t="s">
        <v>49</v>
      </c>
      <c r="F6367" t="s">
        <v>50</v>
      </c>
      <c r="G6367">
        <v>4.7678317103469498E-3</v>
      </c>
    </row>
    <row r="6368" spans="1:7" x14ac:dyDescent="0.25">
      <c r="A6368" t="s">
        <v>3229</v>
      </c>
      <c r="B6368" t="s">
        <v>76</v>
      </c>
      <c r="C6368" t="s">
        <v>47</v>
      </c>
      <c r="D6368" t="s">
        <v>3199</v>
      </c>
      <c r="E6368" t="s">
        <v>49</v>
      </c>
      <c r="F6368" t="s">
        <v>50</v>
      </c>
      <c r="G6368">
        <v>4.1113995878319896E-3</v>
      </c>
    </row>
    <row r="6369" spans="1:7" x14ac:dyDescent="0.25">
      <c r="A6369" t="s">
        <v>3229</v>
      </c>
      <c r="B6369" t="s">
        <v>70</v>
      </c>
      <c r="C6369" t="s">
        <v>47</v>
      </c>
      <c r="D6369" t="s">
        <v>3199</v>
      </c>
      <c r="E6369" t="s">
        <v>49</v>
      </c>
      <c r="F6369" t="s">
        <v>50</v>
      </c>
      <c r="G6369">
        <v>2.0552611978430402E-3</v>
      </c>
    </row>
    <row r="6370" spans="1:7" x14ac:dyDescent="0.25">
      <c r="A6370" t="s">
        <v>3229</v>
      </c>
      <c r="B6370" t="s">
        <v>73</v>
      </c>
      <c r="C6370" t="s">
        <v>47</v>
      </c>
      <c r="D6370" t="s">
        <v>3200</v>
      </c>
      <c r="E6370" t="s">
        <v>49</v>
      </c>
      <c r="F6370" t="s">
        <v>50</v>
      </c>
      <c r="G6370">
        <v>4.7994745895266503E-3</v>
      </c>
    </row>
    <row r="6371" spans="1:7" x14ac:dyDescent="0.25">
      <c r="A6371" t="s">
        <v>3229</v>
      </c>
      <c r="B6371" t="s">
        <v>76</v>
      </c>
      <c r="C6371" t="s">
        <v>47</v>
      </c>
      <c r="D6371" t="s">
        <v>3200</v>
      </c>
      <c r="E6371" t="s">
        <v>49</v>
      </c>
      <c r="F6371" t="s">
        <v>50</v>
      </c>
      <c r="G6371">
        <v>4.1229706050621099E-3</v>
      </c>
    </row>
    <row r="6372" spans="1:7" x14ac:dyDescent="0.25">
      <c r="A6372" t="s">
        <v>3229</v>
      </c>
      <c r="B6372" t="s">
        <v>70</v>
      </c>
      <c r="C6372" t="s">
        <v>47</v>
      </c>
      <c r="D6372" t="s">
        <v>3200</v>
      </c>
      <c r="E6372" t="s">
        <v>49</v>
      </c>
      <c r="F6372" t="s">
        <v>50</v>
      </c>
      <c r="G6372">
        <v>2.07696561184194E-3</v>
      </c>
    </row>
    <row r="6373" spans="1:7" x14ac:dyDescent="0.25">
      <c r="A6373" t="s">
        <v>3229</v>
      </c>
      <c r="B6373" t="s">
        <v>73</v>
      </c>
      <c r="C6373" t="s">
        <v>47</v>
      </c>
      <c r="D6373" t="s">
        <v>3201</v>
      </c>
      <c r="E6373" t="s">
        <v>49</v>
      </c>
      <c r="F6373" t="s">
        <v>50</v>
      </c>
      <c r="G6373">
        <v>4.8493653638256298E-3</v>
      </c>
    </row>
    <row r="6374" spans="1:7" x14ac:dyDescent="0.25">
      <c r="A6374" t="s">
        <v>3229</v>
      </c>
      <c r="B6374" t="s">
        <v>76</v>
      </c>
      <c r="C6374" t="s">
        <v>47</v>
      </c>
      <c r="D6374" t="s">
        <v>3201</v>
      </c>
      <c r="E6374" t="s">
        <v>49</v>
      </c>
      <c r="F6374" t="s">
        <v>50</v>
      </c>
      <c r="G6374">
        <v>4.1511987902454498E-3</v>
      </c>
    </row>
    <row r="6375" spans="1:7" x14ac:dyDescent="0.25">
      <c r="A6375" t="s">
        <v>3229</v>
      </c>
      <c r="B6375" t="s">
        <v>70</v>
      </c>
      <c r="C6375" t="s">
        <v>47</v>
      </c>
      <c r="D6375" t="s">
        <v>3201</v>
      </c>
      <c r="E6375" t="s">
        <v>49</v>
      </c>
      <c r="F6375" t="s">
        <v>50</v>
      </c>
      <c r="G6375">
        <v>2.1182683120478398E-3</v>
      </c>
    </row>
    <row r="6376" spans="1:7" x14ac:dyDescent="0.25">
      <c r="A6376" t="s">
        <v>3229</v>
      </c>
      <c r="B6376" t="s">
        <v>73</v>
      </c>
      <c r="C6376" t="s">
        <v>47</v>
      </c>
      <c r="D6376" t="s">
        <v>3202</v>
      </c>
      <c r="E6376" t="s">
        <v>49</v>
      </c>
      <c r="F6376" t="s">
        <v>50</v>
      </c>
      <c r="G6376">
        <v>4.8738615650708904E-3</v>
      </c>
    </row>
    <row r="6377" spans="1:7" x14ac:dyDescent="0.25">
      <c r="A6377" t="s">
        <v>3229</v>
      </c>
      <c r="B6377" t="s">
        <v>76</v>
      </c>
      <c r="C6377" t="s">
        <v>47</v>
      </c>
      <c r="D6377" t="s">
        <v>3202</v>
      </c>
      <c r="E6377" t="s">
        <v>49</v>
      </c>
      <c r="F6377" t="s">
        <v>50</v>
      </c>
      <c r="G6377">
        <v>4.15900963909772E-3</v>
      </c>
    </row>
    <row r="6378" spans="1:7" x14ac:dyDescent="0.25">
      <c r="A6378" t="s">
        <v>3229</v>
      </c>
      <c r="B6378" t="s">
        <v>70</v>
      </c>
      <c r="C6378" t="s">
        <v>47</v>
      </c>
      <c r="D6378" t="s">
        <v>3202</v>
      </c>
      <c r="E6378" t="s">
        <v>49</v>
      </c>
      <c r="F6378" t="s">
        <v>50</v>
      </c>
      <c r="G6378">
        <v>2.1456895636863399E-3</v>
      </c>
    </row>
    <row r="6379" spans="1:7" x14ac:dyDescent="0.25">
      <c r="A6379" t="s">
        <v>3229</v>
      </c>
      <c r="B6379" t="s">
        <v>73</v>
      </c>
      <c r="C6379" t="s">
        <v>47</v>
      </c>
      <c r="D6379" t="s">
        <v>3203</v>
      </c>
      <c r="E6379" t="s">
        <v>49</v>
      </c>
      <c r="F6379" t="s">
        <v>50</v>
      </c>
      <c r="G6379">
        <v>4.8636317253112696E-3</v>
      </c>
    </row>
    <row r="6380" spans="1:7" x14ac:dyDescent="0.25">
      <c r="A6380" t="s">
        <v>3229</v>
      </c>
      <c r="B6380" t="s">
        <v>76</v>
      </c>
      <c r="C6380" t="s">
        <v>47</v>
      </c>
      <c r="D6380" t="s">
        <v>3203</v>
      </c>
      <c r="E6380" t="s">
        <v>49</v>
      </c>
      <c r="F6380" t="s">
        <v>50</v>
      </c>
      <c r="G6380">
        <v>4.1484247755121297E-3</v>
      </c>
    </row>
    <row r="6381" spans="1:7" x14ac:dyDescent="0.25">
      <c r="A6381" t="s">
        <v>3229</v>
      </c>
      <c r="B6381" t="s">
        <v>70</v>
      </c>
      <c r="C6381" t="s">
        <v>47</v>
      </c>
      <c r="D6381" t="s">
        <v>3203</v>
      </c>
      <c r="E6381" t="s">
        <v>49</v>
      </c>
      <c r="F6381" t="s">
        <v>50</v>
      </c>
      <c r="G6381">
        <v>2.1335557655051901E-3</v>
      </c>
    </row>
    <row r="6382" spans="1:7" x14ac:dyDescent="0.25">
      <c r="A6382" t="s">
        <v>3229</v>
      </c>
      <c r="B6382" t="s">
        <v>73</v>
      </c>
      <c r="C6382" t="s">
        <v>47</v>
      </c>
      <c r="D6382" t="s">
        <v>3204</v>
      </c>
      <c r="E6382" t="s">
        <v>49</v>
      </c>
      <c r="F6382" t="s">
        <v>50</v>
      </c>
      <c r="G6382">
        <v>4.8744397958119697E-3</v>
      </c>
    </row>
    <row r="6383" spans="1:7" x14ac:dyDescent="0.25">
      <c r="A6383" t="s">
        <v>106</v>
      </c>
      <c r="B6383" t="s">
        <v>3003</v>
      </c>
      <c r="C6383" t="s">
        <v>108</v>
      </c>
      <c r="D6383">
        <v>12</v>
      </c>
      <c r="E6383" t="s">
        <v>60</v>
      </c>
      <c r="F6383" t="s">
        <v>61</v>
      </c>
      <c r="G6383">
        <v>4.8744397958119697E-3</v>
      </c>
    </row>
    <row r="6384" spans="1:7" x14ac:dyDescent="0.25">
      <c r="A6384">
        <v>4.8744397958119697E-3</v>
      </c>
    </row>
    <row r="6385" spans="1:10" x14ac:dyDescent="0.25">
      <c r="A6385" t="s">
        <v>3229</v>
      </c>
      <c r="B6385" t="s">
        <v>76</v>
      </c>
      <c r="C6385" t="s">
        <v>47</v>
      </c>
      <c r="D6385" t="s">
        <v>3204</v>
      </c>
      <c r="E6385" t="s">
        <v>49</v>
      </c>
      <c r="F6385" t="s">
        <v>50</v>
      </c>
      <c r="G6385">
        <v>4.1486071546872399E-3</v>
      </c>
    </row>
    <row r="6386" spans="1:10" x14ac:dyDescent="0.25">
      <c r="A6386" t="s">
        <v>106</v>
      </c>
      <c r="B6386" t="s">
        <v>3003</v>
      </c>
      <c r="C6386" t="s">
        <v>108</v>
      </c>
      <c r="D6386">
        <v>13</v>
      </c>
      <c r="E6386" t="s">
        <v>60</v>
      </c>
      <c r="F6386" t="s">
        <v>61</v>
      </c>
      <c r="G6386">
        <v>4.1486071546872399E-3</v>
      </c>
    </row>
    <row r="6387" spans="1:10" x14ac:dyDescent="0.25">
      <c r="A6387">
        <v>4.1486071546872399E-3</v>
      </c>
    </row>
    <row r="6388" spans="1:10" x14ac:dyDescent="0.25">
      <c r="A6388" t="s">
        <v>3229</v>
      </c>
      <c r="B6388" t="s">
        <v>70</v>
      </c>
      <c r="C6388" t="s">
        <v>47</v>
      </c>
      <c r="D6388" t="s">
        <v>3204</v>
      </c>
      <c r="E6388" t="s">
        <v>49</v>
      </c>
      <c r="F6388" t="s">
        <v>50</v>
      </c>
      <c r="G6388">
        <v>2.1286090811093602E-3</v>
      </c>
    </row>
    <row r="6389" spans="1:10" x14ac:dyDescent="0.25">
      <c r="A6389" t="s">
        <v>106</v>
      </c>
      <c r="B6389" t="s">
        <v>3003</v>
      </c>
      <c r="C6389" t="s">
        <v>108</v>
      </c>
      <c r="D6389">
        <v>14</v>
      </c>
      <c r="E6389" t="s">
        <v>60</v>
      </c>
      <c r="F6389" t="s">
        <v>61</v>
      </c>
      <c r="G6389">
        <v>2.1286090811093602E-3</v>
      </c>
    </row>
    <row r="6390" spans="1:10" x14ac:dyDescent="0.25">
      <c r="A6390">
        <v>2.1286090811093602E-3</v>
      </c>
    </row>
    <row r="6391" spans="1:10" x14ac:dyDescent="0.25">
      <c r="A6391" t="s">
        <v>20</v>
      </c>
      <c r="B6391">
        <v>5</v>
      </c>
      <c r="C6391" t="s">
        <v>208</v>
      </c>
      <c r="D6391">
        <v>12</v>
      </c>
      <c r="E6391" t="s">
        <v>3225</v>
      </c>
      <c r="F6391">
        <v>1200</v>
      </c>
      <c r="G6391" t="s">
        <v>3226</v>
      </c>
      <c r="H6391">
        <v>2</v>
      </c>
      <c r="I6391" t="s">
        <v>40</v>
      </c>
      <c r="J6391" t="s">
        <v>212</v>
      </c>
    </row>
    <row r="6392" spans="1:10" x14ac:dyDescent="0.25">
      <c r="A6392" t="s">
        <v>20</v>
      </c>
      <c r="B6392">
        <v>5</v>
      </c>
      <c r="C6392" t="s">
        <v>208</v>
      </c>
      <c r="D6392">
        <v>12</v>
      </c>
      <c r="E6392" t="s">
        <v>3225</v>
      </c>
      <c r="F6392">
        <v>1200</v>
      </c>
      <c r="G6392" t="s">
        <v>3226</v>
      </c>
      <c r="H6392">
        <v>2</v>
      </c>
      <c r="I6392" t="s">
        <v>40</v>
      </c>
      <c r="J6392" t="s">
        <v>2</v>
      </c>
    </row>
    <row r="6393" spans="1:10" x14ac:dyDescent="0.25">
      <c r="A6393" t="s">
        <v>20</v>
      </c>
      <c r="B6393">
        <v>5</v>
      </c>
      <c r="C6393" t="s">
        <v>208</v>
      </c>
      <c r="D6393">
        <v>12</v>
      </c>
      <c r="E6393" t="s">
        <v>3225</v>
      </c>
      <c r="F6393">
        <v>1200</v>
      </c>
      <c r="G6393" t="s">
        <v>3226</v>
      </c>
      <c r="H6393">
        <v>2</v>
      </c>
      <c r="I6393" t="s">
        <v>40</v>
      </c>
      <c r="J6393" t="s">
        <v>3</v>
      </c>
    </row>
    <row r="6394" spans="1:10" x14ac:dyDescent="0.25">
      <c r="A6394" t="s">
        <v>20</v>
      </c>
      <c r="B6394">
        <v>5</v>
      </c>
      <c r="C6394" t="s">
        <v>208</v>
      </c>
      <c r="D6394">
        <v>12</v>
      </c>
      <c r="E6394" t="s">
        <v>3225</v>
      </c>
      <c r="F6394">
        <v>1200</v>
      </c>
      <c r="G6394" t="s">
        <v>3226</v>
      </c>
      <c r="H6394">
        <v>2</v>
      </c>
      <c r="I6394" t="s">
        <v>40</v>
      </c>
      <c r="J6394" t="s">
        <v>3003</v>
      </c>
    </row>
    <row r="6395" spans="1:10" x14ac:dyDescent="0.25">
      <c r="A6395" t="s">
        <v>20</v>
      </c>
      <c r="B6395">
        <v>5</v>
      </c>
      <c r="C6395" t="s">
        <v>208</v>
      </c>
      <c r="D6395">
        <v>13</v>
      </c>
      <c r="E6395" t="s">
        <v>3225</v>
      </c>
      <c r="F6395">
        <v>1200</v>
      </c>
      <c r="G6395" t="s">
        <v>3226</v>
      </c>
      <c r="H6395">
        <v>2</v>
      </c>
      <c r="I6395" t="s">
        <v>40</v>
      </c>
      <c r="J6395" t="s">
        <v>212</v>
      </c>
    </row>
    <row r="6396" spans="1:10" x14ac:dyDescent="0.25">
      <c r="A6396" t="s">
        <v>20</v>
      </c>
      <c r="B6396">
        <v>5</v>
      </c>
      <c r="C6396" t="s">
        <v>208</v>
      </c>
      <c r="D6396">
        <v>13</v>
      </c>
      <c r="E6396" t="s">
        <v>3225</v>
      </c>
      <c r="F6396">
        <v>1200</v>
      </c>
      <c r="G6396" t="s">
        <v>3226</v>
      </c>
      <c r="H6396">
        <v>2</v>
      </c>
      <c r="I6396" t="s">
        <v>40</v>
      </c>
      <c r="J6396" t="s">
        <v>2</v>
      </c>
    </row>
    <row r="6397" spans="1:10" x14ac:dyDescent="0.25">
      <c r="A6397" t="s">
        <v>20</v>
      </c>
      <c r="B6397">
        <v>5</v>
      </c>
      <c r="C6397" t="s">
        <v>208</v>
      </c>
      <c r="D6397">
        <v>13</v>
      </c>
      <c r="E6397" t="s">
        <v>3225</v>
      </c>
      <c r="F6397">
        <v>1200</v>
      </c>
      <c r="G6397" t="s">
        <v>3226</v>
      </c>
      <c r="H6397">
        <v>2</v>
      </c>
      <c r="I6397" t="s">
        <v>40</v>
      </c>
      <c r="J6397" t="s">
        <v>3</v>
      </c>
    </row>
    <row r="6398" spans="1:10" x14ac:dyDescent="0.25">
      <c r="A6398" t="s">
        <v>20</v>
      </c>
      <c r="B6398">
        <v>5</v>
      </c>
      <c r="C6398" t="s">
        <v>208</v>
      </c>
      <c r="D6398">
        <v>13</v>
      </c>
      <c r="E6398" t="s">
        <v>3225</v>
      </c>
      <c r="F6398">
        <v>1200</v>
      </c>
      <c r="G6398" t="s">
        <v>3226</v>
      </c>
      <c r="H6398">
        <v>2</v>
      </c>
      <c r="I6398" t="s">
        <v>40</v>
      </c>
      <c r="J6398" t="s">
        <v>3003</v>
      </c>
    </row>
    <row r="6399" spans="1:10" x14ac:dyDescent="0.25">
      <c r="A6399" t="s">
        <v>20</v>
      </c>
      <c r="B6399">
        <v>5</v>
      </c>
      <c r="C6399" t="s">
        <v>208</v>
      </c>
      <c r="D6399">
        <v>14</v>
      </c>
      <c r="E6399" t="s">
        <v>3225</v>
      </c>
      <c r="F6399">
        <v>1200</v>
      </c>
      <c r="G6399" t="s">
        <v>3226</v>
      </c>
      <c r="H6399">
        <v>2</v>
      </c>
      <c r="I6399" t="s">
        <v>40</v>
      </c>
      <c r="J6399" t="s">
        <v>212</v>
      </c>
    </row>
    <row r="6400" spans="1:10" x14ac:dyDescent="0.25">
      <c r="A6400" t="s">
        <v>20</v>
      </c>
      <c r="B6400">
        <v>5</v>
      </c>
      <c r="C6400" t="s">
        <v>208</v>
      </c>
      <c r="D6400">
        <v>14</v>
      </c>
      <c r="E6400" t="s">
        <v>3225</v>
      </c>
      <c r="F6400">
        <v>1200</v>
      </c>
      <c r="G6400" t="s">
        <v>3226</v>
      </c>
      <c r="H6400">
        <v>2</v>
      </c>
      <c r="I6400" t="s">
        <v>40</v>
      </c>
      <c r="J6400" t="s">
        <v>2</v>
      </c>
    </row>
    <row r="6401" spans="1:11" x14ac:dyDescent="0.25">
      <c r="A6401" t="s">
        <v>20</v>
      </c>
      <c r="B6401">
        <v>5</v>
      </c>
      <c r="C6401" t="s">
        <v>208</v>
      </c>
      <c r="D6401">
        <v>14</v>
      </c>
      <c r="E6401" t="s">
        <v>3225</v>
      </c>
      <c r="F6401">
        <v>1200</v>
      </c>
      <c r="G6401" t="s">
        <v>3226</v>
      </c>
      <c r="H6401">
        <v>2</v>
      </c>
      <c r="I6401" t="s">
        <v>40</v>
      </c>
      <c r="J6401" t="s">
        <v>3</v>
      </c>
    </row>
    <row r="6402" spans="1:11" x14ac:dyDescent="0.25">
      <c r="A6402" t="s">
        <v>20</v>
      </c>
      <c r="B6402">
        <v>5</v>
      </c>
      <c r="C6402" t="s">
        <v>208</v>
      </c>
      <c r="D6402">
        <v>14</v>
      </c>
      <c r="E6402" t="s">
        <v>3225</v>
      </c>
      <c r="F6402">
        <v>1200</v>
      </c>
      <c r="G6402" t="s">
        <v>3226</v>
      </c>
      <c r="H6402">
        <v>2</v>
      </c>
      <c r="I6402" t="s">
        <v>40</v>
      </c>
      <c r="J6402" t="s">
        <v>3003</v>
      </c>
    </row>
    <row r="6403" spans="1:11" x14ac:dyDescent="0.25">
      <c r="A6403" t="s">
        <v>19</v>
      </c>
    </row>
    <row r="6404" spans="1:11" x14ac:dyDescent="0.25">
      <c r="A6404" t="s">
        <v>79</v>
      </c>
      <c r="B6404" t="s">
        <v>24</v>
      </c>
      <c r="C6404" t="s">
        <v>25</v>
      </c>
      <c r="D6404">
        <v>6960</v>
      </c>
    </row>
    <row r="6405" spans="1:11" x14ac:dyDescent="0.25">
      <c r="A6405" t="s">
        <v>80</v>
      </c>
    </row>
    <row r="6406" spans="1:11" x14ac:dyDescent="0.25">
      <c r="A6406" t="s">
        <v>218</v>
      </c>
      <c r="B6406" t="s">
        <v>73</v>
      </c>
      <c r="C6406" t="s">
        <v>27</v>
      </c>
      <c r="D6406" t="s">
        <v>28</v>
      </c>
      <c r="E6406" t="s">
        <v>29</v>
      </c>
      <c r="F6406" t="s">
        <v>30</v>
      </c>
      <c r="G6406" t="s">
        <v>31</v>
      </c>
      <c r="H6406" t="s">
        <v>32</v>
      </c>
      <c r="I6406" t="s">
        <v>33</v>
      </c>
      <c r="J6406" t="s">
        <v>34</v>
      </c>
      <c r="K6406">
        <v>2500</v>
      </c>
    </row>
    <row r="6407" spans="1:11" x14ac:dyDescent="0.25">
      <c r="A6407" t="s">
        <v>2972</v>
      </c>
    </row>
    <row r="6408" spans="1:11" x14ac:dyDescent="0.25">
      <c r="A6408" t="s">
        <v>2973</v>
      </c>
    </row>
    <row r="6409" spans="1:11" x14ac:dyDescent="0.25">
      <c r="A6409" t="s">
        <v>37</v>
      </c>
      <c r="B6409" t="s">
        <v>38</v>
      </c>
    </row>
    <row r="6410" spans="1:11" x14ac:dyDescent="0.25">
      <c r="A6410" t="s">
        <v>39</v>
      </c>
      <c r="B6410" t="s">
        <v>40</v>
      </c>
      <c r="C6410" t="s">
        <v>41</v>
      </c>
      <c r="D6410" t="s">
        <v>1</v>
      </c>
      <c r="E6410">
        <v>12</v>
      </c>
      <c r="F6410" t="s">
        <v>42</v>
      </c>
      <c r="G6410" t="s">
        <v>43</v>
      </c>
      <c r="H6410">
        <v>0.2</v>
      </c>
    </row>
    <row r="6411" spans="1:11" x14ac:dyDescent="0.25">
      <c r="A6411" t="s">
        <v>19</v>
      </c>
    </row>
    <row r="6412" spans="1:11" x14ac:dyDescent="0.25">
      <c r="A6412" t="s">
        <v>19</v>
      </c>
    </row>
    <row r="6413" spans="1:11" x14ac:dyDescent="0.25">
      <c r="A6413" t="s">
        <v>19</v>
      </c>
    </row>
    <row r="6414" spans="1:11" x14ac:dyDescent="0.25">
      <c r="A6414" t="s">
        <v>19</v>
      </c>
    </row>
    <row r="6415" spans="1:11" x14ac:dyDescent="0.25">
      <c r="A6415" t="s">
        <v>19</v>
      </c>
    </row>
    <row r="6416" spans="1:11" x14ac:dyDescent="0.25">
      <c r="A6416" t="s">
        <v>19</v>
      </c>
    </row>
    <row r="6417" spans="1:17" x14ac:dyDescent="0.25">
      <c r="A6417" t="s">
        <v>19</v>
      </c>
    </row>
    <row r="6418" spans="1:17" x14ac:dyDescent="0.25">
      <c r="A6418" t="s">
        <v>19</v>
      </c>
    </row>
    <row r="6419" spans="1:17" x14ac:dyDescent="0.25">
      <c r="A6419" t="s">
        <v>3227</v>
      </c>
      <c r="B6419" t="s">
        <v>24</v>
      </c>
      <c r="C6419" t="s">
        <v>25</v>
      </c>
      <c r="D6419">
        <v>7002</v>
      </c>
    </row>
    <row r="6420" spans="1:17" x14ac:dyDescent="0.25">
      <c r="A6420" t="s">
        <v>26</v>
      </c>
    </row>
    <row r="6421" spans="1:17" x14ac:dyDescent="0.25">
      <c r="A6421" t="s">
        <v>220</v>
      </c>
      <c r="B6421" t="s">
        <v>73</v>
      </c>
      <c r="C6421" t="s">
        <v>27</v>
      </c>
      <c r="D6421" t="s">
        <v>28</v>
      </c>
      <c r="E6421" t="s">
        <v>29</v>
      </c>
      <c r="F6421" t="s">
        <v>30</v>
      </c>
      <c r="G6421" t="s">
        <v>31</v>
      </c>
      <c r="H6421" t="s">
        <v>32</v>
      </c>
      <c r="I6421" t="s">
        <v>33</v>
      </c>
      <c r="J6421" t="s">
        <v>34</v>
      </c>
      <c r="K6421">
        <v>2500</v>
      </c>
    </row>
    <row r="6422" spans="1:17" x14ac:dyDescent="0.25">
      <c r="A6422" t="s">
        <v>2982</v>
      </c>
    </row>
    <row r="6423" spans="1:17" x14ac:dyDescent="0.25">
      <c r="A6423" t="s">
        <v>2983</v>
      </c>
    </row>
    <row r="6424" spans="1:17" x14ac:dyDescent="0.25">
      <c r="A6424" t="s">
        <v>37</v>
      </c>
      <c r="B6424" t="s">
        <v>38</v>
      </c>
    </row>
    <row r="6425" spans="1:17" x14ac:dyDescent="0.25">
      <c r="A6425" t="s">
        <v>39</v>
      </c>
      <c r="B6425" t="s">
        <v>40</v>
      </c>
      <c r="C6425" t="s">
        <v>41</v>
      </c>
      <c r="D6425" t="s">
        <v>1</v>
      </c>
      <c r="E6425">
        <v>12</v>
      </c>
      <c r="F6425" t="s">
        <v>42</v>
      </c>
      <c r="G6425" t="s">
        <v>43</v>
      </c>
      <c r="H6425">
        <v>0.2</v>
      </c>
    </row>
    <row r="6426" spans="1:17" x14ac:dyDescent="0.25">
      <c r="A6426" t="s">
        <v>220</v>
      </c>
      <c r="B6426" t="s">
        <v>73</v>
      </c>
      <c r="C6426" t="s">
        <v>44</v>
      </c>
      <c r="D6426" t="s">
        <v>45</v>
      </c>
      <c r="E6426" t="s">
        <v>46</v>
      </c>
      <c r="F6426" t="s">
        <v>3103</v>
      </c>
      <c r="G6426">
        <v>10</v>
      </c>
      <c r="H6426" t="s">
        <v>3104</v>
      </c>
    </row>
    <row r="6427" spans="1:17" x14ac:dyDescent="0.25">
      <c r="A6427" t="s">
        <v>19</v>
      </c>
    </row>
    <row r="6428" spans="1:17" x14ac:dyDescent="0.25">
      <c r="A6428" t="s">
        <v>218</v>
      </c>
      <c r="B6428" t="s">
        <v>73</v>
      </c>
      <c r="C6428" t="s">
        <v>44</v>
      </c>
      <c r="D6428" t="s">
        <v>33</v>
      </c>
      <c r="E6428" t="s">
        <v>40</v>
      </c>
      <c r="F6428" t="s">
        <v>0</v>
      </c>
      <c r="G6428" t="s">
        <v>212</v>
      </c>
      <c r="H6428" t="s">
        <v>1</v>
      </c>
      <c r="I6428" t="s">
        <v>0</v>
      </c>
      <c r="J6428">
        <v>12</v>
      </c>
      <c r="K6428" t="s">
        <v>90</v>
      </c>
      <c r="L6428" t="s">
        <v>0</v>
      </c>
      <c r="M6428">
        <v>0.2</v>
      </c>
      <c r="N6428" t="s">
        <v>92</v>
      </c>
      <c r="O6428" t="s">
        <v>93</v>
      </c>
      <c r="P6428" t="s">
        <v>0</v>
      </c>
      <c r="Q6428" t="s">
        <v>94</v>
      </c>
    </row>
    <row r="6429" spans="1:17" x14ac:dyDescent="0.25">
      <c r="A6429" t="s">
        <v>3228</v>
      </c>
      <c r="B6429" t="s">
        <v>24</v>
      </c>
      <c r="C6429" t="s">
        <v>25</v>
      </c>
      <c r="D6429">
        <v>2292</v>
      </c>
    </row>
    <row r="6430" spans="1:17" x14ac:dyDescent="0.25">
      <c r="A6430" t="s">
        <v>2986</v>
      </c>
    </row>
    <row r="6431" spans="1:17" x14ac:dyDescent="0.25">
      <c r="A6431" t="s">
        <v>3229</v>
      </c>
      <c r="B6431" t="s">
        <v>70</v>
      </c>
      <c r="C6431" t="s">
        <v>27</v>
      </c>
      <c r="D6431" t="s">
        <v>28</v>
      </c>
      <c r="E6431" t="s">
        <v>29</v>
      </c>
      <c r="F6431" t="s">
        <v>30</v>
      </c>
      <c r="G6431" t="s">
        <v>31</v>
      </c>
      <c r="H6431" t="s">
        <v>32</v>
      </c>
      <c r="I6431" t="s">
        <v>33</v>
      </c>
      <c r="J6431" t="s">
        <v>34</v>
      </c>
      <c r="K6431">
        <v>2500</v>
      </c>
    </row>
    <row r="6432" spans="1:17" x14ac:dyDescent="0.25">
      <c r="A6432" t="s">
        <v>2995</v>
      </c>
    </row>
    <row r="6433" spans="1:11" x14ac:dyDescent="0.25">
      <c r="A6433" t="s">
        <v>2996</v>
      </c>
    </row>
    <row r="6434" spans="1:11" x14ac:dyDescent="0.25">
      <c r="A6434" t="s">
        <v>37</v>
      </c>
      <c r="B6434" t="s">
        <v>38</v>
      </c>
    </row>
    <row r="6435" spans="1:11" x14ac:dyDescent="0.25">
      <c r="A6435" t="s">
        <v>39</v>
      </c>
      <c r="B6435" t="s">
        <v>40</v>
      </c>
      <c r="C6435" t="s">
        <v>41</v>
      </c>
      <c r="D6435" t="s">
        <v>1</v>
      </c>
      <c r="E6435">
        <v>14</v>
      </c>
      <c r="F6435" t="s">
        <v>42</v>
      </c>
      <c r="G6435" t="s">
        <v>43</v>
      </c>
      <c r="H6435">
        <v>0.2</v>
      </c>
    </row>
    <row r="6436" spans="1:11" x14ac:dyDescent="0.25">
      <c r="A6436" t="s">
        <v>3229</v>
      </c>
      <c r="B6436" t="s">
        <v>70</v>
      </c>
      <c r="C6436" t="s">
        <v>44</v>
      </c>
      <c r="D6436" t="s">
        <v>45</v>
      </c>
      <c r="E6436" t="s">
        <v>46</v>
      </c>
      <c r="F6436" t="s">
        <v>3103</v>
      </c>
      <c r="G6436">
        <v>10</v>
      </c>
      <c r="H6436" t="s">
        <v>3104</v>
      </c>
    </row>
    <row r="6437" spans="1:11" x14ac:dyDescent="0.25">
      <c r="A6437" t="s">
        <v>19</v>
      </c>
    </row>
    <row r="6438" spans="1:11" x14ac:dyDescent="0.25">
      <c r="A6438" t="s">
        <v>79</v>
      </c>
      <c r="B6438" t="s">
        <v>24</v>
      </c>
      <c r="C6438" t="s">
        <v>25</v>
      </c>
      <c r="D6438">
        <v>6960</v>
      </c>
    </row>
    <row r="6439" spans="1:11" x14ac:dyDescent="0.25">
      <c r="A6439" t="s">
        <v>80</v>
      </c>
    </row>
    <row r="6440" spans="1:11" x14ac:dyDescent="0.25">
      <c r="A6440" t="s">
        <v>218</v>
      </c>
      <c r="B6440" t="s">
        <v>76</v>
      </c>
      <c r="C6440" t="s">
        <v>27</v>
      </c>
      <c r="D6440" t="s">
        <v>28</v>
      </c>
      <c r="E6440" t="s">
        <v>29</v>
      </c>
      <c r="F6440" t="s">
        <v>30</v>
      </c>
      <c r="G6440" t="s">
        <v>31</v>
      </c>
      <c r="H6440" t="s">
        <v>32</v>
      </c>
      <c r="I6440" t="s">
        <v>33</v>
      </c>
      <c r="J6440" t="s">
        <v>34</v>
      </c>
      <c r="K6440">
        <v>2500</v>
      </c>
    </row>
    <row r="6441" spans="1:11" x14ac:dyDescent="0.25">
      <c r="A6441" t="s">
        <v>2989</v>
      </c>
    </row>
    <row r="6442" spans="1:11" x14ac:dyDescent="0.25">
      <c r="A6442" t="s">
        <v>2990</v>
      </c>
    </row>
    <row r="6443" spans="1:11" x14ac:dyDescent="0.25">
      <c r="A6443" t="s">
        <v>37</v>
      </c>
      <c r="B6443" t="s">
        <v>38</v>
      </c>
    </row>
    <row r="6444" spans="1:11" x14ac:dyDescent="0.25">
      <c r="A6444" t="s">
        <v>39</v>
      </c>
      <c r="B6444" t="s">
        <v>40</v>
      </c>
      <c r="C6444" t="s">
        <v>41</v>
      </c>
      <c r="D6444" t="s">
        <v>1</v>
      </c>
      <c r="E6444">
        <v>13</v>
      </c>
      <c r="F6444" t="s">
        <v>42</v>
      </c>
      <c r="G6444" t="s">
        <v>43</v>
      </c>
      <c r="H6444">
        <v>0.2</v>
      </c>
    </row>
    <row r="6445" spans="1:11" x14ac:dyDescent="0.25">
      <c r="A6445" t="s">
        <v>19</v>
      </c>
    </row>
    <row r="6446" spans="1:11" x14ac:dyDescent="0.25">
      <c r="A6446" t="s">
        <v>67</v>
      </c>
      <c r="B6446" t="s">
        <v>24</v>
      </c>
      <c r="C6446" t="s">
        <v>25</v>
      </c>
      <c r="D6446">
        <v>7010</v>
      </c>
    </row>
    <row r="6447" spans="1:11" x14ac:dyDescent="0.25">
      <c r="A6447" t="s">
        <v>68</v>
      </c>
    </row>
    <row r="6448" spans="1:11" x14ac:dyDescent="0.25">
      <c r="A6448" t="s">
        <v>214</v>
      </c>
      <c r="B6448" t="s">
        <v>73</v>
      </c>
      <c r="C6448" t="s">
        <v>27</v>
      </c>
      <c r="D6448" t="s">
        <v>28</v>
      </c>
      <c r="E6448" t="s">
        <v>29</v>
      </c>
      <c r="F6448" t="s">
        <v>30</v>
      </c>
      <c r="G6448" t="s">
        <v>31</v>
      </c>
      <c r="H6448" t="s">
        <v>32</v>
      </c>
      <c r="I6448" t="s">
        <v>33</v>
      </c>
      <c r="J6448" t="s">
        <v>34</v>
      </c>
      <c r="K6448">
        <v>2500</v>
      </c>
    </row>
    <row r="6449" spans="1:11" x14ac:dyDescent="0.25">
      <c r="A6449" t="s">
        <v>2976</v>
      </c>
    </row>
    <row r="6450" spans="1:11" x14ac:dyDescent="0.25">
      <c r="A6450" t="s">
        <v>2977</v>
      </c>
    </row>
    <row r="6451" spans="1:11" x14ac:dyDescent="0.25">
      <c r="A6451" t="s">
        <v>37</v>
      </c>
      <c r="B6451" t="s">
        <v>38</v>
      </c>
    </row>
    <row r="6452" spans="1:11" x14ac:dyDescent="0.25">
      <c r="A6452" t="s">
        <v>39</v>
      </c>
      <c r="B6452" t="s">
        <v>40</v>
      </c>
      <c r="C6452" t="s">
        <v>41</v>
      </c>
      <c r="D6452" t="s">
        <v>1</v>
      </c>
      <c r="E6452">
        <v>12</v>
      </c>
      <c r="F6452" t="s">
        <v>42</v>
      </c>
      <c r="G6452" t="s">
        <v>43</v>
      </c>
      <c r="H6452">
        <v>0.2</v>
      </c>
    </row>
    <row r="6453" spans="1:11" x14ac:dyDescent="0.25">
      <c r="A6453" t="s">
        <v>214</v>
      </c>
      <c r="B6453" t="s">
        <v>73</v>
      </c>
      <c r="C6453" t="s">
        <v>44</v>
      </c>
      <c r="D6453" t="s">
        <v>45</v>
      </c>
      <c r="E6453" t="s">
        <v>46</v>
      </c>
      <c r="F6453" t="s">
        <v>3103</v>
      </c>
      <c r="G6453">
        <v>10</v>
      </c>
      <c r="H6453" t="s">
        <v>3104</v>
      </c>
    </row>
    <row r="6454" spans="1:11" x14ac:dyDescent="0.25">
      <c r="A6454" t="s">
        <v>67</v>
      </c>
      <c r="B6454" t="s">
        <v>24</v>
      </c>
      <c r="C6454" t="s">
        <v>25</v>
      </c>
      <c r="D6454">
        <v>7010</v>
      </c>
    </row>
    <row r="6455" spans="1:11" x14ac:dyDescent="0.25">
      <c r="A6455" t="s">
        <v>68</v>
      </c>
    </row>
    <row r="6456" spans="1:11" x14ac:dyDescent="0.25">
      <c r="A6456" t="s">
        <v>214</v>
      </c>
      <c r="B6456" t="s">
        <v>76</v>
      </c>
      <c r="C6456" t="s">
        <v>27</v>
      </c>
      <c r="D6456" t="s">
        <v>28</v>
      </c>
      <c r="E6456" t="s">
        <v>29</v>
      </c>
      <c r="F6456" t="s">
        <v>30</v>
      </c>
      <c r="G6456" t="s">
        <v>31</v>
      </c>
      <c r="H6456" t="s">
        <v>32</v>
      </c>
      <c r="I6456" t="s">
        <v>33</v>
      </c>
      <c r="J6456" t="s">
        <v>34</v>
      </c>
      <c r="K6456">
        <v>2500</v>
      </c>
    </row>
    <row r="6457" spans="1:11" x14ac:dyDescent="0.25">
      <c r="A6457" t="s">
        <v>2980</v>
      </c>
    </row>
    <row r="6458" spans="1:11" x14ac:dyDescent="0.25">
      <c r="A6458" t="s">
        <v>2981</v>
      </c>
    </row>
    <row r="6459" spans="1:11" x14ac:dyDescent="0.25">
      <c r="A6459" t="s">
        <v>37</v>
      </c>
      <c r="B6459" t="s">
        <v>38</v>
      </c>
    </row>
    <row r="6460" spans="1:11" x14ac:dyDescent="0.25">
      <c r="A6460" t="s">
        <v>39</v>
      </c>
      <c r="B6460" t="s">
        <v>40</v>
      </c>
      <c r="C6460" t="s">
        <v>41</v>
      </c>
      <c r="D6460" t="s">
        <v>1</v>
      </c>
      <c r="E6460">
        <v>13</v>
      </c>
      <c r="F6460" t="s">
        <v>42</v>
      </c>
      <c r="G6460" t="s">
        <v>43</v>
      </c>
      <c r="H6460">
        <v>0.2</v>
      </c>
    </row>
    <row r="6461" spans="1:11" x14ac:dyDescent="0.25">
      <c r="A6461" t="s">
        <v>3228</v>
      </c>
      <c r="B6461" t="s">
        <v>24</v>
      </c>
      <c r="C6461" t="s">
        <v>25</v>
      </c>
      <c r="D6461">
        <v>2292</v>
      </c>
    </row>
    <row r="6462" spans="1:11" x14ac:dyDescent="0.25">
      <c r="A6462" t="s">
        <v>2986</v>
      </c>
    </row>
    <row r="6463" spans="1:11" x14ac:dyDescent="0.25">
      <c r="A6463" t="s">
        <v>3229</v>
      </c>
      <c r="B6463" t="s">
        <v>76</v>
      </c>
      <c r="C6463" t="s">
        <v>27</v>
      </c>
      <c r="D6463" t="s">
        <v>28</v>
      </c>
      <c r="E6463" t="s">
        <v>29</v>
      </c>
      <c r="F6463" t="s">
        <v>30</v>
      </c>
      <c r="G6463" t="s">
        <v>31</v>
      </c>
      <c r="H6463" t="s">
        <v>32</v>
      </c>
      <c r="I6463" t="s">
        <v>33</v>
      </c>
      <c r="J6463" t="s">
        <v>34</v>
      </c>
      <c r="K6463">
        <v>2500</v>
      </c>
    </row>
    <row r="6464" spans="1:11" x14ac:dyDescent="0.25">
      <c r="A6464" t="s">
        <v>2993</v>
      </c>
    </row>
    <row r="6465" spans="1:11" x14ac:dyDescent="0.25">
      <c r="A6465" t="s">
        <v>2994</v>
      </c>
    </row>
    <row r="6466" spans="1:11" x14ac:dyDescent="0.25">
      <c r="A6466" t="s">
        <v>37</v>
      </c>
      <c r="B6466" t="s">
        <v>38</v>
      </c>
    </row>
    <row r="6467" spans="1:11" x14ac:dyDescent="0.25">
      <c r="A6467" t="s">
        <v>39</v>
      </c>
      <c r="B6467" t="s">
        <v>40</v>
      </c>
      <c r="C6467" t="s">
        <v>41</v>
      </c>
      <c r="D6467" t="s">
        <v>1</v>
      </c>
      <c r="E6467">
        <v>13</v>
      </c>
      <c r="F6467" t="s">
        <v>42</v>
      </c>
      <c r="G6467" t="s">
        <v>43</v>
      </c>
      <c r="H6467">
        <v>0.2</v>
      </c>
    </row>
    <row r="6468" spans="1:11" x14ac:dyDescent="0.25">
      <c r="A6468" t="s">
        <v>214</v>
      </c>
      <c r="B6468" t="s">
        <v>76</v>
      </c>
      <c r="C6468" t="s">
        <v>44</v>
      </c>
      <c r="D6468" t="s">
        <v>45</v>
      </c>
      <c r="E6468" t="s">
        <v>46</v>
      </c>
      <c r="F6468" t="s">
        <v>3103</v>
      </c>
      <c r="G6468">
        <v>10</v>
      </c>
      <c r="H6468" t="s">
        <v>3104</v>
      </c>
    </row>
    <row r="6469" spans="1:11" x14ac:dyDescent="0.25">
      <c r="A6469" t="s">
        <v>3229</v>
      </c>
      <c r="B6469" t="s">
        <v>76</v>
      </c>
      <c r="C6469" t="s">
        <v>44</v>
      </c>
      <c r="D6469" t="s">
        <v>45</v>
      </c>
      <c r="E6469" t="s">
        <v>46</v>
      </c>
      <c r="F6469" t="s">
        <v>3103</v>
      </c>
      <c r="G6469">
        <v>10</v>
      </c>
      <c r="H6469" t="s">
        <v>3104</v>
      </c>
    </row>
    <row r="6470" spans="1:11" x14ac:dyDescent="0.25">
      <c r="A6470" t="s">
        <v>3227</v>
      </c>
      <c r="B6470" t="s">
        <v>24</v>
      </c>
      <c r="C6470" t="s">
        <v>25</v>
      </c>
      <c r="D6470">
        <v>7002</v>
      </c>
    </row>
    <row r="6471" spans="1:11" x14ac:dyDescent="0.25">
      <c r="A6471" t="s">
        <v>26</v>
      </c>
    </row>
    <row r="6472" spans="1:11" x14ac:dyDescent="0.25">
      <c r="A6472" t="s">
        <v>220</v>
      </c>
      <c r="B6472" t="s">
        <v>70</v>
      </c>
      <c r="C6472" t="s">
        <v>27</v>
      </c>
      <c r="D6472" t="s">
        <v>28</v>
      </c>
      <c r="E6472" t="s">
        <v>29</v>
      </c>
      <c r="F6472" t="s">
        <v>30</v>
      </c>
      <c r="G6472" t="s">
        <v>31</v>
      </c>
      <c r="H6472" t="s">
        <v>32</v>
      </c>
      <c r="I6472" t="s">
        <v>33</v>
      </c>
      <c r="J6472" t="s">
        <v>34</v>
      </c>
      <c r="K6472">
        <v>2500</v>
      </c>
    </row>
    <row r="6473" spans="1:11" x14ac:dyDescent="0.25">
      <c r="A6473" t="s">
        <v>2978</v>
      </c>
    </row>
    <row r="6474" spans="1:11" x14ac:dyDescent="0.25">
      <c r="A6474" t="s">
        <v>2979</v>
      </c>
    </row>
    <row r="6475" spans="1:11" x14ac:dyDescent="0.25">
      <c r="A6475" t="s">
        <v>37</v>
      </c>
      <c r="B6475" t="s">
        <v>38</v>
      </c>
    </row>
    <row r="6476" spans="1:11" x14ac:dyDescent="0.25">
      <c r="A6476" t="s">
        <v>39</v>
      </c>
      <c r="B6476" t="s">
        <v>40</v>
      </c>
      <c r="C6476" t="s">
        <v>41</v>
      </c>
      <c r="D6476" t="s">
        <v>1</v>
      </c>
      <c r="E6476">
        <v>14</v>
      </c>
      <c r="F6476" t="s">
        <v>42</v>
      </c>
      <c r="G6476" t="s">
        <v>43</v>
      </c>
      <c r="H6476">
        <v>0.2</v>
      </c>
    </row>
    <row r="6477" spans="1:11" x14ac:dyDescent="0.25">
      <c r="A6477" t="s">
        <v>220</v>
      </c>
      <c r="B6477" t="s">
        <v>70</v>
      </c>
      <c r="C6477" t="s">
        <v>44</v>
      </c>
      <c r="D6477" t="s">
        <v>45</v>
      </c>
      <c r="E6477" t="s">
        <v>46</v>
      </c>
      <c r="F6477" t="s">
        <v>3103</v>
      </c>
      <c r="G6477">
        <v>10</v>
      </c>
      <c r="H6477" t="s">
        <v>3104</v>
      </c>
    </row>
    <row r="6478" spans="1:11" x14ac:dyDescent="0.25">
      <c r="A6478" t="s">
        <v>67</v>
      </c>
      <c r="B6478" t="s">
        <v>24</v>
      </c>
      <c r="C6478" t="s">
        <v>25</v>
      </c>
      <c r="D6478">
        <v>7010</v>
      </c>
    </row>
    <row r="6479" spans="1:11" x14ac:dyDescent="0.25">
      <c r="A6479" t="s">
        <v>68</v>
      </c>
    </row>
    <row r="6480" spans="1:11" x14ac:dyDescent="0.25">
      <c r="A6480" t="s">
        <v>214</v>
      </c>
      <c r="B6480" t="s">
        <v>70</v>
      </c>
      <c r="C6480" t="s">
        <v>27</v>
      </c>
      <c r="D6480" t="s">
        <v>28</v>
      </c>
      <c r="E6480" t="s">
        <v>29</v>
      </c>
      <c r="F6480" t="s">
        <v>30</v>
      </c>
      <c r="G6480" t="s">
        <v>31</v>
      </c>
      <c r="H6480" t="s">
        <v>32</v>
      </c>
      <c r="I6480" t="s">
        <v>33</v>
      </c>
      <c r="J6480" t="s">
        <v>34</v>
      </c>
      <c r="K6480">
        <v>2500</v>
      </c>
    </row>
    <row r="6481" spans="1:11" x14ac:dyDescent="0.25">
      <c r="A6481" t="s">
        <v>2984</v>
      </c>
    </row>
    <row r="6482" spans="1:11" x14ac:dyDescent="0.25">
      <c r="A6482" t="s">
        <v>2985</v>
      </c>
    </row>
    <row r="6483" spans="1:11" x14ac:dyDescent="0.25">
      <c r="A6483" t="s">
        <v>37</v>
      </c>
      <c r="B6483" t="s">
        <v>38</v>
      </c>
    </row>
    <row r="6484" spans="1:11" x14ac:dyDescent="0.25">
      <c r="A6484" t="s">
        <v>39</v>
      </c>
      <c r="B6484" t="s">
        <v>40</v>
      </c>
      <c r="C6484" t="s">
        <v>41</v>
      </c>
      <c r="D6484" t="s">
        <v>1</v>
      </c>
      <c r="E6484">
        <v>14</v>
      </c>
      <c r="F6484" t="s">
        <v>42</v>
      </c>
      <c r="G6484" t="s">
        <v>43</v>
      </c>
      <c r="H6484">
        <v>0.2</v>
      </c>
    </row>
    <row r="6485" spans="1:11" x14ac:dyDescent="0.25">
      <c r="A6485" t="s">
        <v>214</v>
      </c>
      <c r="B6485" t="s">
        <v>70</v>
      </c>
      <c r="C6485" t="s">
        <v>44</v>
      </c>
      <c r="D6485" t="s">
        <v>45</v>
      </c>
      <c r="E6485" t="s">
        <v>46</v>
      </c>
      <c r="F6485" t="s">
        <v>3103</v>
      </c>
      <c r="G6485">
        <v>10</v>
      </c>
      <c r="H6485" t="s">
        <v>3104</v>
      </c>
    </row>
    <row r="6486" spans="1:11" x14ac:dyDescent="0.25">
      <c r="A6486" t="s">
        <v>3228</v>
      </c>
      <c r="B6486" t="s">
        <v>24</v>
      </c>
      <c r="C6486" t="s">
        <v>25</v>
      </c>
      <c r="D6486">
        <v>2292</v>
      </c>
    </row>
    <row r="6487" spans="1:11" x14ac:dyDescent="0.25">
      <c r="A6487" t="s">
        <v>2986</v>
      </c>
    </row>
    <row r="6488" spans="1:11" x14ac:dyDescent="0.25">
      <c r="A6488" t="s">
        <v>3229</v>
      </c>
      <c r="B6488" t="s">
        <v>73</v>
      </c>
      <c r="C6488" t="s">
        <v>27</v>
      </c>
      <c r="D6488" t="s">
        <v>28</v>
      </c>
      <c r="E6488" t="s">
        <v>29</v>
      </c>
      <c r="F6488" t="s">
        <v>30</v>
      </c>
      <c r="G6488" t="s">
        <v>31</v>
      </c>
      <c r="H6488" t="s">
        <v>32</v>
      </c>
      <c r="I6488" t="s">
        <v>33</v>
      </c>
      <c r="J6488" t="s">
        <v>34</v>
      </c>
      <c r="K6488">
        <v>2500</v>
      </c>
    </row>
    <row r="6489" spans="1:11" x14ac:dyDescent="0.25">
      <c r="A6489" t="s">
        <v>2987</v>
      </c>
    </row>
    <row r="6490" spans="1:11" x14ac:dyDescent="0.25">
      <c r="A6490" t="s">
        <v>2988</v>
      </c>
    </row>
    <row r="6491" spans="1:11" x14ac:dyDescent="0.25">
      <c r="A6491" t="s">
        <v>37</v>
      </c>
      <c r="B6491" t="s">
        <v>38</v>
      </c>
    </row>
    <row r="6492" spans="1:11" x14ac:dyDescent="0.25">
      <c r="A6492" t="s">
        <v>39</v>
      </c>
      <c r="B6492" t="s">
        <v>40</v>
      </c>
      <c r="C6492" t="s">
        <v>41</v>
      </c>
      <c r="D6492" t="s">
        <v>1</v>
      </c>
      <c r="E6492">
        <v>12</v>
      </c>
      <c r="F6492" t="s">
        <v>42</v>
      </c>
      <c r="G6492" t="s">
        <v>43</v>
      </c>
      <c r="H6492">
        <v>0.2</v>
      </c>
    </row>
    <row r="6493" spans="1:11" x14ac:dyDescent="0.25">
      <c r="A6493" t="s">
        <v>3229</v>
      </c>
      <c r="B6493" t="s">
        <v>73</v>
      </c>
      <c r="C6493" t="s">
        <v>44</v>
      </c>
      <c r="D6493" t="s">
        <v>45</v>
      </c>
      <c r="E6493" t="s">
        <v>46</v>
      </c>
      <c r="F6493" t="s">
        <v>3103</v>
      </c>
      <c r="G6493">
        <v>10</v>
      </c>
      <c r="H6493" t="s">
        <v>3104</v>
      </c>
    </row>
    <row r="6494" spans="1:11" x14ac:dyDescent="0.25">
      <c r="A6494" t="s">
        <v>3227</v>
      </c>
      <c r="B6494" t="s">
        <v>24</v>
      </c>
      <c r="C6494" t="s">
        <v>25</v>
      </c>
      <c r="D6494">
        <v>7002</v>
      </c>
    </row>
    <row r="6495" spans="1:11" x14ac:dyDescent="0.25">
      <c r="A6495" t="s">
        <v>26</v>
      </c>
    </row>
    <row r="6496" spans="1:11" x14ac:dyDescent="0.25">
      <c r="A6496" t="s">
        <v>220</v>
      </c>
      <c r="B6496" t="s">
        <v>76</v>
      </c>
      <c r="C6496" t="s">
        <v>27</v>
      </c>
      <c r="D6496" t="s">
        <v>28</v>
      </c>
      <c r="E6496" t="s">
        <v>29</v>
      </c>
      <c r="F6496" t="s">
        <v>30</v>
      </c>
      <c r="G6496" t="s">
        <v>31</v>
      </c>
      <c r="H6496" t="s">
        <v>32</v>
      </c>
      <c r="I6496" t="s">
        <v>33</v>
      </c>
      <c r="J6496" t="s">
        <v>34</v>
      </c>
      <c r="K6496">
        <v>2500</v>
      </c>
    </row>
    <row r="6497" spans="1:17" x14ac:dyDescent="0.25">
      <c r="A6497" t="s">
        <v>2974</v>
      </c>
    </row>
    <row r="6498" spans="1:17" x14ac:dyDescent="0.25">
      <c r="A6498" t="s">
        <v>2975</v>
      </c>
    </row>
    <row r="6499" spans="1:17" x14ac:dyDescent="0.25">
      <c r="A6499" t="s">
        <v>37</v>
      </c>
      <c r="B6499" t="s">
        <v>38</v>
      </c>
    </row>
    <row r="6500" spans="1:17" x14ac:dyDescent="0.25">
      <c r="A6500" t="s">
        <v>39</v>
      </c>
      <c r="B6500" t="s">
        <v>40</v>
      </c>
      <c r="C6500" t="s">
        <v>41</v>
      </c>
      <c r="D6500" t="s">
        <v>1</v>
      </c>
      <c r="E6500">
        <v>13</v>
      </c>
      <c r="F6500" t="s">
        <v>42</v>
      </c>
      <c r="G6500" t="s">
        <v>43</v>
      </c>
      <c r="H6500">
        <v>0.2</v>
      </c>
    </row>
    <row r="6501" spans="1:17" x14ac:dyDescent="0.25">
      <c r="A6501" t="s">
        <v>220</v>
      </c>
      <c r="B6501" t="s">
        <v>76</v>
      </c>
      <c r="C6501" t="s">
        <v>44</v>
      </c>
      <c r="D6501" t="s">
        <v>45</v>
      </c>
      <c r="E6501" t="s">
        <v>46</v>
      </c>
      <c r="F6501" t="s">
        <v>3103</v>
      </c>
      <c r="G6501">
        <v>10</v>
      </c>
      <c r="H6501" t="s">
        <v>3104</v>
      </c>
    </row>
    <row r="6502" spans="1:17" x14ac:dyDescent="0.25">
      <c r="A6502" t="s">
        <v>79</v>
      </c>
      <c r="B6502" t="s">
        <v>24</v>
      </c>
      <c r="C6502" t="s">
        <v>25</v>
      </c>
      <c r="D6502">
        <v>6960</v>
      </c>
    </row>
    <row r="6503" spans="1:17" x14ac:dyDescent="0.25">
      <c r="A6503" t="s">
        <v>80</v>
      </c>
    </row>
    <row r="6504" spans="1:17" x14ac:dyDescent="0.25">
      <c r="A6504" t="s">
        <v>218</v>
      </c>
      <c r="B6504" t="s">
        <v>70</v>
      </c>
      <c r="C6504" t="s">
        <v>27</v>
      </c>
      <c r="D6504" t="s">
        <v>28</v>
      </c>
      <c r="E6504" t="s">
        <v>29</v>
      </c>
      <c r="F6504" t="s">
        <v>30</v>
      </c>
      <c r="G6504" t="s">
        <v>31</v>
      </c>
      <c r="H6504" t="s">
        <v>32</v>
      </c>
      <c r="I6504" t="s">
        <v>33</v>
      </c>
      <c r="J6504" t="s">
        <v>34</v>
      </c>
      <c r="K6504">
        <v>2500</v>
      </c>
    </row>
    <row r="6505" spans="1:17" x14ac:dyDescent="0.25">
      <c r="A6505" t="s">
        <v>2991</v>
      </c>
    </row>
    <row r="6506" spans="1:17" x14ac:dyDescent="0.25">
      <c r="A6506" t="s">
        <v>2992</v>
      </c>
    </row>
    <row r="6507" spans="1:17" x14ac:dyDescent="0.25">
      <c r="A6507" t="s">
        <v>37</v>
      </c>
      <c r="B6507" t="s">
        <v>38</v>
      </c>
    </row>
    <row r="6508" spans="1:17" x14ac:dyDescent="0.25">
      <c r="A6508" t="s">
        <v>39</v>
      </c>
      <c r="B6508" t="s">
        <v>40</v>
      </c>
      <c r="C6508" t="s">
        <v>41</v>
      </c>
      <c r="D6508" t="s">
        <v>1</v>
      </c>
      <c r="E6508">
        <v>14</v>
      </c>
      <c r="F6508" t="s">
        <v>42</v>
      </c>
      <c r="G6508" t="s">
        <v>43</v>
      </c>
      <c r="H6508">
        <v>0.2</v>
      </c>
    </row>
    <row r="6509" spans="1:17" x14ac:dyDescent="0.25">
      <c r="A6509" t="s">
        <v>218</v>
      </c>
      <c r="B6509" t="s">
        <v>76</v>
      </c>
      <c r="C6509" t="s">
        <v>44</v>
      </c>
      <c r="D6509" t="s">
        <v>33</v>
      </c>
      <c r="E6509" t="s">
        <v>40</v>
      </c>
      <c r="F6509" t="s">
        <v>0</v>
      </c>
      <c r="G6509" t="s">
        <v>212</v>
      </c>
      <c r="H6509" t="s">
        <v>1</v>
      </c>
      <c r="I6509" t="s">
        <v>0</v>
      </c>
      <c r="J6509">
        <v>13</v>
      </c>
      <c r="K6509" t="s">
        <v>90</v>
      </c>
      <c r="L6509" t="s">
        <v>0</v>
      </c>
      <c r="M6509">
        <v>0.2</v>
      </c>
      <c r="N6509" t="s">
        <v>92</v>
      </c>
      <c r="O6509" t="s">
        <v>93</v>
      </c>
      <c r="P6509" t="s">
        <v>0</v>
      </c>
      <c r="Q6509" t="s">
        <v>94</v>
      </c>
    </row>
    <row r="6510" spans="1:17" x14ac:dyDescent="0.25">
      <c r="A6510" t="s">
        <v>218</v>
      </c>
      <c r="B6510" t="s">
        <v>70</v>
      </c>
      <c r="C6510" t="s">
        <v>44</v>
      </c>
      <c r="D6510" t="s">
        <v>33</v>
      </c>
      <c r="E6510" t="s">
        <v>40</v>
      </c>
      <c r="F6510" t="s">
        <v>0</v>
      </c>
      <c r="G6510" t="s">
        <v>212</v>
      </c>
      <c r="H6510" t="s">
        <v>1</v>
      </c>
      <c r="I6510" t="s">
        <v>0</v>
      </c>
      <c r="J6510">
        <v>14</v>
      </c>
      <c r="K6510" t="s">
        <v>90</v>
      </c>
      <c r="L6510" t="s">
        <v>0</v>
      </c>
      <c r="M6510">
        <v>0.2</v>
      </c>
      <c r="N6510" t="s">
        <v>92</v>
      </c>
      <c r="O6510" t="s">
        <v>93</v>
      </c>
      <c r="P6510" t="s">
        <v>0</v>
      </c>
      <c r="Q6510" t="s">
        <v>94</v>
      </c>
    </row>
    <row r="6511" spans="1:17" x14ac:dyDescent="0.25">
      <c r="A6511" t="s">
        <v>220</v>
      </c>
      <c r="B6511" t="s">
        <v>76</v>
      </c>
      <c r="C6511" t="s">
        <v>47</v>
      </c>
      <c r="D6511" t="s">
        <v>3105</v>
      </c>
      <c r="E6511" t="s">
        <v>49</v>
      </c>
      <c r="F6511" t="s">
        <v>50</v>
      </c>
      <c r="G6511">
        <v>2.7777751286824499E-4</v>
      </c>
    </row>
    <row r="6512" spans="1:17" x14ac:dyDescent="0.25">
      <c r="A6512" t="s">
        <v>220</v>
      </c>
      <c r="B6512" t="s">
        <v>70</v>
      </c>
      <c r="C6512" t="s">
        <v>47</v>
      </c>
      <c r="D6512" t="s">
        <v>3105</v>
      </c>
      <c r="E6512" t="s">
        <v>49</v>
      </c>
      <c r="F6512" t="s">
        <v>50</v>
      </c>
      <c r="G6512">
        <v>2.7777751286824499E-4</v>
      </c>
    </row>
    <row r="6513" spans="1:7" x14ac:dyDescent="0.25">
      <c r="A6513" t="s">
        <v>220</v>
      </c>
      <c r="B6513" t="s">
        <v>73</v>
      </c>
      <c r="C6513" t="s">
        <v>47</v>
      </c>
      <c r="D6513" t="s">
        <v>3105</v>
      </c>
      <c r="E6513" t="s">
        <v>49</v>
      </c>
      <c r="F6513" t="s">
        <v>50</v>
      </c>
      <c r="G6513">
        <v>8.8888804117838503E-4</v>
      </c>
    </row>
    <row r="6514" spans="1:7" x14ac:dyDescent="0.25">
      <c r="A6514" t="s">
        <v>214</v>
      </c>
      <c r="B6514" t="s">
        <v>70</v>
      </c>
      <c r="C6514" t="s">
        <v>47</v>
      </c>
      <c r="D6514" t="s">
        <v>3105</v>
      </c>
      <c r="E6514" t="s">
        <v>49</v>
      </c>
      <c r="F6514" t="s">
        <v>50</v>
      </c>
      <c r="G6514">
        <v>3.88888518015543E-4</v>
      </c>
    </row>
    <row r="6515" spans="1:7" x14ac:dyDescent="0.25">
      <c r="A6515" t="s">
        <v>214</v>
      </c>
      <c r="B6515" t="s">
        <v>73</v>
      </c>
      <c r="C6515" t="s">
        <v>47</v>
      </c>
      <c r="D6515" t="s">
        <v>3105</v>
      </c>
      <c r="E6515" t="s">
        <v>49</v>
      </c>
      <c r="F6515" t="s">
        <v>50</v>
      </c>
      <c r="G6515">
        <v>1.1388878027597999E-3</v>
      </c>
    </row>
    <row r="6516" spans="1:7" x14ac:dyDescent="0.25">
      <c r="A6516" t="s">
        <v>214</v>
      </c>
      <c r="B6516" t="s">
        <v>76</v>
      </c>
      <c r="C6516" t="s">
        <v>47</v>
      </c>
      <c r="D6516" t="s">
        <v>3105</v>
      </c>
      <c r="E6516" t="s">
        <v>49</v>
      </c>
      <c r="F6516" t="s">
        <v>50</v>
      </c>
      <c r="G6516">
        <v>7.2222153345743805E-4</v>
      </c>
    </row>
    <row r="6517" spans="1:7" x14ac:dyDescent="0.25">
      <c r="A6517" t="s">
        <v>3229</v>
      </c>
      <c r="B6517" t="s">
        <v>70</v>
      </c>
      <c r="C6517" t="s">
        <v>47</v>
      </c>
      <c r="D6517" t="s">
        <v>3105</v>
      </c>
      <c r="E6517" t="s">
        <v>49</v>
      </c>
      <c r="F6517" t="s">
        <v>50</v>
      </c>
      <c r="G6517">
        <v>3.0555526415506999E-4</v>
      </c>
    </row>
    <row r="6518" spans="1:7" x14ac:dyDescent="0.25">
      <c r="A6518" t="s">
        <v>3229</v>
      </c>
      <c r="B6518" t="s">
        <v>76</v>
      </c>
      <c r="C6518" t="s">
        <v>47</v>
      </c>
      <c r="D6518" t="s">
        <v>3105</v>
      </c>
      <c r="E6518" t="s">
        <v>49</v>
      </c>
      <c r="F6518" t="s">
        <v>50</v>
      </c>
      <c r="G6518">
        <v>2.1388868490854899E-3</v>
      </c>
    </row>
    <row r="6519" spans="1:7" x14ac:dyDescent="0.25">
      <c r="A6519" t="s">
        <v>3229</v>
      </c>
      <c r="B6519" t="s">
        <v>73</v>
      </c>
      <c r="C6519" t="s">
        <v>47</v>
      </c>
      <c r="D6519" t="s">
        <v>3105</v>
      </c>
      <c r="E6519" t="s">
        <v>49</v>
      </c>
      <c r="F6519" t="s">
        <v>50</v>
      </c>
      <c r="G6519">
        <v>2.1388868490854899E-3</v>
      </c>
    </row>
    <row r="6520" spans="1:7" x14ac:dyDescent="0.25">
      <c r="A6520" t="s">
        <v>3004</v>
      </c>
      <c r="B6520" t="s">
        <v>3261</v>
      </c>
    </row>
    <row r="6521" spans="1:7" x14ac:dyDescent="0.25">
      <c r="A6521" t="s">
        <v>3005</v>
      </c>
      <c r="B6521" t="s">
        <v>3006</v>
      </c>
      <c r="C6521" t="s">
        <v>3007</v>
      </c>
      <c r="D6521" t="s">
        <v>3008</v>
      </c>
      <c r="E6521" t="s">
        <v>3232</v>
      </c>
    </row>
    <row r="6522" spans="1:7" x14ac:dyDescent="0.25">
      <c r="B6522" t="s">
        <v>3009</v>
      </c>
      <c r="C6522" t="s">
        <v>3010</v>
      </c>
      <c r="D6522" t="s">
        <v>3011</v>
      </c>
      <c r="E6522">
        <v>313</v>
      </c>
      <c r="F6522" t="s">
        <v>3012</v>
      </c>
      <c r="G6522" t="s">
        <v>3013</v>
      </c>
    </row>
    <row r="6523" spans="1:7" x14ac:dyDescent="0.25">
      <c r="B6523" t="s">
        <v>3014</v>
      </c>
    </row>
    <row r="6524" spans="1:7" x14ac:dyDescent="0.25">
      <c r="B6524" t="s">
        <v>3015</v>
      </c>
    </row>
    <row r="6525" spans="1:7" x14ac:dyDescent="0.25">
      <c r="B6525" t="s">
        <v>3009</v>
      </c>
      <c r="C6525" t="s">
        <v>3010</v>
      </c>
      <c r="D6525" t="s">
        <v>3011</v>
      </c>
      <c r="E6525">
        <v>108</v>
      </c>
      <c r="F6525" t="s">
        <v>3012</v>
      </c>
      <c r="G6525" t="s">
        <v>3016</v>
      </c>
    </row>
    <row r="6526" spans="1:7" x14ac:dyDescent="0.25">
      <c r="B6526" t="s">
        <v>3017</v>
      </c>
      <c r="C6526" t="s">
        <v>3018</v>
      </c>
    </row>
    <row r="6527" spans="1:7" x14ac:dyDescent="0.25">
      <c r="B6527" t="s">
        <v>3019</v>
      </c>
    </row>
    <row r="6528" spans="1:7" x14ac:dyDescent="0.25">
      <c r="B6528" t="s">
        <v>3009</v>
      </c>
      <c r="C6528" t="s">
        <v>18</v>
      </c>
      <c r="D6528" t="s">
        <v>3011</v>
      </c>
      <c r="E6528">
        <v>29</v>
      </c>
      <c r="F6528" t="s">
        <v>3012</v>
      </c>
      <c r="G6528" t="s">
        <v>3020</v>
      </c>
    </row>
    <row r="6529" spans="2:14" x14ac:dyDescent="0.25">
      <c r="B6529" t="s">
        <v>3021</v>
      </c>
      <c r="C6529" t="s">
        <v>3022</v>
      </c>
      <c r="D6529" t="s">
        <v>3023</v>
      </c>
      <c r="E6529" t="s">
        <v>3024</v>
      </c>
      <c r="F6529" t="s">
        <v>3025</v>
      </c>
      <c r="G6529" t="s">
        <v>3026</v>
      </c>
      <c r="H6529" t="s">
        <v>3027</v>
      </c>
      <c r="I6529" t="s">
        <v>3028</v>
      </c>
    </row>
    <row r="6530" spans="2:14" x14ac:dyDescent="0.25">
      <c r="B6530" t="s">
        <v>3029</v>
      </c>
    </row>
    <row r="6531" spans="2:14" x14ac:dyDescent="0.25">
      <c r="B6531" t="s">
        <v>3009</v>
      </c>
      <c r="C6531" t="s">
        <v>18</v>
      </c>
      <c r="D6531" t="s">
        <v>3011</v>
      </c>
      <c r="E6531">
        <v>40</v>
      </c>
      <c r="F6531" t="s">
        <v>3012</v>
      </c>
      <c r="G6531" t="s">
        <v>3030</v>
      </c>
    </row>
    <row r="6532" spans="2:14" x14ac:dyDescent="0.25">
      <c r="B6532" t="s">
        <v>833</v>
      </c>
      <c r="C6532" t="s">
        <v>3233</v>
      </c>
      <c r="D6532" t="s">
        <v>3234</v>
      </c>
      <c r="E6532" t="s">
        <v>3026</v>
      </c>
      <c r="F6532" t="s">
        <v>3026</v>
      </c>
      <c r="G6532" t="s">
        <v>3027</v>
      </c>
      <c r="H6532" t="s">
        <v>3235</v>
      </c>
      <c r="I6532" t="s">
        <v>3236</v>
      </c>
      <c r="J6532" t="s">
        <v>3236</v>
      </c>
      <c r="K6532" t="s">
        <v>3031</v>
      </c>
      <c r="L6532" t="s">
        <v>3032</v>
      </c>
      <c r="M6532" t="s">
        <v>3031</v>
      </c>
      <c r="N6532" t="s">
        <v>3033</v>
      </c>
    </row>
    <row r="6533" spans="2:14" x14ac:dyDescent="0.25">
      <c r="B6533" t="s">
        <v>3009</v>
      </c>
      <c r="C6533" t="s">
        <v>3034</v>
      </c>
      <c r="D6533" t="s">
        <v>3011</v>
      </c>
      <c r="E6533">
        <v>93</v>
      </c>
      <c r="F6533" t="s">
        <v>3012</v>
      </c>
      <c r="G6533" t="s">
        <v>3035</v>
      </c>
    </row>
    <row r="6534" spans="2:14" x14ac:dyDescent="0.25">
      <c r="B6534" t="s">
        <v>3036</v>
      </c>
      <c r="C6534" t="s">
        <v>3037</v>
      </c>
      <c r="D6534" t="s">
        <v>3027</v>
      </c>
      <c r="E6534" t="s">
        <v>3237</v>
      </c>
    </row>
    <row r="6535" spans="2:14" x14ac:dyDescent="0.25">
      <c r="B6535" t="s">
        <v>3009</v>
      </c>
      <c r="C6535" t="s">
        <v>3038</v>
      </c>
      <c r="D6535" t="s">
        <v>3011</v>
      </c>
      <c r="E6535">
        <v>227</v>
      </c>
      <c r="F6535" t="s">
        <v>3012</v>
      </c>
      <c r="G6535" t="s">
        <v>3016</v>
      </c>
    </row>
    <row r="6536" spans="2:14" x14ac:dyDescent="0.25">
      <c r="B6536" t="s">
        <v>3039</v>
      </c>
    </row>
    <row r="6537" spans="2:14" x14ac:dyDescent="0.25">
      <c r="B6537" t="s">
        <v>3040</v>
      </c>
    </row>
    <row r="6538" spans="2:14" x14ac:dyDescent="0.25">
      <c r="B6538" t="s">
        <v>3009</v>
      </c>
      <c r="C6538" t="s">
        <v>3038</v>
      </c>
      <c r="D6538" t="s">
        <v>3011</v>
      </c>
      <c r="E6538">
        <v>519</v>
      </c>
      <c r="F6538" t="s">
        <v>3012</v>
      </c>
      <c r="G6538" t="s">
        <v>3041</v>
      </c>
    </row>
    <row r="6539" spans="2:14" x14ac:dyDescent="0.25">
      <c r="B6539" t="s">
        <v>3042</v>
      </c>
    </row>
    <row r="6540" spans="2:14" x14ac:dyDescent="0.25">
      <c r="B6540" t="s">
        <v>3043</v>
      </c>
    </row>
    <row r="6541" spans="2:14" x14ac:dyDescent="0.25">
      <c r="B6541" t="s">
        <v>3009</v>
      </c>
      <c r="C6541" t="s">
        <v>3038</v>
      </c>
      <c r="D6541" t="s">
        <v>3011</v>
      </c>
      <c r="E6541">
        <v>258</v>
      </c>
      <c r="F6541" t="s">
        <v>3012</v>
      </c>
      <c r="G6541" t="s">
        <v>3044</v>
      </c>
    </row>
    <row r="6542" spans="2:14" x14ac:dyDescent="0.25">
      <c r="B6542" t="s">
        <v>833</v>
      </c>
      <c r="C6542" t="s">
        <v>3045</v>
      </c>
    </row>
    <row r="6543" spans="2:14" x14ac:dyDescent="0.25">
      <c r="B6543" t="s">
        <v>3009</v>
      </c>
      <c r="C6543" t="s">
        <v>3038</v>
      </c>
      <c r="D6543" t="s">
        <v>3011</v>
      </c>
      <c r="E6543">
        <v>327</v>
      </c>
      <c r="F6543" t="s">
        <v>3012</v>
      </c>
      <c r="G6543" t="s">
        <v>3046</v>
      </c>
    </row>
    <row r="6544" spans="2:14" x14ac:dyDescent="0.25">
      <c r="B6544" t="s">
        <v>3047</v>
      </c>
      <c r="C6544" t="s">
        <v>3048</v>
      </c>
      <c r="D6544" t="s">
        <v>3049</v>
      </c>
    </row>
    <row r="6545" spans="2:7" x14ac:dyDescent="0.25">
      <c r="B6545" t="s">
        <v>3009</v>
      </c>
      <c r="C6545" t="s">
        <v>3050</v>
      </c>
      <c r="D6545" t="s">
        <v>3011</v>
      </c>
      <c r="E6545">
        <v>1739</v>
      </c>
      <c r="F6545" t="s">
        <v>3012</v>
      </c>
      <c r="G6545" t="s">
        <v>3051</v>
      </c>
    </row>
    <row r="6546" spans="2:7" x14ac:dyDescent="0.25">
      <c r="B6546" t="s">
        <v>3052</v>
      </c>
      <c r="C6546" t="s">
        <v>3053</v>
      </c>
      <c r="D6546" t="s">
        <v>3054</v>
      </c>
    </row>
    <row r="6547" spans="2:7" x14ac:dyDescent="0.25">
      <c r="B6547" t="s">
        <v>3055</v>
      </c>
    </row>
    <row r="6548" spans="2:7" x14ac:dyDescent="0.25">
      <c r="B6548" t="s">
        <v>3009</v>
      </c>
      <c r="C6548" t="s">
        <v>3050</v>
      </c>
      <c r="D6548" t="s">
        <v>3011</v>
      </c>
      <c r="E6548">
        <v>1750</v>
      </c>
      <c r="F6548" t="s">
        <v>3012</v>
      </c>
      <c r="G6548" t="s">
        <v>3056</v>
      </c>
    </row>
    <row r="6549" spans="2:7" x14ac:dyDescent="0.25">
      <c r="B6549" t="s">
        <v>3052</v>
      </c>
      <c r="C6549" t="s">
        <v>3057</v>
      </c>
      <c r="D6549" t="s">
        <v>3054</v>
      </c>
    </row>
    <row r="6550" spans="2:7" x14ac:dyDescent="0.25">
      <c r="B6550" t="s">
        <v>3009</v>
      </c>
      <c r="C6550" t="s">
        <v>3058</v>
      </c>
      <c r="D6550" t="s">
        <v>3011</v>
      </c>
      <c r="E6550">
        <v>46</v>
      </c>
      <c r="F6550" t="s">
        <v>3012</v>
      </c>
      <c r="G6550" t="s">
        <v>3059</v>
      </c>
    </row>
    <row r="6551" spans="2:7" x14ac:dyDescent="0.25">
      <c r="B6551" t="s">
        <v>3060</v>
      </c>
      <c r="C6551" t="s">
        <v>3061</v>
      </c>
    </row>
    <row r="6552" spans="2:7" x14ac:dyDescent="0.25">
      <c r="B6552" t="s">
        <v>3009</v>
      </c>
      <c r="C6552" t="s">
        <v>3050</v>
      </c>
      <c r="D6552" t="s">
        <v>3011</v>
      </c>
      <c r="E6552">
        <v>1739</v>
      </c>
      <c r="F6552" t="s">
        <v>3012</v>
      </c>
      <c r="G6552" t="s">
        <v>3051</v>
      </c>
    </row>
    <row r="6553" spans="2:7" x14ac:dyDescent="0.25">
      <c r="B6553" t="s">
        <v>3052</v>
      </c>
      <c r="C6553" t="s">
        <v>3053</v>
      </c>
      <c r="D6553" t="s">
        <v>3054</v>
      </c>
    </row>
    <row r="6554" spans="2:7" x14ac:dyDescent="0.25">
      <c r="B6554" t="s">
        <v>3055</v>
      </c>
    </row>
    <row r="6555" spans="2:7" x14ac:dyDescent="0.25">
      <c r="B6555" t="s">
        <v>3009</v>
      </c>
      <c r="C6555" t="s">
        <v>3050</v>
      </c>
      <c r="D6555" t="s">
        <v>3011</v>
      </c>
      <c r="E6555">
        <v>1750</v>
      </c>
      <c r="F6555" t="s">
        <v>3012</v>
      </c>
      <c r="G6555" t="s">
        <v>3056</v>
      </c>
    </row>
    <row r="6556" spans="2:7" x14ac:dyDescent="0.25">
      <c r="B6556" t="s">
        <v>3052</v>
      </c>
      <c r="C6556" t="s">
        <v>3057</v>
      </c>
      <c r="D6556" t="s">
        <v>3054</v>
      </c>
    </row>
    <row r="6557" spans="2:7" x14ac:dyDescent="0.25">
      <c r="B6557" t="s">
        <v>3009</v>
      </c>
      <c r="C6557" t="s">
        <v>3062</v>
      </c>
      <c r="D6557" t="s">
        <v>3011</v>
      </c>
      <c r="E6557">
        <v>820</v>
      </c>
      <c r="F6557" t="s">
        <v>3012</v>
      </c>
      <c r="G6557" t="s">
        <v>3059</v>
      </c>
    </row>
    <row r="6558" spans="2:7" x14ac:dyDescent="0.25">
      <c r="B6558" t="s">
        <v>3063</v>
      </c>
      <c r="C6558" t="s">
        <v>3064</v>
      </c>
      <c r="D6558" t="s">
        <v>3065</v>
      </c>
      <c r="E6558" t="s">
        <v>3066</v>
      </c>
      <c r="F6558" t="s">
        <v>3067</v>
      </c>
      <c r="G6558" t="s">
        <v>3068</v>
      </c>
    </row>
    <row r="6559" spans="2:7" x14ac:dyDescent="0.25">
      <c r="B6559" t="s">
        <v>3009</v>
      </c>
      <c r="C6559" t="s">
        <v>3050</v>
      </c>
      <c r="D6559" t="s">
        <v>3011</v>
      </c>
      <c r="E6559">
        <v>1739</v>
      </c>
      <c r="F6559" t="s">
        <v>3012</v>
      </c>
      <c r="G6559" t="s">
        <v>3051</v>
      </c>
    </row>
    <row r="6560" spans="2:7" x14ac:dyDescent="0.25">
      <c r="B6560" t="s">
        <v>3052</v>
      </c>
      <c r="C6560" t="s">
        <v>3053</v>
      </c>
      <c r="D6560" t="s">
        <v>3054</v>
      </c>
    </row>
    <row r="6561" spans="2:9" x14ac:dyDescent="0.25">
      <c r="B6561" t="s">
        <v>3055</v>
      </c>
    </row>
    <row r="6562" spans="2:9" x14ac:dyDescent="0.25">
      <c r="B6562" t="s">
        <v>3009</v>
      </c>
      <c r="C6562" t="s">
        <v>3050</v>
      </c>
      <c r="D6562" t="s">
        <v>3011</v>
      </c>
      <c r="E6562">
        <v>1750</v>
      </c>
      <c r="F6562" t="s">
        <v>3012</v>
      </c>
      <c r="G6562" t="s">
        <v>3056</v>
      </c>
    </row>
    <row r="6563" spans="2:9" x14ac:dyDescent="0.25">
      <c r="B6563" t="s">
        <v>3052</v>
      </c>
      <c r="C6563" t="s">
        <v>3057</v>
      </c>
      <c r="D6563" t="s">
        <v>3054</v>
      </c>
    </row>
    <row r="6564" spans="2:9" x14ac:dyDescent="0.25">
      <c r="B6564" t="s">
        <v>3009</v>
      </c>
      <c r="C6564" t="s">
        <v>3062</v>
      </c>
      <c r="D6564" t="s">
        <v>3011</v>
      </c>
      <c r="E6564">
        <v>725</v>
      </c>
      <c r="F6564" t="s">
        <v>3012</v>
      </c>
      <c r="G6564" t="s">
        <v>3059</v>
      </c>
    </row>
    <row r="6565" spans="2:9" x14ac:dyDescent="0.25">
      <c r="B6565" t="s">
        <v>3069</v>
      </c>
      <c r="C6565" t="s">
        <v>3070</v>
      </c>
      <c r="D6565" t="s">
        <v>3071</v>
      </c>
    </row>
    <row r="6566" spans="2:9" x14ac:dyDescent="0.25">
      <c r="B6566" t="s">
        <v>3009</v>
      </c>
      <c r="C6566" t="s">
        <v>3050</v>
      </c>
      <c r="D6566" t="s">
        <v>3011</v>
      </c>
      <c r="E6566">
        <v>1739</v>
      </c>
      <c r="F6566" t="s">
        <v>3012</v>
      </c>
      <c r="G6566" t="s">
        <v>3051</v>
      </c>
    </row>
    <row r="6567" spans="2:9" x14ac:dyDescent="0.25">
      <c r="B6567" t="s">
        <v>3052</v>
      </c>
      <c r="C6567" t="s">
        <v>3053</v>
      </c>
      <c r="D6567" t="s">
        <v>3054</v>
      </c>
    </row>
    <row r="6568" spans="2:9" x14ac:dyDescent="0.25">
      <c r="B6568" t="s">
        <v>3055</v>
      </c>
    </row>
    <row r="6569" spans="2:9" x14ac:dyDescent="0.25">
      <c r="B6569" t="s">
        <v>3009</v>
      </c>
      <c r="C6569" t="s">
        <v>3050</v>
      </c>
      <c r="D6569" t="s">
        <v>3011</v>
      </c>
      <c r="E6569">
        <v>1750</v>
      </c>
      <c r="F6569" t="s">
        <v>3012</v>
      </c>
      <c r="G6569" t="s">
        <v>3056</v>
      </c>
    </row>
    <row r="6570" spans="2:9" x14ac:dyDescent="0.25">
      <c r="B6570" t="s">
        <v>3052</v>
      </c>
      <c r="C6570" t="s">
        <v>3057</v>
      </c>
      <c r="D6570" t="s">
        <v>3054</v>
      </c>
    </row>
    <row r="6571" spans="2:9" x14ac:dyDescent="0.25">
      <c r="B6571" t="s">
        <v>3009</v>
      </c>
      <c r="C6571" t="s">
        <v>3062</v>
      </c>
      <c r="D6571" t="s">
        <v>3011</v>
      </c>
      <c r="E6571">
        <v>750</v>
      </c>
      <c r="F6571" t="s">
        <v>3012</v>
      </c>
      <c r="G6571" t="s">
        <v>3059</v>
      </c>
    </row>
    <row r="6572" spans="2:9" x14ac:dyDescent="0.25">
      <c r="B6572" t="s">
        <v>3069</v>
      </c>
      <c r="C6572" t="s">
        <v>3072</v>
      </c>
      <c r="D6572" t="s">
        <v>3073</v>
      </c>
      <c r="E6572" t="s">
        <v>3238</v>
      </c>
      <c r="F6572" t="s">
        <v>3074</v>
      </c>
      <c r="G6572" t="s">
        <v>3069</v>
      </c>
      <c r="H6572" t="s">
        <v>3069</v>
      </c>
      <c r="I6572" t="s">
        <v>3075</v>
      </c>
    </row>
    <row r="6573" spans="2:9" x14ac:dyDescent="0.25">
      <c r="B6573" t="s">
        <v>3009</v>
      </c>
      <c r="C6573" t="s">
        <v>3050</v>
      </c>
      <c r="D6573" t="s">
        <v>3011</v>
      </c>
      <c r="E6573">
        <v>1739</v>
      </c>
      <c r="F6573" t="s">
        <v>3012</v>
      </c>
      <c r="G6573" t="s">
        <v>3051</v>
      </c>
    </row>
    <row r="6574" spans="2:9" x14ac:dyDescent="0.25">
      <c r="B6574" t="s">
        <v>3052</v>
      </c>
      <c r="C6574" t="s">
        <v>3053</v>
      </c>
      <c r="D6574" t="s">
        <v>3054</v>
      </c>
    </row>
    <row r="6575" spans="2:9" x14ac:dyDescent="0.25">
      <c r="B6575" t="s">
        <v>3055</v>
      </c>
    </row>
    <row r="6576" spans="2:9" x14ac:dyDescent="0.25">
      <c r="B6576" t="s">
        <v>3009</v>
      </c>
      <c r="C6576" t="s">
        <v>3050</v>
      </c>
      <c r="D6576" t="s">
        <v>3011</v>
      </c>
      <c r="E6576">
        <v>1750</v>
      </c>
      <c r="F6576" t="s">
        <v>3012</v>
      </c>
      <c r="G6576" t="s">
        <v>3056</v>
      </c>
    </row>
    <row r="6577" spans="2:9" x14ac:dyDescent="0.25">
      <c r="B6577" t="s">
        <v>3052</v>
      </c>
      <c r="C6577" t="s">
        <v>3057</v>
      </c>
      <c r="D6577" t="s">
        <v>3054</v>
      </c>
    </row>
    <row r="6578" spans="2:9" x14ac:dyDescent="0.25">
      <c r="B6578" t="s">
        <v>3009</v>
      </c>
      <c r="C6578" t="s">
        <v>3062</v>
      </c>
      <c r="D6578" t="s">
        <v>3011</v>
      </c>
      <c r="E6578">
        <v>738</v>
      </c>
      <c r="F6578" t="s">
        <v>3012</v>
      </c>
      <c r="G6578" t="s">
        <v>3059</v>
      </c>
    </row>
    <row r="6579" spans="2:9" x14ac:dyDescent="0.25">
      <c r="B6579" t="s">
        <v>3052</v>
      </c>
      <c r="C6579" t="s">
        <v>3069</v>
      </c>
      <c r="D6579" t="s">
        <v>3031</v>
      </c>
      <c r="E6579" t="s">
        <v>3076</v>
      </c>
    </row>
    <row r="6580" spans="2:9" x14ac:dyDescent="0.25">
      <c r="B6580" t="s">
        <v>3077</v>
      </c>
    </row>
    <row r="6581" spans="2:9" x14ac:dyDescent="0.25">
      <c r="B6581" t="s">
        <v>3009</v>
      </c>
      <c r="C6581" t="s">
        <v>3062</v>
      </c>
      <c r="D6581" t="s">
        <v>3011</v>
      </c>
      <c r="E6581">
        <v>750</v>
      </c>
      <c r="F6581" t="s">
        <v>3012</v>
      </c>
      <c r="G6581" t="s">
        <v>3078</v>
      </c>
    </row>
    <row r="6582" spans="2:9" x14ac:dyDescent="0.25">
      <c r="B6582" t="s">
        <v>3069</v>
      </c>
      <c r="C6582" t="s">
        <v>3072</v>
      </c>
      <c r="D6582" t="s">
        <v>3073</v>
      </c>
      <c r="E6582" t="s">
        <v>3238</v>
      </c>
      <c r="F6582" t="s">
        <v>3074</v>
      </c>
      <c r="G6582" t="s">
        <v>3069</v>
      </c>
      <c r="H6582" t="s">
        <v>3069</v>
      </c>
      <c r="I6582" t="s">
        <v>3075</v>
      </c>
    </row>
    <row r="6583" spans="2:9" x14ac:dyDescent="0.25">
      <c r="B6583" t="s">
        <v>3079</v>
      </c>
    </row>
    <row r="6584" spans="2:9" x14ac:dyDescent="0.25">
      <c r="B6584" t="s">
        <v>3009</v>
      </c>
      <c r="C6584" t="s">
        <v>3050</v>
      </c>
      <c r="D6584" t="s">
        <v>3011</v>
      </c>
      <c r="E6584">
        <v>1739</v>
      </c>
      <c r="F6584" t="s">
        <v>3012</v>
      </c>
      <c r="G6584" t="s">
        <v>3051</v>
      </c>
    </row>
    <row r="6585" spans="2:9" x14ac:dyDescent="0.25">
      <c r="B6585" t="s">
        <v>3052</v>
      </c>
      <c r="C6585" t="s">
        <v>3053</v>
      </c>
      <c r="D6585" t="s">
        <v>3054</v>
      </c>
    </row>
    <row r="6586" spans="2:9" x14ac:dyDescent="0.25">
      <c r="B6586" t="s">
        <v>3055</v>
      </c>
    </row>
    <row r="6587" spans="2:9" x14ac:dyDescent="0.25">
      <c r="B6587" t="s">
        <v>3009</v>
      </c>
      <c r="C6587" t="s">
        <v>3050</v>
      </c>
      <c r="D6587" t="s">
        <v>3011</v>
      </c>
      <c r="E6587">
        <v>1750</v>
      </c>
      <c r="F6587" t="s">
        <v>3012</v>
      </c>
      <c r="G6587" t="s">
        <v>3056</v>
      </c>
    </row>
    <row r="6588" spans="2:9" x14ac:dyDescent="0.25">
      <c r="B6588" t="s">
        <v>3052</v>
      </c>
      <c r="C6588" t="s">
        <v>3057</v>
      </c>
      <c r="D6588" t="s">
        <v>3054</v>
      </c>
    </row>
    <row r="6589" spans="2:9" x14ac:dyDescent="0.25">
      <c r="B6589" t="s">
        <v>3009</v>
      </c>
      <c r="C6589" t="s">
        <v>3062</v>
      </c>
      <c r="D6589" t="s">
        <v>3011</v>
      </c>
      <c r="E6589">
        <v>769</v>
      </c>
      <c r="F6589" t="s">
        <v>3012</v>
      </c>
      <c r="G6589" t="s">
        <v>3059</v>
      </c>
    </row>
    <row r="6590" spans="2:9" x14ac:dyDescent="0.25">
      <c r="B6590" t="s">
        <v>3069</v>
      </c>
      <c r="C6590" t="s">
        <v>3080</v>
      </c>
      <c r="D6590" t="s">
        <v>3081</v>
      </c>
      <c r="E6590" t="s">
        <v>3082</v>
      </c>
      <c r="F6590" t="s">
        <v>3083</v>
      </c>
      <c r="G6590" t="s">
        <v>3239</v>
      </c>
      <c r="H6590" t="s">
        <v>3071</v>
      </c>
    </row>
    <row r="6591" spans="2:9" x14ac:dyDescent="0.25">
      <c r="B6591" t="s">
        <v>3084</v>
      </c>
    </row>
    <row r="6592" spans="2:9" x14ac:dyDescent="0.25">
      <c r="B6592" t="s">
        <v>3009</v>
      </c>
      <c r="C6592" t="s">
        <v>3062</v>
      </c>
      <c r="D6592" t="s">
        <v>3011</v>
      </c>
      <c r="E6592">
        <v>776</v>
      </c>
      <c r="F6592" t="s">
        <v>3012</v>
      </c>
      <c r="G6592" t="s">
        <v>3085</v>
      </c>
    </row>
    <row r="6593" spans="1:19" x14ac:dyDescent="0.25">
      <c r="B6593" t="s">
        <v>3086</v>
      </c>
      <c r="C6593" t="s">
        <v>3087</v>
      </c>
      <c r="D6593" t="s">
        <v>3088</v>
      </c>
      <c r="E6593" t="s">
        <v>3089</v>
      </c>
      <c r="F6593" t="s">
        <v>3090</v>
      </c>
      <c r="G6593" t="s">
        <v>3091</v>
      </c>
    </row>
    <row r="6594" spans="1:19" x14ac:dyDescent="0.25">
      <c r="B6594" t="s">
        <v>3092</v>
      </c>
    </row>
    <row r="6595" spans="1:19" x14ac:dyDescent="0.25">
      <c r="A6595" t="s">
        <v>3240</v>
      </c>
      <c r="B6595" t="s">
        <v>3093</v>
      </c>
      <c r="C6595" t="s">
        <v>3094</v>
      </c>
      <c r="D6595" t="s">
        <v>3095</v>
      </c>
      <c r="E6595" t="s">
        <v>3241</v>
      </c>
      <c r="F6595" t="s">
        <v>3096</v>
      </c>
      <c r="G6595" t="s">
        <v>3242</v>
      </c>
      <c r="H6595" t="s">
        <v>3097</v>
      </c>
      <c r="I6595" t="s">
        <v>3098</v>
      </c>
      <c r="J6595" t="s">
        <v>3243</v>
      </c>
      <c r="K6595" t="s">
        <v>3099</v>
      </c>
      <c r="L6595" t="s">
        <v>3100</v>
      </c>
      <c r="M6595" t="s">
        <v>3002</v>
      </c>
      <c r="N6595" t="s">
        <v>3101</v>
      </c>
      <c r="O6595">
        <v>14195097600</v>
      </c>
      <c r="P6595" t="s">
        <v>3102</v>
      </c>
    </row>
    <row r="6596" spans="1:19" x14ac:dyDescent="0.25">
      <c r="A6596" t="s">
        <v>220</v>
      </c>
      <c r="B6596" t="s">
        <v>73</v>
      </c>
      <c r="C6596" t="s">
        <v>47</v>
      </c>
      <c r="D6596" t="s">
        <v>3106</v>
      </c>
      <c r="E6596" t="s">
        <v>49</v>
      </c>
      <c r="F6596" t="s">
        <v>50</v>
      </c>
      <c r="G6596">
        <v>8.8888804117838503E-4</v>
      </c>
    </row>
    <row r="6597" spans="1:19" x14ac:dyDescent="0.25">
      <c r="A6597" t="s">
        <v>220</v>
      </c>
      <c r="B6597" t="s">
        <v>70</v>
      </c>
      <c r="C6597" t="s">
        <v>47</v>
      </c>
      <c r="D6597" t="s">
        <v>3106</v>
      </c>
      <c r="E6597" t="s">
        <v>49</v>
      </c>
      <c r="F6597" t="s">
        <v>50</v>
      </c>
      <c r="G6597">
        <v>2.36110885938008E-4</v>
      </c>
    </row>
    <row r="6598" spans="1:19" x14ac:dyDescent="0.25">
      <c r="A6598" t="s">
        <v>220</v>
      </c>
      <c r="B6598" t="s">
        <v>76</v>
      </c>
      <c r="C6598" t="s">
        <v>47</v>
      </c>
      <c r="D6598" t="s">
        <v>3106</v>
      </c>
      <c r="E6598" t="s">
        <v>49</v>
      </c>
      <c r="F6598" t="s">
        <v>50</v>
      </c>
      <c r="G6598">
        <v>2.7777751286824499E-4</v>
      </c>
    </row>
    <row r="6599" spans="1:19" x14ac:dyDescent="0.25">
      <c r="A6599" t="s">
        <v>214</v>
      </c>
      <c r="B6599" t="s">
        <v>73</v>
      </c>
      <c r="C6599" t="s">
        <v>47</v>
      </c>
      <c r="D6599" t="s">
        <v>3106</v>
      </c>
      <c r="E6599" t="s">
        <v>49</v>
      </c>
      <c r="F6599" t="s">
        <v>50</v>
      </c>
      <c r="G6599">
        <v>9.9999904632568299E-4</v>
      </c>
    </row>
    <row r="6600" spans="1:19" x14ac:dyDescent="0.25">
      <c r="A6600" t="s">
        <v>214</v>
      </c>
      <c r="B6600" t="s">
        <v>70</v>
      </c>
      <c r="C6600" t="s">
        <v>47</v>
      </c>
      <c r="D6600" t="s">
        <v>3106</v>
      </c>
      <c r="E6600" t="s">
        <v>49</v>
      </c>
      <c r="F6600" t="s">
        <v>50</v>
      </c>
      <c r="G6600">
        <v>2.2222201029459599E-4</v>
      </c>
    </row>
    <row r="6601" spans="1:19" x14ac:dyDescent="0.25">
      <c r="A6601" t="s">
        <v>214</v>
      </c>
      <c r="B6601" t="s">
        <v>76</v>
      </c>
      <c r="C6601" t="s">
        <v>47</v>
      </c>
      <c r="D6601" t="s">
        <v>3106</v>
      </c>
      <c r="E6601" t="s">
        <v>49</v>
      </c>
      <c r="F6601" t="s">
        <v>50</v>
      </c>
      <c r="G6601">
        <v>4.4444402058919197E-4</v>
      </c>
    </row>
    <row r="6602" spans="1:19" x14ac:dyDescent="0.25">
      <c r="A6602" t="s">
        <v>3229</v>
      </c>
      <c r="B6602" t="s">
        <v>76</v>
      </c>
      <c r="C6602" t="s">
        <v>47</v>
      </c>
      <c r="D6602" t="s">
        <v>3106</v>
      </c>
      <c r="E6602" t="s">
        <v>49</v>
      </c>
      <c r="F6602" t="s">
        <v>50</v>
      </c>
      <c r="G6602">
        <v>2.8611083825429199E-3</v>
      </c>
    </row>
    <row r="6603" spans="1:19" x14ac:dyDescent="0.25">
      <c r="A6603" t="s">
        <v>3229</v>
      </c>
      <c r="B6603" t="s">
        <v>73</v>
      </c>
      <c r="C6603" t="s">
        <v>47</v>
      </c>
      <c r="D6603" t="s">
        <v>3106</v>
      </c>
      <c r="E6603" t="s">
        <v>49</v>
      </c>
      <c r="F6603" t="s">
        <v>50</v>
      </c>
      <c r="G6603">
        <v>2.4722198645273801E-3</v>
      </c>
    </row>
    <row r="6604" spans="1:19" x14ac:dyDescent="0.25">
      <c r="A6604" t="s">
        <v>3229</v>
      </c>
      <c r="B6604" t="s">
        <v>70</v>
      </c>
      <c r="C6604" t="s">
        <v>47</v>
      </c>
      <c r="D6604" t="s">
        <v>3106</v>
      </c>
      <c r="E6604" t="s">
        <v>49</v>
      </c>
      <c r="F6604" t="s">
        <v>50</v>
      </c>
      <c r="G6604">
        <v>2.9166638851165698E-4</v>
      </c>
    </row>
    <row r="6605" spans="1:19" x14ac:dyDescent="0.25">
      <c r="A6605" t="s">
        <v>220</v>
      </c>
      <c r="B6605" t="s">
        <v>70</v>
      </c>
      <c r="C6605" t="s">
        <v>47</v>
      </c>
      <c r="D6605" t="s">
        <v>3107</v>
      </c>
      <c r="E6605" t="s">
        <v>49</v>
      </c>
      <c r="F6605" t="s">
        <v>50</v>
      </c>
      <c r="G6605">
        <v>1.7592575814988801E-4</v>
      </c>
    </row>
    <row r="6606" spans="1:19" x14ac:dyDescent="0.25">
      <c r="A6606" t="s">
        <v>220</v>
      </c>
      <c r="B6606" t="s">
        <v>76</v>
      </c>
      <c r="C6606" t="s">
        <v>47</v>
      </c>
      <c r="D6606" t="s">
        <v>3107</v>
      </c>
      <c r="E6606" t="s">
        <v>49</v>
      </c>
      <c r="F6606" t="s">
        <v>50</v>
      </c>
      <c r="G6606">
        <v>1.8518500857883001E-4</v>
      </c>
    </row>
    <row r="6607" spans="1:19" x14ac:dyDescent="0.25">
      <c r="A6607" t="s">
        <v>220</v>
      </c>
      <c r="B6607" t="s">
        <v>73</v>
      </c>
      <c r="C6607" t="s">
        <v>47</v>
      </c>
      <c r="D6607" t="s">
        <v>3107</v>
      </c>
      <c r="E6607" t="s">
        <v>49</v>
      </c>
      <c r="F6607" t="s">
        <v>50</v>
      </c>
      <c r="G6607">
        <v>6.8518453174167199E-4</v>
      </c>
    </row>
    <row r="6608" spans="1:19" x14ac:dyDescent="0.25">
      <c r="A6608" t="s">
        <v>214</v>
      </c>
      <c r="B6608" t="s">
        <v>73</v>
      </c>
      <c r="C6608" t="s">
        <v>47</v>
      </c>
      <c r="D6608" t="s">
        <v>3107</v>
      </c>
      <c r="E6608" t="s">
        <v>49</v>
      </c>
      <c r="F6608" t="s">
        <v>50</v>
      </c>
      <c r="G6608" t="s">
        <v>3262</v>
      </c>
      <c r="H6608" t="s">
        <v>76</v>
      </c>
      <c r="I6608" t="s">
        <v>47</v>
      </c>
      <c r="J6608" t="s">
        <v>3107</v>
      </c>
      <c r="K6608" t="s">
        <v>49</v>
      </c>
      <c r="L6608" t="s">
        <v>50</v>
      </c>
      <c r="M6608" t="s">
        <v>3263</v>
      </c>
      <c r="N6608" t="s">
        <v>70</v>
      </c>
      <c r="O6608" t="s">
        <v>47</v>
      </c>
      <c r="P6608" t="s">
        <v>3107</v>
      </c>
      <c r="Q6608" t="s">
        <v>49</v>
      </c>
      <c r="R6608" t="s">
        <v>50</v>
      </c>
      <c r="S6608">
        <v>3.51851516299777E-4</v>
      </c>
    </row>
    <row r="6611" spans="1:9" x14ac:dyDescent="0.25">
      <c r="A6611" t="s">
        <v>3229</v>
      </c>
      <c r="B6611" t="s">
        <v>73</v>
      </c>
      <c r="C6611" t="s">
        <v>47</v>
      </c>
      <c r="D6611" t="s">
        <v>3107</v>
      </c>
      <c r="E6611" t="s">
        <v>49</v>
      </c>
      <c r="F6611" t="s">
        <v>50</v>
      </c>
      <c r="G6611">
        <v>2.0740720960828901E-3</v>
      </c>
    </row>
    <row r="6612" spans="1:9" x14ac:dyDescent="0.25">
      <c r="A6612" t="s">
        <v>3229</v>
      </c>
      <c r="B6612" t="s">
        <v>76</v>
      </c>
      <c r="C6612" t="s">
        <v>47</v>
      </c>
      <c r="D6612" t="s">
        <v>3107</v>
      </c>
      <c r="E6612" t="s">
        <v>49</v>
      </c>
      <c r="F6612" t="s">
        <v>50</v>
      </c>
      <c r="G6612">
        <v>2.4629606140984398E-3</v>
      </c>
    </row>
    <row r="6613" spans="1:9" x14ac:dyDescent="0.25">
      <c r="A6613" t="s">
        <v>3229</v>
      </c>
      <c r="B6613" t="s">
        <v>70</v>
      </c>
      <c r="C6613" t="s">
        <v>47</v>
      </c>
      <c r="D6613" t="s">
        <v>3107</v>
      </c>
      <c r="E6613" t="s">
        <v>49</v>
      </c>
      <c r="F6613" t="s">
        <v>50</v>
      </c>
      <c r="G6613">
        <v>2.6851826243930302E-4</v>
      </c>
    </row>
    <row r="6614" spans="1:9" x14ac:dyDescent="0.25">
      <c r="A6614" t="s">
        <v>220</v>
      </c>
      <c r="B6614" t="s">
        <v>70</v>
      </c>
      <c r="C6614" t="s">
        <v>47</v>
      </c>
      <c r="D6614" t="s">
        <v>3108</v>
      </c>
      <c r="E6614" t="s">
        <v>49</v>
      </c>
      <c r="F6614" t="s">
        <v>50</v>
      </c>
      <c r="G6614">
        <v>1.9444425900777101E-4</v>
      </c>
    </row>
    <row r="6615" spans="1:9" x14ac:dyDescent="0.25">
      <c r="A6615" t="s">
        <v>3004</v>
      </c>
      <c r="B6615" t="s">
        <v>3264</v>
      </c>
    </row>
    <row r="6616" spans="1:9" x14ac:dyDescent="0.25">
      <c r="A6616" t="s">
        <v>3005</v>
      </c>
      <c r="B6616" t="s">
        <v>3006</v>
      </c>
      <c r="C6616" t="s">
        <v>3007</v>
      </c>
      <c r="D6616" t="s">
        <v>3008</v>
      </c>
      <c r="E6616" t="s">
        <v>3232</v>
      </c>
    </row>
    <row r="6617" spans="1:9" x14ac:dyDescent="0.25">
      <c r="B6617" t="s">
        <v>3009</v>
      </c>
      <c r="C6617" t="s">
        <v>3010</v>
      </c>
      <c r="D6617" t="s">
        <v>3011</v>
      </c>
      <c r="E6617">
        <v>313</v>
      </c>
      <c r="F6617" t="s">
        <v>3012</v>
      </c>
      <c r="G6617" t="s">
        <v>3013</v>
      </c>
    </row>
    <row r="6618" spans="1:9" x14ac:dyDescent="0.25">
      <c r="B6618" t="s">
        <v>3014</v>
      </c>
    </row>
    <row r="6619" spans="1:9" x14ac:dyDescent="0.25">
      <c r="B6619" t="s">
        <v>3015</v>
      </c>
    </row>
    <row r="6620" spans="1:9" x14ac:dyDescent="0.25">
      <c r="B6620" t="s">
        <v>3009</v>
      </c>
      <c r="C6620" t="s">
        <v>3010</v>
      </c>
      <c r="D6620" t="s">
        <v>3011</v>
      </c>
      <c r="E6620">
        <v>108</v>
      </c>
      <c r="F6620" t="s">
        <v>3012</v>
      </c>
      <c r="G6620" t="s">
        <v>3016</v>
      </c>
    </row>
    <row r="6621" spans="1:9" x14ac:dyDescent="0.25">
      <c r="B6621" t="s">
        <v>3017</v>
      </c>
      <c r="C6621" t="s">
        <v>3018</v>
      </c>
    </row>
    <row r="6622" spans="1:9" x14ac:dyDescent="0.25">
      <c r="B6622" t="s">
        <v>3019</v>
      </c>
    </row>
    <row r="6623" spans="1:9" x14ac:dyDescent="0.25">
      <c r="B6623" t="s">
        <v>3009</v>
      </c>
      <c r="C6623" t="s">
        <v>18</v>
      </c>
      <c r="D6623" t="s">
        <v>3011</v>
      </c>
      <c r="E6623">
        <v>29</v>
      </c>
      <c r="F6623" t="s">
        <v>3012</v>
      </c>
      <c r="G6623" t="s">
        <v>3020</v>
      </c>
    </row>
    <row r="6624" spans="1:9" x14ac:dyDescent="0.25">
      <c r="B6624" t="s">
        <v>3021</v>
      </c>
      <c r="C6624" t="s">
        <v>3022</v>
      </c>
      <c r="D6624" t="s">
        <v>3023</v>
      </c>
      <c r="E6624" t="s">
        <v>3024</v>
      </c>
      <c r="F6624" t="s">
        <v>3025</v>
      </c>
      <c r="G6624" t="s">
        <v>3026</v>
      </c>
      <c r="H6624" t="s">
        <v>3027</v>
      </c>
      <c r="I6624" t="s">
        <v>3028</v>
      </c>
    </row>
    <row r="6625" spans="2:14" x14ac:dyDescent="0.25">
      <c r="B6625" t="s">
        <v>3029</v>
      </c>
    </row>
    <row r="6626" spans="2:14" x14ac:dyDescent="0.25">
      <c r="B6626" t="s">
        <v>3009</v>
      </c>
      <c r="C6626" t="s">
        <v>18</v>
      </c>
      <c r="D6626" t="s">
        <v>3011</v>
      </c>
      <c r="E6626">
        <v>40</v>
      </c>
      <c r="F6626" t="s">
        <v>3012</v>
      </c>
      <c r="G6626" t="s">
        <v>3030</v>
      </c>
    </row>
    <row r="6627" spans="2:14" x14ac:dyDescent="0.25">
      <c r="B6627" t="s">
        <v>833</v>
      </c>
      <c r="C6627" t="s">
        <v>3233</v>
      </c>
      <c r="D6627" t="s">
        <v>3234</v>
      </c>
      <c r="E6627" t="s">
        <v>3026</v>
      </c>
      <c r="F6627" t="s">
        <v>3026</v>
      </c>
      <c r="G6627" t="s">
        <v>3027</v>
      </c>
      <c r="H6627" t="s">
        <v>3235</v>
      </c>
      <c r="I6627" t="s">
        <v>3236</v>
      </c>
      <c r="J6627" t="s">
        <v>3236</v>
      </c>
      <c r="K6627" t="s">
        <v>3031</v>
      </c>
      <c r="L6627" t="s">
        <v>3032</v>
      </c>
      <c r="M6627" t="s">
        <v>3031</v>
      </c>
      <c r="N6627" t="s">
        <v>3033</v>
      </c>
    </row>
    <row r="6628" spans="2:14" x14ac:dyDescent="0.25">
      <c r="B6628" t="s">
        <v>3009</v>
      </c>
      <c r="C6628" t="s">
        <v>3034</v>
      </c>
      <c r="D6628" t="s">
        <v>3011</v>
      </c>
      <c r="E6628">
        <v>93</v>
      </c>
      <c r="F6628" t="s">
        <v>3012</v>
      </c>
      <c r="G6628" t="s">
        <v>3035</v>
      </c>
    </row>
    <row r="6629" spans="2:14" x14ac:dyDescent="0.25">
      <c r="B6629" t="s">
        <v>3036</v>
      </c>
      <c r="C6629" t="s">
        <v>3037</v>
      </c>
      <c r="D6629" t="s">
        <v>3027</v>
      </c>
      <c r="E6629" t="s">
        <v>3237</v>
      </c>
    </row>
    <row r="6630" spans="2:14" x14ac:dyDescent="0.25">
      <c r="B6630" t="s">
        <v>3009</v>
      </c>
      <c r="C6630" t="s">
        <v>3038</v>
      </c>
      <c r="D6630" t="s">
        <v>3011</v>
      </c>
      <c r="E6630">
        <v>227</v>
      </c>
      <c r="F6630" t="s">
        <v>3012</v>
      </c>
      <c r="G6630" t="s">
        <v>3016</v>
      </c>
    </row>
    <row r="6631" spans="2:14" x14ac:dyDescent="0.25">
      <c r="B6631" t="s">
        <v>3039</v>
      </c>
    </row>
    <row r="6632" spans="2:14" x14ac:dyDescent="0.25">
      <c r="B6632" t="s">
        <v>3040</v>
      </c>
    </row>
    <row r="6633" spans="2:14" x14ac:dyDescent="0.25">
      <c r="B6633" t="s">
        <v>3009</v>
      </c>
      <c r="C6633" t="s">
        <v>3038</v>
      </c>
      <c r="D6633" t="s">
        <v>3011</v>
      </c>
      <c r="E6633">
        <v>519</v>
      </c>
      <c r="F6633" t="s">
        <v>3012</v>
      </c>
      <c r="G6633" t="s">
        <v>3041</v>
      </c>
    </row>
    <row r="6634" spans="2:14" x14ac:dyDescent="0.25">
      <c r="B6634" t="s">
        <v>3042</v>
      </c>
    </row>
    <row r="6635" spans="2:14" x14ac:dyDescent="0.25">
      <c r="B6635" t="s">
        <v>3043</v>
      </c>
    </row>
    <row r="6636" spans="2:14" x14ac:dyDescent="0.25">
      <c r="B6636" t="s">
        <v>3009</v>
      </c>
      <c r="C6636" t="s">
        <v>3038</v>
      </c>
      <c r="D6636" t="s">
        <v>3011</v>
      </c>
      <c r="E6636">
        <v>258</v>
      </c>
      <c r="F6636" t="s">
        <v>3012</v>
      </c>
      <c r="G6636" t="s">
        <v>3044</v>
      </c>
    </row>
    <row r="6637" spans="2:14" x14ac:dyDescent="0.25">
      <c r="B6637" t="s">
        <v>833</v>
      </c>
      <c r="C6637" t="s">
        <v>3045</v>
      </c>
    </row>
    <row r="6638" spans="2:14" x14ac:dyDescent="0.25">
      <c r="B6638" t="s">
        <v>3009</v>
      </c>
      <c r="C6638" t="s">
        <v>3038</v>
      </c>
      <c r="D6638" t="s">
        <v>3011</v>
      </c>
      <c r="E6638">
        <v>327</v>
      </c>
      <c r="F6638" t="s">
        <v>3012</v>
      </c>
      <c r="G6638" t="s">
        <v>3046</v>
      </c>
    </row>
    <row r="6639" spans="2:14" x14ac:dyDescent="0.25">
      <c r="B6639" t="s">
        <v>3047</v>
      </c>
      <c r="C6639" t="s">
        <v>3048</v>
      </c>
      <c r="D6639" t="s">
        <v>3049</v>
      </c>
    </row>
    <row r="6640" spans="2:14" x14ac:dyDescent="0.25">
      <c r="B6640" t="s">
        <v>3009</v>
      </c>
      <c r="C6640" t="s">
        <v>3050</v>
      </c>
      <c r="D6640" t="s">
        <v>3011</v>
      </c>
      <c r="E6640">
        <v>1739</v>
      </c>
      <c r="F6640" t="s">
        <v>3012</v>
      </c>
      <c r="G6640" t="s">
        <v>3051</v>
      </c>
    </row>
    <row r="6641" spans="2:7" x14ac:dyDescent="0.25">
      <c r="B6641" t="s">
        <v>3052</v>
      </c>
      <c r="C6641" t="s">
        <v>3053</v>
      </c>
      <c r="D6641" t="s">
        <v>3054</v>
      </c>
    </row>
    <row r="6642" spans="2:7" x14ac:dyDescent="0.25">
      <c r="B6642" t="s">
        <v>3055</v>
      </c>
    </row>
    <row r="6643" spans="2:7" x14ac:dyDescent="0.25">
      <c r="B6643" t="s">
        <v>3009</v>
      </c>
      <c r="C6643" t="s">
        <v>3050</v>
      </c>
      <c r="D6643" t="s">
        <v>3011</v>
      </c>
      <c r="E6643">
        <v>1750</v>
      </c>
      <c r="F6643" t="s">
        <v>3012</v>
      </c>
      <c r="G6643" t="s">
        <v>3056</v>
      </c>
    </row>
    <row r="6644" spans="2:7" x14ac:dyDescent="0.25">
      <c r="B6644" t="s">
        <v>3052</v>
      </c>
      <c r="C6644" t="s">
        <v>3057</v>
      </c>
      <c r="D6644" t="s">
        <v>3054</v>
      </c>
    </row>
    <row r="6645" spans="2:7" x14ac:dyDescent="0.25">
      <c r="B6645" t="s">
        <v>3009</v>
      </c>
      <c r="C6645" t="s">
        <v>3058</v>
      </c>
      <c r="D6645" t="s">
        <v>3011</v>
      </c>
      <c r="E6645">
        <v>46</v>
      </c>
      <c r="F6645" t="s">
        <v>3012</v>
      </c>
      <c r="G6645" t="s">
        <v>3059</v>
      </c>
    </row>
    <row r="6646" spans="2:7" x14ac:dyDescent="0.25">
      <c r="B6646" t="s">
        <v>3060</v>
      </c>
      <c r="C6646" t="s">
        <v>3061</v>
      </c>
    </row>
    <row r="6647" spans="2:7" x14ac:dyDescent="0.25">
      <c r="B6647" t="s">
        <v>3009</v>
      </c>
      <c r="C6647" t="s">
        <v>3050</v>
      </c>
      <c r="D6647" t="s">
        <v>3011</v>
      </c>
      <c r="E6647">
        <v>1739</v>
      </c>
      <c r="F6647" t="s">
        <v>3012</v>
      </c>
      <c r="G6647" t="s">
        <v>3051</v>
      </c>
    </row>
    <row r="6648" spans="2:7" x14ac:dyDescent="0.25">
      <c r="B6648" t="s">
        <v>3052</v>
      </c>
      <c r="C6648" t="s">
        <v>3053</v>
      </c>
      <c r="D6648" t="s">
        <v>3054</v>
      </c>
    </row>
    <row r="6649" spans="2:7" x14ac:dyDescent="0.25">
      <c r="B6649" t="s">
        <v>3055</v>
      </c>
    </row>
    <row r="6650" spans="2:7" x14ac:dyDescent="0.25">
      <c r="B6650" t="s">
        <v>3009</v>
      </c>
      <c r="C6650" t="s">
        <v>3050</v>
      </c>
      <c r="D6650" t="s">
        <v>3011</v>
      </c>
      <c r="E6650">
        <v>1750</v>
      </c>
      <c r="F6650" t="s">
        <v>3012</v>
      </c>
      <c r="G6650" t="s">
        <v>3056</v>
      </c>
    </row>
    <row r="6651" spans="2:7" x14ac:dyDescent="0.25">
      <c r="B6651" t="s">
        <v>3052</v>
      </c>
      <c r="C6651" t="s">
        <v>3057</v>
      </c>
      <c r="D6651" t="s">
        <v>3054</v>
      </c>
    </row>
    <row r="6652" spans="2:7" x14ac:dyDescent="0.25">
      <c r="B6652" t="s">
        <v>3009</v>
      </c>
      <c r="C6652" t="s">
        <v>3062</v>
      </c>
      <c r="D6652" t="s">
        <v>3011</v>
      </c>
      <c r="E6652">
        <v>820</v>
      </c>
      <c r="F6652" t="s">
        <v>3012</v>
      </c>
      <c r="G6652" t="s">
        <v>3059</v>
      </c>
    </row>
    <row r="6653" spans="2:7" x14ac:dyDescent="0.25">
      <c r="B6653" t="s">
        <v>3063</v>
      </c>
      <c r="C6653" t="s">
        <v>3064</v>
      </c>
      <c r="D6653" t="s">
        <v>3065</v>
      </c>
      <c r="E6653" t="s">
        <v>3066</v>
      </c>
      <c r="F6653" t="s">
        <v>3067</v>
      </c>
      <c r="G6653" t="s">
        <v>3068</v>
      </c>
    </row>
    <row r="6654" spans="2:7" x14ac:dyDescent="0.25">
      <c r="B6654" t="s">
        <v>3009</v>
      </c>
      <c r="C6654" t="s">
        <v>3050</v>
      </c>
      <c r="D6654" t="s">
        <v>3011</v>
      </c>
      <c r="E6654">
        <v>1739</v>
      </c>
      <c r="F6654" t="s">
        <v>3012</v>
      </c>
      <c r="G6654" t="s">
        <v>3051</v>
      </c>
    </row>
    <row r="6655" spans="2:7" x14ac:dyDescent="0.25">
      <c r="B6655" t="s">
        <v>3052</v>
      </c>
      <c r="C6655" t="s">
        <v>3053</v>
      </c>
      <c r="D6655" t="s">
        <v>3054</v>
      </c>
    </row>
    <row r="6656" spans="2:7" x14ac:dyDescent="0.25">
      <c r="B6656" t="s">
        <v>3055</v>
      </c>
    </row>
    <row r="6657" spans="2:9" x14ac:dyDescent="0.25">
      <c r="B6657" t="s">
        <v>3009</v>
      </c>
      <c r="C6657" t="s">
        <v>3050</v>
      </c>
      <c r="D6657" t="s">
        <v>3011</v>
      </c>
      <c r="E6657">
        <v>1750</v>
      </c>
      <c r="F6657" t="s">
        <v>3012</v>
      </c>
      <c r="G6657" t="s">
        <v>3056</v>
      </c>
    </row>
    <row r="6658" spans="2:9" x14ac:dyDescent="0.25">
      <c r="B6658" t="s">
        <v>3052</v>
      </c>
      <c r="C6658" t="s">
        <v>3057</v>
      </c>
      <c r="D6658" t="s">
        <v>3054</v>
      </c>
    </row>
    <row r="6659" spans="2:9" x14ac:dyDescent="0.25">
      <c r="B6659" t="s">
        <v>3009</v>
      </c>
      <c r="C6659" t="s">
        <v>3062</v>
      </c>
      <c r="D6659" t="s">
        <v>3011</v>
      </c>
      <c r="E6659">
        <v>725</v>
      </c>
      <c r="F6659" t="s">
        <v>3012</v>
      </c>
      <c r="G6659" t="s">
        <v>3059</v>
      </c>
    </row>
    <row r="6660" spans="2:9" x14ac:dyDescent="0.25">
      <c r="B6660" t="s">
        <v>3069</v>
      </c>
      <c r="C6660" t="s">
        <v>3070</v>
      </c>
      <c r="D6660" t="s">
        <v>3071</v>
      </c>
    </row>
    <row r="6661" spans="2:9" x14ac:dyDescent="0.25">
      <c r="B6661" t="s">
        <v>3009</v>
      </c>
      <c r="C6661" t="s">
        <v>3050</v>
      </c>
      <c r="D6661" t="s">
        <v>3011</v>
      </c>
      <c r="E6661">
        <v>1739</v>
      </c>
      <c r="F6661" t="s">
        <v>3012</v>
      </c>
      <c r="G6661" t="s">
        <v>3051</v>
      </c>
    </row>
    <row r="6662" spans="2:9" x14ac:dyDescent="0.25">
      <c r="B6662" t="s">
        <v>3052</v>
      </c>
      <c r="C6662" t="s">
        <v>3053</v>
      </c>
      <c r="D6662" t="s">
        <v>3054</v>
      </c>
    </row>
    <row r="6663" spans="2:9" x14ac:dyDescent="0.25">
      <c r="B6663" t="s">
        <v>3055</v>
      </c>
    </row>
    <row r="6664" spans="2:9" x14ac:dyDescent="0.25">
      <c r="B6664" t="s">
        <v>3009</v>
      </c>
      <c r="C6664" t="s">
        <v>3050</v>
      </c>
      <c r="D6664" t="s">
        <v>3011</v>
      </c>
      <c r="E6664">
        <v>1750</v>
      </c>
      <c r="F6664" t="s">
        <v>3012</v>
      </c>
      <c r="G6664" t="s">
        <v>3056</v>
      </c>
    </row>
    <row r="6665" spans="2:9" x14ac:dyDescent="0.25">
      <c r="B6665" t="s">
        <v>3052</v>
      </c>
      <c r="C6665" t="s">
        <v>3057</v>
      </c>
      <c r="D6665" t="s">
        <v>3054</v>
      </c>
    </row>
    <row r="6666" spans="2:9" x14ac:dyDescent="0.25">
      <c r="B6666" t="s">
        <v>3009</v>
      </c>
      <c r="C6666" t="s">
        <v>3062</v>
      </c>
      <c r="D6666" t="s">
        <v>3011</v>
      </c>
      <c r="E6666">
        <v>750</v>
      </c>
      <c r="F6666" t="s">
        <v>3012</v>
      </c>
      <c r="G6666" t="s">
        <v>3059</v>
      </c>
    </row>
    <row r="6667" spans="2:9" x14ac:dyDescent="0.25">
      <c r="B6667" t="s">
        <v>3069</v>
      </c>
      <c r="C6667" t="s">
        <v>3072</v>
      </c>
      <c r="D6667" t="s">
        <v>3073</v>
      </c>
      <c r="E6667" t="s">
        <v>3238</v>
      </c>
      <c r="F6667" t="s">
        <v>3074</v>
      </c>
      <c r="G6667" t="s">
        <v>3069</v>
      </c>
      <c r="H6667" t="s">
        <v>3069</v>
      </c>
      <c r="I6667" t="s">
        <v>3075</v>
      </c>
    </row>
    <row r="6668" spans="2:9" x14ac:dyDescent="0.25">
      <c r="B6668" t="s">
        <v>3009</v>
      </c>
      <c r="C6668" t="s">
        <v>3050</v>
      </c>
      <c r="D6668" t="s">
        <v>3011</v>
      </c>
      <c r="E6668">
        <v>1739</v>
      </c>
      <c r="F6668" t="s">
        <v>3012</v>
      </c>
      <c r="G6668" t="s">
        <v>3051</v>
      </c>
    </row>
    <row r="6669" spans="2:9" x14ac:dyDescent="0.25">
      <c r="B6669" t="s">
        <v>3052</v>
      </c>
      <c r="C6669" t="s">
        <v>3053</v>
      </c>
      <c r="D6669" t="s">
        <v>3054</v>
      </c>
    </row>
    <row r="6670" spans="2:9" x14ac:dyDescent="0.25">
      <c r="B6670" t="s">
        <v>3055</v>
      </c>
    </row>
    <row r="6671" spans="2:9" x14ac:dyDescent="0.25">
      <c r="B6671" t="s">
        <v>3009</v>
      </c>
      <c r="C6671" t="s">
        <v>3050</v>
      </c>
      <c r="D6671" t="s">
        <v>3011</v>
      </c>
      <c r="E6671">
        <v>1750</v>
      </c>
      <c r="F6671" t="s">
        <v>3012</v>
      </c>
      <c r="G6671" t="s">
        <v>3056</v>
      </c>
    </row>
    <row r="6672" spans="2:9" x14ac:dyDescent="0.25">
      <c r="B6672" t="s">
        <v>3052</v>
      </c>
      <c r="C6672" t="s">
        <v>3057</v>
      </c>
      <c r="D6672" t="s">
        <v>3054</v>
      </c>
    </row>
    <row r="6673" spans="2:9" x14ac:dyDescent="0.25">
      <c r="B6673" t="s">
        <v>3009</v>
      </c>
      <c r="C6673" t="s">
        <v>3062</v>
      </c>
      <c r="D6673" t="s">
        <v>3011</v>
      </c>
      <c r="E6673">
        <v>738</v>
      </c>
      <c r="F6673" t="s">
        <v>3012</v>
      </c>
      <c r="G6673" t="s">
        <v>3059</v>
      </c>
    </row>
    <row r="6674" spans="2:9" x14ac:dyDescent="0.25">
      <c r="B6674" t="s">
        <v>3052</v>
      </c>
      <c r="C6674" t="s">
        <v>3069</v>
      </c>
      <c r="D6674" t="s">
        <v>3031</v>
      </c>
      <c r="E6674" t="s">
        <v>3076</v>
      </c>
    </row>
    <row r="6675" spans="2:9" x14ac:dyDescent="0.25">
      <c r="B6675" t="s">
        <v>3077</v>
      </c>
    </row>
    <row r="6676" spans="2:9" x14ac:dyDescent="0.25">
      <c r="B6676" t="s">
        <v>3009</v>
      </c>
      <c r="C6676" t="s">
        <v>3062</v>
      </c>
      <c r="D6676" t="s">
        <v>3011</v>
      </c>
      <c r="E6676">
        <v>750</v>
      </c>
      <c r="F6676" t="s">
        <v>3012</v>
      </c>
      <c r="G6676" t="s">
        <v>3078</v>
      </c>
    </row>
    <row r="6677" spans="2:9" x14ac:dyDescent="0.25">
      <c r="B6677" t="s">
        <v>3069</v>
      </c>
      <c r="C6677" t="s">
        <v>3072</v>
      </c>
      <c r="D6677" t="s">
        <v>3073</v>
      </c>
      <c r="E6677" t="s">
        <v>3238</v>
      </c>
      <c r="F6677" t="s">
        <v>3074</v>
      </c>
      <c r="G6677" t="s">
        <v>3069</v>
      </c>
      <c r="H6677" t="s">
        <v>3069</v>
      </c>
      <c r="I6677" t="s">
        <v>3075</v>
      </c>
    </row>
    <row r="6678" spans="2:9" x14ac:dyDescent="0.25">
      <c r="B6678" t="s">
        <v>3079</v>
      </c>
    </row>
    <row r="6679" spans="2:9" x14ac:dyDescent="0.25">
      <c r="B6679" t="s">
        <v>3009</v>
      </c>
      <c r="C6679" t="s">
        <v>3050</v>
      </c>
      <c r="D6679" t="s">
        <v>3011</v>
      </c>
      <c r="E6679">
        <v>1739</v>
      </c>
      <c r="F6679" t="s">
        <v>3012</v>
      </c>
      <c r="G6679" t="s">
        <v>3051</v>
      </c>
    </row>
    <row r="6680" spans="2:9" x14ac:dyDescent="0.25">
      <c r="B6680" t="s">
        <v>3052</v>
      </c>
      <c r="C6680" t="s">
        <v>3053</v>
      </c>
      <c r="D6680" t="s">
        <v>3054</v>
      </c>
    </row>
    <row r="6681" spans="2:9" x14ac:dyDescent="0.25">
      <c r="B6681" t="s">
        <v>3055</v>
      </c>
    </row>
    <row r="6682" spans="2:9" x14ac:dyDescent="0.25">
      <c r="B6682" t="s">
        <v>3009</v>
      </c>
      <c r="C6682" t="s">
        <v>3050</v>
      </c>
      <c r="D6682" t="s">
        <v>3011</v>
      </c>
      <c r="E6682">
        <v>1750</v>
      </c>
      <c r="F6682" t="s">
        <v>3012</v>
      </c>
      <c r="G6682" t="s">
        <v>3056</v>
      </c>
    </row>
    <row r="6683" spans="2:9" x14ac:dyDescent="0.25">
      <c r="B6683" t="s">
        <v>3052</v>
      </c>
      <c r="C6683" t="s">
        <v>3057</v>
      </c>
      <c r="D6683" t="s">
        <v>3054</v>
      </c>
    </row>
    <row r="6684" spans="2:9" x14ac:dyDescent="0.25">
      <c r="B6684" t="s">
        <v>3009</v>
      </c>
      <c r="C6684" t="s">
        <v>3062</v>
      </c>
      <c r="D6684" t="s">
        <v>3011</v>
      </c>
      <c r="E6684">
        <v>769</v>
      </c>
      <c r="F6684" t="s">
        <v>3012</v>
      </c>
      <c r="G6684" t="s">
        <v>3059</v>
      </c>
    </row>
    <row r="6685" spans="2:9" x14ac:dyDescent="0.25">
      <c r="B6685" t="s">
        <v>3069</v>
      </c>
      <c r="C6685" t="s">
        <v>3080</v>
      </c>
      <c r="D6685" t="s">
        <v>3081</v>
      </c>
      <c r="E6685" t="s">
        <v>3082</v>
      </c>
      <c r="F6685" t="s">
        <v>3083</v>
      </c>
      <c r="G6685" t="s">
        <v>3239</v>
      </c>
      <c r="H6685" t="s">
        <v>3071</v>
      </c>
    </row>
    <row r="6686" spans="2:9" x14ac:dyDescent="0.25">
      <c r="B6686" t="s">
        <v>3084</v>
      </c>
    </row>
    <row r="6687" spans="2:9" x14ac:dyDescent="0.25">
      <c r="B6687" t="s">
        <v>3009</v>
      </c>
      <c r="C6687" t="s">
        <v>3062</v>
      </c>
      <c r="D6687" t="s">
        <v>3011</v>
      </c>
      <c r="E6687">
        <v>781</v>
      </c>
      <c r="F6687" t="s">
        <v>3012</v>
      </c>
      <c r="G6687" t="s">
        <v>3085</v>
      </c>
    </row>
    <row r="6688" spans="2:9" x14ac:dyDescent="0.25">
      <c r="B6688" t="s">
        <v>3205</v>
      </c>
      <c r="C6688" t="s">
        <v>3206</v>
      </c>
    </row>
    <row r="6689" spans="1:16" x14ac:dyDescent="0.25">
      <c r="B6689" t="s">
        <v>3009</v>
      </c>
      <c r="C6689" t="s">
        <v>3050</v>
      </c>
      <c r="D6689" t="s">
        <v>3011</v>
      </c>
      <c r="E6689">
        <v>1739</v>
      </c>
      <c r="F6689" t="s">
        <v>3012</v>
      </c>
      <c r="G6689" t="s">
        <v>3051</v>
      </c>
    </row>
    <row r="6690" spans="1:16" x14ac:dyDescent="0.25">
      <c r="B6690" t="s">
        <v>3052</v>
      </c>
      <c r="C6690" t="s">
        <v>3053</v>
      </c>
      <c r="D6690" t="s">
        <v>3054</v>
      </c>
    </row>
    <row r="6691" spans="1:16" x14ac:dyDescent="0.25">
      <c r="B6691" t="s">
        <v>3055</v>
      </c>
    </row>
    <row r="6692" spans="1:16" x14ac:dyDescent="0.25">
      <c r="B6692" t="s">
        <v>3009</v>
      </c>
      <c r="C6692" t="s">
        <v>3050</v>
      </c>
      <c r="D6692" t="s">
        <v>3011</v>
      </c>
      <c r="E6692">
        <v>1750</v>
      </c>
      <c r="F6692" t="s">
        <v>3012</v>
      </c>
      <c r="G6692" t="s">
        <v>3056</v>
      </c>
    </row>
    <row r="6693" spans="1:16" x14ac:dyDescent="0.25">
      <c r="B6693" t="s">
        <v>3052</v>
      </c>
      <c r="C6693" t="s">
        <v>3057</v>
      </c>
      <c r="D6693" t="s">
        <v>3054</v>
      </c>
    </row>
    <row r="6694" spans="1:16" x14ac:dyDescent="0.25">
      <c r="B6694" t="s">
        <v>3009</v>
      </c>
      <c r="C6694" t="s">
        <v>3207</v>
      </c>
      <c r="D6694" t="s">
        <v>3011</v>
      </c>
      <c r="E6694">
        <v>70</v>
      </c>
      <c r="F6694" t="s">
        <v>3012</v>
      </c>
      <c r="G6694" t="s">
        <v>3059</v>
      </c>
    </row>
    <row r="6695" spans="1:16" x14ac:dyDescent="0.25">
      <c r="B6695" t="s">
        <v>3052</v>
      </c>
      <c r="C6695" t="s">
        <v>3208</v>
      </c>
      <c r="D6695" t="s">
        <v>3209</v>
      </c>
      <c r="E6695" t="s">
        <v>3210</v>
      </c>
      <c r="F6695" t="s">
        <v>3211</v>
      </c>
    </row>
    <row r="6696" spans="1:16" x14ac:dyDescent="0.25">
      <c r="B6696" t="s">
        <v>3212</v>
      </c>
    </row>
    <row r="6697" spans="1:16" x14ac:dyDescent="0.25">
      <c r="B6697" t="s">
        <v>3009</v>
      </c>
      <c r="C6697" t="s">
        <v>3213</v>
      </c>
      <c r="D6697" t="s">
        <v>3011</v>
      </c>
      <c r="E6697">
        <v>1425</v>
      </c>
      <c r="F6697" t="s">
        <v>3012</v>
      </c>
      <c r="G6697" t="s">
        <v>3214</v>
      </c>
    </row>
    <row r="6698" spans="1:16" x14ac:dyDescent="0.25">
      <c r="B6698" t="s">
        <v>3215</v>
      </c>
      <c r="C6698" t="s">
        <v>3216</v>
      </c>
      <c r="D6698" t="s">
        <v>3217</v>
      </c>
      <c r="E6698" t="s">
        <v>3218</v>
      </c>
      <c r="F6698" t="s">
        <v>3219</v>
      </c>
      <c r="G6698" t="s">
        <v>3220</v>
      </c>
      <c r="H6698" t="s">
        <v>3221</v>
      </c>
      <c r="I6698" t="s">
        <v>3216</v>
      </c>
      <c r="J6698" t="s">
        <v>3217</v>
      </c>
    </row>
    <row r="6699" spans="1:16" x14ac:dyDescent="0.25">
      <c r="B6699" t="s">
        <v>3222</v>
      </c>
    </row>
    <row r="6700" spans="1:16" x14ac:dyDescent="0.25">
      <c r="A6700" t="s">
        <v>3240</v>
      </c>
      <c r="B6700" t="s">
        <v>3093</v>
      </c>
      <c r="C6700" t="s">
        <v>3094</v>
      </c>
      <c r="D6700" t="s">
        <v>3095</v>
      </c>
      <c r="E6700" t="s">
        <v>3241</v>
      </c>
      <c r="F6700" t="s">
        <v>3096</v>
      </c>
      <c r="G6700" t="s">
        <v>3242</v>
      </c>
      <c r="H6700" t="s">
        <v>3097</v>
      </c>
      <c r="I6700" t="s">
        <v>3098</v>
      </c>
      <c r="J6700" t="s">
        <v>3243</v>
      </c>
      <c r="K6700" t="s">
        <v>3099</v>
      </c>
      <c r="L6700" t="s">
        <v>3100</v>
      </c>
      <c r="M6700" t="s">
        <v>3002</v>
      </c>
      <c r="N6700" t="s">
        <v>3101</v>
      </c>
      <c r="O6700">
        <v>14195097600</v>
      </c>
      <c r="P6700" t="s">
        <v>3102</v>
      </c>
    </row>
    <row r="6701" spans="1:16" x14ac:dyDescent="0.25">
      <c r="A6701" t="s">
        <v>220</v>
      </c>
      <c r="B6701" t="s">
        <v>76</v>
      </c>
      <c r="C6701" t="s">
        <v>47</v>
      </c>
      <c r="D6701" t="s">
        <v>3108</v>
      </c>
      <c r="E6701" t="s">
        <v>49</v>
      </c>
      <c r="F6701" t="s">
        <v>50</v>
      </c>
      <c r="G6701">
        <v>1.8749982118606499E-4</v>
      </c>
    </row>
    <row r="6702" spans="1:16" x14ac:dyDescent="0.25">
      <c r="A6702" t="s">
        <v>220</v>
      </c>
      <c r="B6702" t="s">
        <v>73</v>
      </c>
      <c r="C6702" t="s">
        <v>47</v>
      </c>
      <c r="D6702" t="s">
        <v>3108</v>
      </c>
      <c r="E6702" t="s">
        <v>49</v>
      </c>
      <c r="F6702" t="s">
        <v>50</v>
      </c>
      <c r="G6702">
        <v>7.0833265781402503E-4</v>
      </c>
    </row>
    <row r="6703" spans="1:16" x14ac:dyDescent="0.25">
      <c r="A6703" t="s">
        <v>214</v>
      </c>
      <c r="B6703" t="s">
        <v>76</v>
      </c>
      <c r="C6703" t="s">
        <v>47</v>
      </c>
      <c r="D6703" t="s">
        <v>3108</v>
      </c>
      <c r="E6703" t="s">
        <v>49</v>
      </c>
      <c r="F6703" t="s">
        <v>50</v>
      </c>
      <c r="G6703" t="s">
        <v>3265</v>
      </c>
      <c r="H6703" t="s">
        <v>70</v>
      </c>
      <c r="I6703" t="s">
        <v>47</v>
      </c>
      <c r="J6703" t="s">
        <v>3108</v>
      </c>
      <c r="K6703" t="s">
        <v>49</v>
      </c>
      <c r="L6703" t="s">
        <v>50</v>
      </c>
      <c r="M6703">
        <v>3.4027745326359999E-4</v>
      </c>
    </row>
    <row r="6705" spans="1:14" x14ac:dyDescent="0.25">
      <c r="A6705" t="s">
        <v>214</v>
      </c>
      <c r="B6705" t="s">
        <v>73</v>
      </c>
      <c r="C6705" t="s">
        <v>47</v>
      </c>
      <c r="D6705" t="s">
        <v>3108</v>
      </c>
      <c r="E6705" t="s">
        <v>49</v>
      </c>
      <c r="F6705" t="s">
        <v>50</v>
      </c>
      <c r="G6705">
        <v>7.9861034949620503E-4</v>
      </c>
    </row>
    <row r="6706" spans="1:14" x14ac:dyDescent="0.25">
      <c r="A6706" t="s">
        <v>3004</v>
      </c>
      <c r="B6706" t="s">
        <v>3266</v>
      </c>
    </row>
    <row r="6707" spans="1:14" x14ac:dyDescent="0.25">
      <c r="A6707" t="s">
        <v>3005</v>
      </c>
      <c r="B6707" t="s">
        <v>3006</v>
      </c>
      <c r="C6707" t="s">
        <v>3007</v>
      </c>
      <c r="D6707" t="s">
        <v>3008</v>
      </c>
      <c r="E6707" t="s">
        <v>3232</v>
      </c>
    </row>
    <row r="6708" spans="1:14" x14ac:dyDescent="0.25">
      <c r="B6708" t="s">
        <v>3009</v>
      </c>
      <c r="C6708" t="s">
        <v>3010</v>
      </c>
      <c r="D6708" t="s">
        <v>3011</v>
      </c>
      <c r="E6708">
        <v>313</v>
      </c>
      <c r="F6708" t="s">
        <v>3012</v>
      </c>
      <c r="G6708" t="s">
        <v>3013</v>
      </c>
    </row>
    <row r="6709" spans="1:14" x14ac:dyDescent="0.25">
      <c r="B6709" t="s">
        <v>3014</v>
      </c>
    </row>
    <row r="6710" spans="1:14" x14ac:dyDescent="0.25">
      <c r="B6710" t="s">
        <v>3015</v>
      </c>
    </row>
    <row r="6711" spans="1:14" x14ac:dyDescent="0.25">
      <c r="B6711" t="s">
        <v>3009</v>
      </c>
      <c r="C6711" t="s">
        <v>3010</v>
      </c>
      <c r="D6711" t="s">
        <v>3011</v>
      </c>
      <c r="E6711">
        <v>108</v>
      </c>
      <c r="F6711" t="s">
        <v>3012</v>
      </c>
      <c r="G6711" t="s">
        <v>3016</v>
      </c>
    </row>
    <row r="6712" spans="1:14" x14ac:dyDescent="0.25">
      <c r="B6712" t="s">
        <v>3017</v>
      </c>
      <c r="C6712" t="s">
        <v>3018</v>
      </c>
    </row>
    <row r="6713" spans="1:14" x14ac:dyDescent="0.25">
      <c r="B6713" t="s">
        <v>3019</v>
      </c>
    </row>
    <row r="6714" spans="1:14" x14ac:dyDescent="0.25">
      <c r="B6714" t="s">
        <v>3009</v>
      </c>
      <c r="C6714" t="s">
        <v>18</v>
      </c>
      <c r="D6714" t="s">
        <v>3011</v>
      </c>
      <c r="E6714">
        <v>29</v>
      </c>
      <c r="F6714" t="s">
        <v>3012</v>
      </c>
      <c r="G6714" t="s">
        <v>3020</v>
      </c>
    </row>
    <row r="6715" spans="1:14" x14ac:dyDescent="0.25">
      <c r="B6715" t="s">
        <v>3021</v>
      </c>
      <c r="C6715" t="s">
        <v>3022</v>
      </c>
      <c r="D6715" t="s">
        <v>3023</v>
      </c>
      <c r="E6715" t="s">
        <v>3024</v>
      </c>
      <c r="F6715" t="s">
        <v>3025</v>
      </c>
      <c r="G6715" t="s">
        <v>3026</v>
      </c>
      <c r="H6715" t="s">
        <v>3027</v>
      </c>
      <c r="I6715" t="s">
        <v>3028</v>
      </c>
    </row>
    <row r="6716" spans="1:14" x14ac:dyDescent="0.25">
      <c r="B6716" t="s">
        <v>3029</v>
      </c>
    </row>
    <row r="6717" spans="1:14" x14ac:dyDescent="0.25">
      <c r="B6717" t="s">
        <v>3009</v>
      </c>
      <c r="C6717" t="s">
        <v>18</v>
      </c>
      <c r="D6717" t="s">
        <v>3011</v>
      </c>
      <c r="E6717">
        <v>40</v>
      </c>
      <c r="F6717" t="s">
        <v>3012</v>
      </c>
      <c r="G6717" t="s">
        <v>3030</v>
      </c>
    </row>
    <row r="6718" spans="1:14" x14ac:dyDescent="0.25">
      <c r="B6718" t="s">
        <v>833</v>
      </c>
      <c r="C6718" t="s">
        <v>3233</v>
      </c>
      <c r="D6718" t="s">
        <v>3234</v>
      </c>
      <c r="E6718" t="s">
        <v>3026</v>
      </c>
      <c r="F6718" t="s">
        <v>3026</v>
      </c>
      <c r="G6718" t="s">
        <v>3027</v>
      </c>
      <c r="H6718" t="s">
        <v>3235</v>
      </c>
      <c r="I6718" t="s">
        <v>3236</v>
      </c>
      <c r="J6718" t="s">
        <v>3236</v>
      </c>
      <c r="K6718" t="s">
        <v>3031</v>
      </c>
      <c r="L6718" t="s">
        <v>3032</v>
      </c>
      <c r="M6718" t="s">
        <v>3031</v>
      </c>
      <c r="N6718" t="s">
        <v>3033</v>
      </c>
    </row>
    <row r="6719" spans="1:14" x14ac:dyDescent="0.25">
      <c r="B6719" t="s">
        <v>3009</v>
      </c>
      <c r="C6719" t="s">
        <v>3034</v>
      </c>
      <c r="D6719" t="s">
        <v>3011</v>
      </c>
      <c r="E6719">
        <v>93</v>
      </c>
      <c r="F6719" t="s">
        <v>3012</v>
      </c>
      <c r="G6719" t="s">
        <v>3035</v>
      </c>
    </row>
    <row r="6720" spans="1:14" x14ac:dyDescent="0.25">
      <c r="B6720" t="s">
        <v>3036</v>
      </c>
      <c r="C6720" t="s">
        <v>3037</v>
      </c>
      <c r="D6720" t="s">
        <v>3027</v>
      </c>
      <c r="E6720" t="s">
        <v>3237</v>
      </c>
    </row>
    <row r="6721" spans="2:7" x14ac:dyDescent="0.25">
      <c r="B6721" t="s">
        <v>3009</v>
      </c>
      <c r="C6721" t="s">
        <v>3038</v>
      </c>
      <c r="D6721" t="s">
        <v>3011</v>
      </c>
      <c r="E6721">
        <v>227</v>
      </c>
      <c r="F6721" t="s">
        <v>3012</v>
      </c>
      <c r="G6721" t="s">
        <v>3016</v>
      </c>
    </row>
    <row r="6722" spans="2:7" x14ac:dyDescent="0.25">
      <c r="B6722" t="s">
        <v>3039</v>
      </c>
    </row>
    <row r="6723" spans="2:7" x14ac:dyDescent="0.25">
      <c r="B6723" t="s">
        <v>3040</v>
      </c>
    </row>
    <row r="6724" spans="2:7" x14ac:dyDescent="0.25">
      <c r="B6724" t="s">
        <v>3009</v>
      </c>
      <c r="C6724" t="s">
        <v>3038</v>
      </c>
      <c r="D6724" t="s">
        <v>3011</v>
      </c>
      <c r="E6724">
        <v>519</v>
      </c>
      <c r="F6724" t="s">
        <v>3012</v>
      </c>
      <c r="G6724" t="s">
        <v>3041</v>
      </c>
    </row>
    <row r="6725" spans="2:7" x14ac:dyDescent="0.25">
      <c r="B6725" t="s">
        <v>3042</v>
      </c>
    </row>
    <row r="6726" spans="2:7" x14ac:dyDescent="0.25">
      <c r="B6726" t="s">
        <v>3043</v>
      </c>
    </row>
    <row r="6727" spans="2:7" x14ac:dyDescent="0.25">
      <c r="B6727" t="s">
        <v>3009</v>
      </c>
      <c r="C6727" t="s">
        <v>3038</v>
      </c>
      <c r="D6727" t="s">
        <v>3011</v>
      </c>
      <c r="E6727">
        <v>258</v>
      </c>
      <c r="F6727" t="s">
        <v>3012</v>
      </c>
      <c r="G6727" t="s">
        <v>3044</v>
      </c>
    </row>
    <row r="6728" spans="2:7" x14ac:dyDescent="0.25">
      <c r="B6728" t="s">
        <v>833</v>
      </c>
      <c r="C6728" t="s">
        <v>3045</v>
      </c>
    </row>
    <row r="6729" spans="2:7" x14ac:dyDescent="0.25">
      <c r="B6729" t="s">
        <v>3009</v>
      </c>
      <c r="C6729" t="s">
        <v>3038</v>
      </c>
      <c r="D6729" t="s">
        <v>3011</v>
      </c>
      <c r="E6729">
        <v>327</v>
      </c>
      <c r="F6729" t="s">
        <v>3012</v>
      </c>
      <c r="G6729" t="s">
        <v>3046</v>
      </c>
    </row>
    <row r="6730" spans="2:7" x14ac:dyDescent="0.25">
      <c r="B6730" t="s">
        <v>3047</v>
      </c>
      <c r="C6730" t="s">
        <v>3048</v>
      </c>
      <c r="D6730" t="s">
        <v>3049</v>
      </c>
    </row>
    <row r="6731" spans="2:7" x14ac:dyDescent="0.25">
      <c r="B6731" t="s">
        <v>3009</v>
      </c>
      <c r="C6731" t="s">
        <v>3050</v>
      </c>
      <c r="D6731" t="s">
        <v>3011</v>
      </c>
      <c r="E6731">
        <v>1739</v>
      </c>
      <c r="F6731" t="s">
        <v>3012</v>
      </c>
      <c r="G6731" t="s">
        <v>3051</v>
      </c>
    </row>
    <row r="6732" spans="2:7" x14ac:dyDescent="0.25">
      <c r="B6732" t="s">
        <v>3052</v>
      </c>
      <c r="C6732" t="s">
        <v>3053</v>
      </c>
      <c r="D6732" t="s">
        <v>3054</v>
      </c>
    </row>
    <row r="6733" spans="2:7" x14ac:dyDescent="0.25">
      <c r="B6733" t="s">
        <v>3055</v>
      </c>
    </row>
    <row r="6734" spans="2:7" x14ac:dyDescent="0.25">
      <c r="B6734" t="s">
        <v>3009</v>
      </c>
      <c r="C6734" t="s">
        <v>3050</v>
      </c>
      <c r="D6734" t="s">
        <v>3011</v>
      </c>
      <c r="E6734">
        <v>1750</v>
      </c>
      <c r="F6734" t="s">
        <v>3012</v>
      </c>
      <c r="G6734" t="s">
        <v>3056</v>
      </c>
    </row>
    <row r="6735" spans="2:7" x14ac:dyDescent="0.25">
      <c r="B6735" t="s">
        <v>3052</v>
      </c>
      <c r="C6735" t="s">
        <v>3057</v>
      </c>
      <c r="D6735" t="s">
        <v>3054</v>
      </c>
    </row>
    <row r="6736" spans="2:7" x14ac:dyDescent="0.25">
      <c r="B6736" t="s">
        <v>3009</v>
      </c>
      <c r="C6736" t="s">
        <v>3058</v>
      </c>
      <c r="D6736" t="s">
        <v>3011</v>
      </c>
      <c r="E6736">
        <v>46</v>
      </c>
      <c r="F6736" t="s">
        <v>3012</v>
      </c>
      <c r="G6736" t="s">
        <v>3059</v>
      </c>
    </row>
    <row r="6737" spans="2:7" x14ac:dyDescent="0.25">
      <c r="B6737" t="s">
        <v>3060</v>
      </c>
      <c r="C6737" t="s">
        <v>3061</v>
      </c>
    </row>
    <row r="6738" spans="2:7" x14ac:dyDescent="0.25">
      <c r="B6738" t="s">
        <v>3009</v>
      </c>
      <c r="C6738" t="s">
        <v>3050</v>
      </c>
      <c r="D6738" t="s">
        <v>3011</v>
      </c>
      <c r="E6738">
        <v>1739</v>
      </c>
      <c r="F6738" t="s">
        <v>3012</v>
      </c>
      <c r="G6738" t="s">
        <v>3051</v>
      </c>
    </row>
    <row r="6739" spans="2:7" x14ac:dyDescent="0.25">
      <c r="B6739" t="s">
        <v>3052</v>
      </c>
      <c r="C6739" t="s">
        <v>3053</v>
      </c>
      <c r="D6739" t="s">
        <v>3054</v>
      </c>
    </row>
    <row r="6740" spans="2:7" x14ac:dyDescent="0.25">
      <c r="B6740" t="s">
        <v>3055</v>
      </c>
    </row>
    <row r="6741" spans="2:7" x14ac:dyDescent="0.25">
      <c r="B6741" t="s">
        <v>3009</v>
      </c>
      <c r="C6741" t="s">
        <v>3050</v>
      </c>
      <c r="D6741" t="s">
        <v>3011</v>
      </c>
      <c r="E6741">
        <v>1750</v>
      </c>
      <c r="F6741" t="s">
        <v>3012</v>
      </c>
      <c r="G6741" t="s">
        <v>3056</v>
      </c>
    </row>
    <row r="6742" spans="2:7" x14ac:dyDescent="0.25">
      <c r="B6742" t="s">
        <v>3052</v>
      </c>
      <c r="C6742" t="s">
        <v>3057</v>
      </c>
      <c r="D6742" t="s">
        <v>3054</v>
      </c>
    </row>
    <row r="6743" spans="2:7" x14ac:dyDescent="0.25">
      <c r="B6743" t="s">
        <v>3009</v>
      </c>
      <c r="C6743" t="s">
        <v>3062</v>
      </c>
      <c r="D6743" t="s">
        <v>3011</v>
      </c>
      <c r="E6743">
        <v>820</v>
      </c>
      <c r="F6743" t="s">
        <v>3012</v>
      </c>
      <c r="G6743" t="s">
        <v>3059</v>
      </c>
    </row>
    <row r="6744" spans="2:7" x14ac:dyDescent="0.25">
      <c r="B6744" t="s">
        <v>3063</v>
      </c>
      <c r="C6744" t="s">
        <v>3064</v>
      </c>
      <c r="D6744" t="s">
        <v>3065</v>
      </c>
      <c r="E6744" t="s">
        <v>3066</v>
      </c>
      <c r="F6744" t="s">
        <v>3067</v>
      </c>
      <c r="G6744" t="s">
        <v>3068</v>
      </c>
    </row>
    <row r="6745" spans="2:7" x14ac:dyDescent="0.25">
      <c r="B6745" t="s">
        <v>3009</v>
      </c>
      <c r="C6745" t="s">
        <v>3050</v>
      </c>
      <c r="D6745" t="s">
        <v>3011</v>
      </c>
      <c r="E6745">
        <v>1739</v>
      </c>
      <c r="F6745" t="s">
        <v>3012</v>
      </c>
      <c r="G6745" t="s">
        <v>3051</v>
      </c>
    </row>
    <row r="6746" spans="2:7" x14ac:dyDescent="0.25">
      <c r="B6746" t="s">
        <v>3052</v>
      </c>
      <c r="C6746" t="s">
        <v>3053</v>
      </c>
      <c r="D6746" t="s">
        <v>3054</v>
      </c>
    </row>
    <row r="6747" spans="2:7" x14ac:dyDescent="0.25">
      <c r="B6747" t="s">
        <v>3055</v>
      </c>
    </row>
    <row r="6748" spans="2:7" x14ac:dyDescent="0.25">
      <c r="B6748" t="s">
        <v>3009</v>
      </c>
      <c r="C6748" t="s">
        <v>3050</v>
      </c>
      <c r="D6748" t="s">
        <v>3011</v>
      </c>
      <c r="E6748">
        <v>1750</v>
      </c>
      <c r="F6748" t="s">
        <v>3012</v>
      </c>
      <c r="G6748" t="s">
        <v>3056</v>
      </c>
    </row>
    <row r="6749" spans="2:7" x14ac:dyDescent="0.25">
      <c r="B6749" t="s">
        <v>3052</v>
      </c>
      <c r="C6749" t="s">
        <v>3057</v>
      </c>
      <c r="D6749" t="s">
        <v>3054</v>
      </c>
    </row>
    <row r="6750" spans="2:7" x14ac:dyDescent="0.25">
      <c r="B6750" t="s">
        <v>3009</v>
      </c>
      <c r="C6750" t="s">
        <v>3062</v>
      </c>
      <c r="D6750" t="s">
        <v>3011</v>
      </c>
      <c r="E6750">
        <v>725</v>
      </c>
      <c r="F6750" t="s">
        <v>3012</v>
      </c>
      <c r="G6750" t="s">
        <v>3059</v>
      </c>
    </row>
    <row r="6751" spans="2:7" x14ac:dyDescent="0.25">
      <c r="B6751" t="s">
        <v>3069</v>
      </c>
      <c r="C6751" t="s">
        <v>3070</v>
      </c>
      <c r="D6751" t="s">
        <v>3071</v>
      </c>
    </row>
    <row r="6752" spans="2:7" x14ac:dyDescent="0.25">
      <c r="B6752" t="s">
        <v>3009</v>
      </c>
      <c r="C6752" t="s">
        <v>3050</v>
      </c>
      <c r="D6752" t="s">
        <v>3011</v>
      </c>
      <c r="E6752">
        <v>1739</v>
      </c>
      <c r="F6752" t="s">
        <v>3012</v>
      </c>
      <c r="G6752" t="s">
        <v>3051</v>
      </c>
    </row>
    <row r="6753" spans="2:9" x14ac:dyDescent="0.25">
      <c r="B6753" t="s">
        <v>3052</v>
      </c>
      <c r="C6753" t="s">
        <v>3053</v>
      </c>
      <c r="D6753" t="s">
        <v>3054</v>
      </c>
    </row>
    <row r="6754" spans="2:9" x14ac:dyDescent="0.25">
      <c r="B6754" t="s">
        <v>3055</v>
      </c>
    </row>
    <row r="6755" spans="2:9" x14ac:dyDescent="0.25">
      <c r="B6755" t="s">
        <v>3009</v>
      </c>
      <c r="C6755" t="s">
        <v>3050</v>
      </c>
      <c r="D6755" t="s">
        <v>3011</v>
      </c>
      <c r="E6755">
        <v>1750</v>
      </c>
      <c r="F6755" t="s">
        <v>3012</v>
      </c>
      <c r="G6755" t="s">
        <v>3056</v>
      </c>
    </row>
    <row r="6756" spans="2:9" x14ac:dyDescent="0.25">
      <c r="B6756" t="s">
        <v>3052</v>
      </c>
      <c r="C6756" t="s">
        <v>3057</v>
      </c>
      <c r="D6756" t="s">
        <v>3054</v>
      </c>
    </row>
    <row r="6757" spans="2:9" x14ac:dyDescent="0.25">
      <c r="B6757" t="s">
        <v>3009</v>
      </c>
      <c r="C6757" t="s">
        <v>3062</v>
      </c>
      <c r="D6757" t="s">
        <v>3011</v>
      </c>
      <c r="E6757">
        <v>750</v>
      </c>
      <c r="F6757" t="s">
        <v>3012</v>
      </c>
      <c r="G6757" t="s">
        <v>3059</v>
      </c>
    </row>
    <row r="6758" spans="2:9" x14ac:dyDescent="0.25">
      <c r="B6758" t="s">
        <v>3069</v>
      </c>
      <c r="C6758" t="s">
        <v>3072</v>
      </c>
      <c r="D6758" t="s">
        <v>3073</v>
      </c>
      <c r="E6758" t="s">
        <v>3238</v>
      </c>
      <c r="F6758" t="s">
        <v>3074</v>
      </c>
      <c r="G6758" t="s">
        <v>3069</v>
      </c>
      <c r="H6758" t="s">
        <v>3069</v>
      </c>
      <c r="I6758" t="s">
        <v>3075</v>
      </c>
    </row>
    <row r="6759" spans="2:9" x14ac:dyDescent="0.25">
      <c r="B6759" t="s">
        <v>3009</v>
      </c>
      <c r="C6759" t="s">
        <v>3050</v>
      </c>
      <c r="D6759" t="s">
        <v>3011</v>
      </c>
      <c r="E6759">
        <v>1739</v>
      </c>
      <c r="F6759" t="s">
        <v>3012</v>
      </c>
      <c r="G6759" t="s">
        <v>3051</v>
      </c>
    </row>
    <row r="6760" spans="2:9" x14ac:dyDescent="0.25">
      <c r="B6760" t="s">
        <v>3052</v>
      </c>
      <c r="C6760" t="s">
        <v>3053</v>
      </c>
      <c r="D6760" t="s">
        <v>3054</v>
      </c>
    </row>
    <row r="6761" spans="2:9" x14ac:dyDescent="0.25">
      <c r="B6761" t="s">
        <v>3055</v>
      </c>
    </row>
    <row r="6762" spans="2:9" x14ac:dyDescent="0.25">
      <c r="B6762" t="s">
        <v>3009</v>
      </c>
      <c r="C6762" t="s">
        <v>3050</v>
      </c>
      <c r="D6762" t="s">
        <v>3011</v>
      </c>
      <c r="E6762">
        <v>1750</v>
      </c>
      <c r="F6762" t="s">
        <v>3012</v>
      </c>
      <c r="G6762" t="s">
        <v>3056</v>
      </c>
    </row>
    <row r="6763" spans="2:9" x14ac:dyDescent="0.25">
      <c r="B6763" t="s">
        <v>3052</v>
      </c>
      <c r="C6763" t="s">
        <v>3057</v>
      </c>
      <c r="D6763" t="s">
        <v>3054</v>
      </c>
    </row>
    <row r="6764" spans="2:9" x14ac:dyDescent="0.25">
      <c r="B6764" t="s">
        <v>3009</v>
      </c>
      <c r="C6764" t="s">
        <v>3062</v>
      </c>
      <c r="D6764" t="s">
        <v>3011</v>
      </c>
      <c r="E6764">
        <v>738</v>
      </c>
      <c r="F6764" t="s">
        <v>3012</v>
      </c>
      <c r="G6764" t="s">
        <v>3059</v>
      </c>
    </row>
    <row r="6765" spans="2:9" x14ac:dyDescent="0.25">
      <c r="B6765" t="s">
        <v>3052</v>
      </c>
      <c r="C6765" t="s">
        <v>3069</v>
      </c>
      <c r="D6765" t="s">
        <v>3031</v>
      </c>
      <c r="E6765" t="s">
        <v>3076</v>
      </c>
    </row>
    <row r="6766" spans="2:9" x14ac:dyDescent="0.25">
      <c r="B6766" t="s">
        <v>3077</v>
      </c>
    </row>
    <row r="6767" spans="2:9" x14ac:dyDescent="0.25">
      <c r="B6767" t="s">
        <v>3009</v>
      </c>
      <c r="C6767" t="s">
        <v>3062</v>
      </c>
      <c r="D6767" t="s">
        <v>3011</v>
      </c>
      <c r="E6767">
        <v>750</v>
      </c>
      <c r="F6767" t="s">
        <v>3012</v>
      </c>
      <c r="G6767" t="s">
        <v>3078</v>
      </c>
    </row>
    <row r="6768" spans="2:9" x14ac:dyDescent="0.25">
      <c r="B6768" t="s">
        <v>3069</v>
      </c>
      <c r="C6768" t="s">
        <v>3072</v>
      </c>
      <c r="D6768" t="s">
        <v>3073</v>
      </c>
      <c r="E6768" t="s">
        <v>3238</v>
      </c>
      <c r="F6768" t="s">
        <v>3074</v>
      </c>
      <c r="G6768" t="s">
        <v>3069</v>
      </c>
      <c r="H6768" t="s">
        <v>3069</v>
      </c>
      <c r="I6768" t="s">
        <v>3075</v>
      </c>
    </row>
    <row r="6769" spans="1:16" x14ac:dyDescent="0.25">
      <c r="B6769" t="s">
        <v>3079</v>
      </c>
    </row>
    <row r="6770" spans="1:16" x14ac:dyDescent="0.25">
      <c r="B6770" t="s">
        <v>3009</v>
      </c>
      <c r="C6770" t="s">
        <v>3050</v>
      </c>
      <c r="D6770" t="s">
        <v>3011</v>
      </c>
      <c r="E6770">
        <v>1739</v>
      </c>
      <c r="F6770" t="s">
        <v>3012</v>
      </c>
      <c r="G6770" t="s">
        <v>3051</v>
      </c>
    </row>
    <row r="6771" spans="1:16" x14ac:dyDescent="0.25">
      <c r="B6771" t="s">
        <v>3052</v>
      </c>
      <c r="C6771" t="s">
        <v>3053</v>
      </c>
      <c r="D6771" t="s">
        <v>3054</v>
      </c>
    </row>
    <row r="6772" spans="1:16" x14ac:dyDescent="0.25">
      <c r="B6772" t="s">
        <v>3055</v>
      </c>
    </row>
    <row r="6773" spans="1:16" x14ac:dyDescent="0.25">
      <c r="B6773" t="s">
        <v>3009</v>
      </c>
      <c r="C6773" t="s">
        <v>3050</v>
      </c>
      <c r="D6773" t="s">
        <v>3011</v>
      </c>
      <c r="E6773">
        <v>1750</v>
      </c>
      <c r="F6773" t="s">
        <v>3012</v>
      </c>
      <c r="G6773" t="s">
        <v>3056</v>
      </c>
    </row>
    <row r="6774" spans="1:16" x14ac:dyDescent="0.25">
      <c r="B6774" t="s">
        <v>3052</v>
      </c>
      <c r="C6774" t="s">
        <v>3057</v>
      </c>
      <c r="D6774" t="s">
        <v>3054</v>
      </c>
    </row>
    <row r="6775" spans="1:16" x14ac:dyDescent="0.25">
      <c r="B6775" t="s">
        <v>3009</v>
      </c>
      <c r="C6775" t="s">
        <v>3062</v>
      </c>
      <c r="D6775" t="s">
        <v>3011</v>
      </c>
      <c r="E6775">
        <v>769</v>
      </c>
      <c r="F6775" t="s">
        <v>3012</v>
      </c>
      <c r="G6775" t="s">
        <v>3059</v>
      </c>
    </row>
    <row r="6776" spans="1:16" x14ac:dyDescent="0.25">
      <c r="B6776" t="s">
        <v>3069</v>
      </c>
      <c r="C6776" t="s">
        <v>3080</v>
      </c>
      <c r="D6776" t="s">
        <v>3081</v>
      </c>
      <c r="E6776" t="s">
        <v>3082</v>
      </c>
      <c r="F6776" t="s">
        <v>3083</v>
      </c>
      <c r="G6776" t="s">
        <v>3239</v>
      </c>
      <c r="H6776" t="s">
        <v>3071</v>
      </c>
    </row>
    <row r="6777" spans="1:16" x14ac:dyDescent="0.25">
      <c r="B6777" t="s">
        <v>3084</v>
      </c>
    </row>
    <row r="6778" spans="1:16" x14ac:dyDescent="0.25">
      <c r="B6778" t="s">
        <v>3009</v>
      </c>
      <c r="C6778" t="s">
        <v>3062</v>
      </c>
      <c r="D6778" t="s">
        <v>3011</v>
      </c>
      <c r="E6778">
        <v>776</v>
      </c>
      <c r="F6778" t="s">
        <v>3012</v>
      </c>
      <c r="G6778" t="s">
        <v>3085</v>
      </c>
    </row>
    <row r="6779" spans="1:16" x14ac:dyDescent="0.25">
      <c r="B6779" t="s">
        <v>3086</v>
      </c>
      <c r="C6779" t="s">
        <v>3087</v>
      </c>
      <c r="D6779" t="s">
        <v>3088</v>
      </c>
      <c r="E6779" t="s">
        <v>3089</v>
      </c>
      <c r="F6779" t="s">
        <v>3090</v>
      </c>
      <c r="G6779" t="s">
        <v>3091</v>
      </c>
    </row>
    <row r="6780" spans="1:16" x14ac:dyDescent="0.25">
      <c r="B6780" t="s">
        <v>3092</v>
      </c>
    </row>
    <row r="6781" spans="1:16" x14ac:dyDescent="0.25">
      <c r="A6781" t="s">
        <v>3240</v>
      </c>
      <c r="B6781" t="s">
        <v>3093</v>
      </c>
      <c r="C6781" t="s">
        <v>3094</v>
      </c>
      <c r="D6781" t="s">
        <v>3095</v>
      </c>
      <c r="E6781" t="s">
        <v>3241</v>
      </c>
      <c r="F6781" t="s">
        <v>3096</v>
      </c>
      <c r="G6781" t="s">
        <v>3242</v>
      </c>
      <c r="H6781" t="s">
        <v>3097</v>
      </c>
      <c r="I6781" t="s">
        <v>3098</v>
      </c>
      <c r="J6781" t="s">
        <v>3243</v>
      </c>
      <c r="K6781" t="s">
        <v>3099</v>
      </c>
      <c r="L6781" t="s">
        <v>3100</v>
      </c>
      <c r="M6781" t="s">
        <v>3002</v>
      </c>
      <c r="N6781" t="s">
        <v>3101</v>
      </c>
      <c r="O6781">
        <v>14195097600</v>
      </c>
      <c r="P6781" t="s">
        <v>3102</v>
      </c>
    </row>
    <row r="6782" spans="1:16" x14ac:dyDescent="0.25">
      <c r="A6782" t="s">
        <v>220</v>
      </c>
      <c r="B6782" t="s">
        <v>70</v>
      </c>
      <c r="C6782" t="s">
        <v>47</v>
      </c>
      <c r="D6782" t="s">
        <v>3109</v>
      </c>
      <c r="E6782" t="s">
        <v>49</v>
      </c>
      <c r="F6782" t="s">
        <v>50</v>
      </c>
      <c r="G6782">
        <v>2.4444421132405598E-4</v>
      </c>
    </row>
    <row r="6783" spans="1:16" x14ac:dyDescent="0.25">
      <c r="A6783" t="s">
        <v>220</v>
      </c>
      <c r="B6783" t="s">
        <v>73</v>
      </c>
      <c r="C6783" t="s">
        <v>47</v>
      </c>
      <c r="D6783" t="s">
        <v>3109</v>
      </c>
      <c r="E6783" t="s">
        <v>49</v>
      </c>
      <c r="F6783" t="s">
        <v>50</v>
      </c>
      <c r="G6783">
        <v>8.6666584014892501E-4</v>
      </c>
    </row>
    <row r="6784" spans="1:16" x14ac:dyDescent="0.25">
      <c r="A6784" t="s">
        <v>220</v>
      </c>
      <c r="B6784" t="s">
        <v>76</v>
      </c>
      <c r="C6784" t="s">
        <v>47</v>
      </c>
      <c r="D6784" t="s">
        <v>3109</v>
      </c>
      <c r="E6784" t="s">
        <v>49</v>
      </c>
      <c r="F6784" t="s">
        <v>50</v>
      </c>
      <c r="G6784">
        <v>1.9444425900777101E-4</v>
      </c>
    </row>
    <row r="6785" spans="1:7" x14ac:dyDescent="0.25">
      <c r="A6785" t="s">
        <v>214</v>
      </c>
      <c r="B6785" t="s">
        <v>76</v>
      </c>
      <c r="C6785" t="s">
        <v>47</v>
      </c>
      <c r="D6785" t="s">
        <v>3109</v>
      </c>
      <c r="E6785" t="s">
        <v>49</v>
      </c>
      <c r="F6785" t="s">
        <v>50</v>
      </c>
      <c r="G6785">
        <v>5.9999942779541003E-4</v>
      </c>
    </row>
    <row r="6786" spans="1:7" x14ac:dyDescent="0.25">
      <c r="A6786" t="s">
        <v>214</v>
      </c>
      <c r="B6786" t="s">
        <v>70</v>
      </c>
      <c r="C6786" t="s">
        <v>47</v>
      </c>
      <c r="D6786" t="s">
        <v>3109</v>
      </c>
      <c r="E6786" t="s">
        <v>49</v>
      </c>
      <c r="F6786" t="s">
        <v>50</v>
      </c>
      <c r="G6786">
        <v>4.4999957084655701E-4</v>
      </c>
    </row>
    <row r="6787" spans="1:7" x14ac:dyDescent="0.25">
      <c r="A6787" t="s">
        <v>214</v>
      </c>
      <c r="B6787" t="s">
        <v>73</v>
      </c>
      <c r="C6787" t="s">
        <v>47</v>
      </c>
      <c r="D6787" t="s">
        <v>3109</v>
      </c>
      <c r="E6787" t="s">
        <v>49</v>
      </c>
      <c r="F6787" t="s">
        <v>50</v>
      </c>
      <c r="G6787">
        <v>8.3888808886210104E-4</v>
      </c>
    </row>
    <row r="6788" spans="1:7" x14ac:dyDescent="0.25">
      <c r="A6788" t="s">
        <v>3229</v>
      </c>
      <c r="B6788" t="s">
        <v>73</v>
      </c>
      <c r="C6788" t="s">
        <v>47</v>
      </c>
      <c r="D6788" t="s">
        <v>3108</v>
      </c>
      <c r="E6788" t="s">
        <v>49</v>
      </c>
      <c r="F6788" t="s">
        <v>50</v>
      </c>
      <c r="G6788">
        <v>2.2638867298762E-3</v>
      </c>
    </row>
    <row r="6789" spans="1:7" x14ac:dyDescent="0.25">
      <c r="A6789" t="s">
        <v>3229</v>
      </c>
      <c r="B6789" t="s">
        <v>76</v>
      </c>
      <c r="C6789" t="s">
        <v>47</v>
      </c>
      <c r="D6789" t="s">
        <v>3108</v>
      </c>
      <c r="E6789" t="s">
        <v>49</v>
      </c>
      <c r="F6789" t="s">
        <v>50</v>
      </c>
      <c r="G6789">
        <v>2.75694181521733E-3</v>
      </c>
    </row>
    <row r="6790" spans="1:7" x14ac:dyDescent="0.25">
      <c r="A6790" t="s">
        <v>3229</v>
      </c>
      <c r="B6790" t="s">
        <v>70</v>
      </c>
      <c r="C6790" t="s">
        <v>47</v>
      </c>
      <c r="D6790" t="s">
        <v>3108</v>
      </c>
      <c r="E6790" t="s">
        <v>49</v>
      </c>
      <c r="F6790" t="s">
        <v>50</v>
      </c>
      <c r="G6790">
        <v>3.3333301544189402E-4</v>
      </c>
    </row>
    <row r="6791" spans="1:7" x14ac:dyDescent="0.25">
      <c r="A6791" t="s">
        <v>220</v>
      </c>
      <c r="B6791" t="s">
        <v>70</v>
      </c>
      <c r="C6791" t="s">
        <v>47</v>
      </c>
      <c r="D6791" t="s">
        <v>3110</v>
      </c>
      <c r="E6791" t="s">
        <v>49</v>
      </c>
      <c r="F6791" t="s">
        <v>50</v>
      </c>
      <c r="G6791">
        <v>2.73147887653774E-4</v>
      </c>
    </row>
    <row r="6792" spans="1:7" x14ac:dyDescent="0.25">
      <c r="A6792" t="s">
        <v>220</v>
      </c>
      <c r="B6792" t="s">
        <v>73</v>
      </c>
      <c r="C6792" t="s">
        <v>47</v>
      </c>
      <c r="D6792" t="s">
        <v>3110</v>
      </c>
      <c r="E6792" t="s">
        <v>49</v>
      </c>
      <c r="F6792" t="s">
        <v>50</v>
      </c>
      <c r="G6792">
        <v>1.13425817754533E-3</v>
      </c>
    </row>
    <row r="6793" spans="1:7" x14ac:dyDescent="0.25">
      <c r="A6793" t="s">
        <v>220</v>
      </c>
      <c r="B6793" t="s">
        <v>76</v>
      </c>
      <c r="C6793" t="s">
        <v>47</v>
      </c>
      <c r="D6793" t="s">
        <v>3110</v>
      </c>
      <c r="E6793" t="s">
        <v>49</v>
      </c>
      <c r="F6793" t="s">
        <v>50</v>
      </c>
      <c r="G6793">
        <v>2.0370350943671301E-4</v>
      </c>
    </row>
    <row r="6794" spans="1:7" x14ac:dyDescent="0.25">
      <c r="A6794" t="s">
        <v>214</v>
      </c>
      <c r="B6794" t="s">
        <v>70</v>
      </c>
      <c r="C6794" t="s">
        <v>47</v>
      </c>
      <c r="D6794" t="s">
        <v>3110</v>
      </c>
      <c r="E6794" t="s">
        <v>49</v>
      </c>
      <c r="F6794" t="s">
        <v>50</v>
      </c>
      <c r="G6794">
        <v>4.9536989794837099E-4</v>
      </c>
    </row>
    <row r="6795" spans="1:7" x14ac:dyDescent="0.25">
      <c r="A6795" t="s">
        <v>214</v>
      </c>
      <c r="B6795" t="s">
        <v>76</v>
      </c>
      <c r="C6795" t="s">
        <v>47</v>
      </c>
      <c r="D6795" t="s">
        <v>3110</v>
      </c>
      <c r="E6795" t="s">
        <v>49</v>
      </c>
      <c r="F6795" t="s">
        <v>50</v>
      </c>
      <c r="G6795">
        <v>7.4999928474426202E-4</v>
      </c>
    </row>
    <row r="6796" spans="1:7" x14ac:dyDescent="0.25">
      <c r="A6796" t="s">
        <v>214</v>
      </c>
      <c r="B6796" t="s">
        <v>73</v>
      </c>
      <c r="C6796" t="s">
        <v>47</v>
      </c>
      <c r="D6796" t="s">
        <v>3110</v>
      </c>
      <c r="E6796" t="s">
        <v>49</v>
      </c>
      <c r="F6796" t="s">
        <v>50</v>
      </c>
      <c r="G6796">
        <v>1.04166567325592E-3</v>
      </c>
    </row>
    <row r="6797" spans="1:7" x14ac:dyDescent="0.25">
      <c r="A6797" t="s">
        <v>3229</v>
      </c>
      <c r="B6797" t="s">
        <v>73</v>
      </c>
      <c r="C6797" t="s">
        <v>47</v>
      </c>
      <c r="D6797" t="s">
        <v>3109</v>
      </c>
      <c r="E6797" t="s">
        <v>49</v>
      </c>
      <c r="F6797" t="s">
        <v>50</v>
      </c>
      <c r="G6797">
        <v>2.4611087640126501E-3</v>
      </c>
    </row>
    <row r="6798" spans="1:7" x14ac:dyDescent="0.25">
      <c r="A6798" t="s">
        <v>3229</v>
      </c>
      <c r="B6798" t="s">
        <v>70</v>
      </c>
      <c r="C6798" t="s">
        <v>47</v>
      </c>
      <c r="D6798" t="s">
        <v>3109</v>
      </c>
      <c r="E6798" t="s">
        <v>49</v>
      </c>
      <c r="F6798" t="s">
        <v>50</v>
      </c>
      <c r="G6798">
        <v>3.1666636466979898E-4</v>
      </c>
    </row>
    <row r="6799" spans="1:7" x14ac:dyDescent="0.25">
      <c r="A6799" t="s">
        <v>3229</v>
      </c>
      <c r="B6799" t="s">
        <v>76</v>
      </c>
      <c r="C6799" t="s">
        <v>47</v>
      </c>
      <c r="D6799" t="s">
        <v>3109</v>
      </c>
      <c r="E6799" t="s">
        <v>49</v>
      </c>
      <c r="F6799" t="s">
        <v>50</v>
      </c>
      <c r="G6799">
        <v>3.0777748425801499E-3</v>
      </c>
    </row>
    <row r="6800" spans="1:7" x14ac:dyDescent="0.25">
      <c r="A6800" t="s">
        <v>220</v>
      </c>
      <c r="B6800" t="s">
        <v>70</v>
      </c>
      <c r="C6800" t="s">
        <v>47</v>
      </c>
      <c r="D6800" t="s">
        <v>3111</v>
      </c>
      <c r="E6800" t="s">
        <v>49</v>
      </c>
      <c r="F6800" t="s">
        <v>50</v>
      </c>
      <c r="G6800">
        <v>2.5793626194908499E-4</v>
      </c>
    </row>
    <row r="6801" spans="1:7" x14ac:dyDescent="0.25">
      <c r="A6801" t="s">
        <v>220</v>
      </c>
      <c r="B6801" t="s">
        <v>73</v>
      </c>
      <c r="C6801" t="s">
        <v>47</v>
      </c>
      <c r="D6801" t="s">
        <v>3111</v>
      </c>
      <c r="E6801" t="s">
        <v>49</v>
      </c>
      <c r="F6801" t="s">
        <v>50</v>
      </c>
      <c r="G6801">
        <v>1.2817448093777599E-3</v>
      </c>
    </row>
    <row r="6802" spans="1:7" x14ac:dyDescent="0.25">
      <c r="A6802" t="s">
        <v>220</v>
      </c>
      <c r="B6802" t="s">
        <v>76</v>
      </c>
      <c r="C6802" t="s">
        <v>47</v>
      </c>
      <c r="D6802" t="s">
        <v>3111</v>
      </c>
      <c r="E6802" t="s">
        <v>49</v>
      </c>
      <c r="F6802" t="s">
        <v>50</v>
      </c>
      <c r="G6802">
        <v>2.4999976158141999E-4</v>
      </c>
    </row>
    <row r="6803" spans="1:7" x14ac:dyDescent="0.25">
      <c r="A6803" t="s">
        <v>214</v>
      </c>
      <c r="B6803" t="s">
        <v>76</v>
      </c>
      <c r="C6803" t="s">
        <v>47</v>
      </c>
      <c r="D6803" t="s">
        <v>3111</v>
      </c>
      <c r="E6803" t="s">
        <v>49</v>
      </c>
      <c r="F6803" t="s">
        <v>50</v>
      </c>
      <c r="G6803">
        <v>8.8095154081072101E-4</v>
      </c>
    </row>
    <row r="6804" spans="1:7" x14ac:dyDescent="0.25">
      <c r="A6804" t="s">
        <v>214</v>
      </c>
      <c r="B6804" t="s">
        <v>70</v>
      </c>
      <c r="C6804" t="s">
        <v>47</v>
      </c>
      <c r="D6804" t="s">
        <v>3111</v>
      </c>
      <c r="E6804" t="s">
        <v>49</v>
      </c>
      <c r="F6804" t="s">
        <v>50</v>
      </c>
      <c r="G6804">
        <v>5.0793602353050595E-4</v>
      </c>
    </row>
    <row r="6805" spans="1:7" x14ac:dyDescent="0.25">
      <c r="A6805" t="s">
        <v>214</v>
      </c>
      <c r="B6805" t="s">
        <v>73</v>
      </c>
      <c r="C6805" t="s">
        <v>47</v>
      </c>
      <c r="D6805" t="s">
        <v>3111</v>
      </c>
      <c r="E6805" t="s">
        <v>49</v>
      </c>
      <c r="F6805" t="s">
        <v>50</v>
      </c>
      <c r="G6805">
        <v>1.24206230753944E-3</v>
      </c>
    </row>
    <row r="6806" spans="1:7" x14ac:dyDescent="0.25">
      <c r="A6806" t="s">
        <v>3229</v>
      </c>
      <c r="B6806" t="s">
        <v>73</v>
      </c>
      <c r="C6806" t="s">
        <v>47</v>
      </c>
      <c r="D6806" t="s">
        <v>3110</v>
      </c>
      <c r="E6806" t="s">
        <v>49</v>
      </c>
      <c r="F6806" t="s">
        <v>50</v>
      </c>
      <c r="G6806">
        <v>3.6898112959331902E-3</v>
      </c>
    </row>
    <row r="6807" spans="1:7" x14ac:dyDescent="0.25">
      <c r="A6807" t="s">
        <v>3229</v>
      </c>
      <c r="B6807" t="s">
        <v>70</v>
      </c>
      <c r="C6807" t="s">
        <v>47</v>
      </c>
      <c r="D6807" t="s">
        <v>3110</v>
      </c>
      <c r="E6807" t="s">
        <v>49</v>
      </c>
      <c r="F6807" t="s">
        <v>50</v>
      </c>
      <c r="G6807">
        <v>1.15277667840321E-3</v>
      </c>
    </row>
    <row r="6808" spans="1:7" x14ac:dyDescent="0.25">
      <c r="A6808" t="s">
        <v>3229</v>
      </c>
      <c r="B6808" t="s">
        <v>76</v>
      </c>
      <c r="C6808" t="s">
        <v>47</v>
      </c>
      <c r="D6808" t="s">
        <v>3110</v>
      </c>
      <c r="E6808" t="s">
        <v>49</v>
      </c>
      <c r="F6808" t="s">
        <v>50</v>
      </c>
      <c r="G6808">
        <v>3.6527742942174201E-3</v>
      </c>
    </row>
    <row r="6809" spans="1:7" x14ac:dyDescent="0.25">
      <c r="A6809" t="s">
        <v>220</v>
      </c>
      <c r="B6809" t="s">
        <v>70</v>
      </c>
      <c r="C6809" t="s">
        <v>47</v>
      </c>
      <c r="D6809" t="s">
        <v>3112</v>
      </c>
      <c r="E6809" t="s">
        <v>49</v>
      </c>
      <c r="F6809" t="s">
        <v>50</v>
      </c>
      <c r="G6809">
        <v>2.5347198049227397E-4</v>
      </c>
    </row>
    <row r="6810" spans="1:7" x14ac:dyDescent="0.25">
      <c r="A6810" t="s">
        <v>220</v>
      </c>
      <c r="B6810" t="s">
        <v>73</v>
      </c>
      <c r="C6810" t="s">
        <v>47</v>
      </c>
      <c r="D6810" t="s">
        <v>3112</v>
      </c>
      <c r="E6810" t="s">
        <v>49</v>
      </c>
      <c r="F6810" t="s">
        <v>50</v>
      </c>
      <c r="G6810">
        <v>1.3611098130544E-3</v>
      </c>
    </row>
    <row r="6811" spans="1:7" x14ac:dyDescent="0.25">
      <c r="A6811" t="s">
        <v>220</v>
      </c>
      <c r="B6811" t="s">
        <v>76</v>
      </c>
      <c r="C6811" t="s">
        <v>47</v>
      </c>
      <c r="D6811" t="s">
        <v>3112</v>
      </c>
      <c r="E6811" t="s">
        <v>49</v>
      </c>
      <c r="F6811" t="s">
        <v>50</v>
      </c>
      <c r="G6811">
        <v>2.36110885938008E-4</v>
      </c>
    </row>
    <row r="6812" spans="1:7" x14ac:dyDescent="0.25">
      <c r="A6812" t="s">
        <v>214</v>
      </c>
      <c r="B6812" t="s">
        <v>76</v>
      </c>
      <c r="C6812" t="s">
        <v>47</v>
      </c>
      <c r="D6812" t="s">
        <v>3112</v>
      </c>
      <c r="E6812" t="s">
        <v>49</v>
      </c>
      <c r="F6812" t="s">
        <v>50</v>
      </c>
      <c r="G6812">
        <v>9.7569351394971202E-4</v>
      </c>
    </row>
    <row r="6813" spans="1:7" x14ac:dyDescent="0.25">
      <c r="A6813" t="s">
        <v>214</v>
      </c>
      <c r="B6813" t="s">
        <v>70</v>
      </c>
      <c r="C6813" t="s">
        <v>47</v>
      </c>
      <c r="D6813" t="s">
        <v>3112</v>
      </c>
      <c r="E6813" t="s">
        <v>49</v>
      </c>
      <c r="F6813" t="s">
        <v>50</v>
      </c>
      <c r="G6813">
        <v>4.8611064751942902E-4</v>
      </c>
    </row>
    <row r="6814" spans="1:7" x14ac:dyDescent="0.25">
      <c r="A6814" t="s">
        <v>214</v>
      </c>
      <c r="B6814" t="s">
        <v>73</v>
      </c>
      <c r="C6814" t="s">
        <v>47</v>
      </c>
      <c r="D6814" t="s">
        <v>3112</v>
      </c>
      <c r="E6814" t="s">
        <v>49</v>
      </c>
      <c r="F6814" t="s">
        <v>50</v>
      </c>
      <c r="G6814">
        <v>1.3611098130544E-3</v>
      </c>
    </row>
    <row r="6815" spans="1:7" x14ac:dyDescent="0.25">
      <c r="A6815" t="s">
        <v>3229</v>
      </c>
      <c r="B6815" t="s">
        <v>73</v>
      </c>
      <c r="C6815" t="s">
        <v>47</v>
      </c>
      <c r="D6815" t="s">
        <v>3111</v>
      </c>
      <c r="E6815" t="s">
        <v>49</v>
      </c>
      <c r="F6815" t="s">
        <v>50</v>
      </c>
      <c r="G6815">
        <v>4.5119004590170701E-3</v>
      </c>
    </row>
    <row r="6816" spans="1:7" x14ac:dyDescent="0.25">
      <c r="A6816" t="s">
        <v>3229</v>
      </c>
      <c r="B6816" t="s">
        <v>70</v>
      </c>
      <c r="C6816" t="s">
        <v>47</v>
      </c>
      <c r="D6816" t="s">
        <v>3111</v>
      </c>
      <c r="E6816" t="s">
        <v>49</v>
      </c>
      <c r="F6816" t="s">
        <v>50</v>
      </c>
      <c r="G6816">
        <v>1.61507782481965E-3</v>
      </c>
    </row>
    <row r="6817" spans="1:7" x14ac:dyDescent="0.25">
      <c r="A6817" t="s">
        <v>3229</v>
      </c>
      <c r="B6817" t="s">
        <v>76</v>
      </c>
      <c r="C6817" t="s">
        <v>47</v>
      </c>
      <c r="D6817" t="s">
        <v>3111</v>
      </c>
      <c r="E6817" t="s">
        <v>49</v>
      </c>
      <c r="F6817" t="s">
        <v>50</v>
      </c>
      <c r="G6817">
        <v>4.0198374362218903E-3</v>
      </c>
    </row>
    <row r="6818" spans="1:7" x14ac:dyDescent="0.25">
      <c r="A6818" t="s">
        <v>220</v>
      </c>
      <c r="B6818" t="s">
        <v>70</v>
      </c>
      <c r="C6818" t="s">
        <v>47</v>
      </c>
      <c r="D6818" t="s">
        <v>3113</v>
      </c>
      <c r="E6818" t="s">
        <v>49</v>
      </c>
      <c r="F6818" t="s">
        <v>50</v>
      </c>
      <c r="G6818">
        <v>2.7160467924895097E-4</v>
      </c>
    </row>
    <row r="6819" spans="1:7" x14ac:dyDescent="0.25">
      <c r="A6819" t="s">
        <v>220</v>
      </c>
      <c r="B6819" t="s">
        <v>73</v>
      </c>
      <c r="C6819" t="s">
        <v>47</v>
      </c>
      <c r="D6819" t="s">
        <v>3113</v>
      </c>
      <c r="E6819" t="s">
        <v>49</v>
      </c>
      <c r="F6819" t="s">
        <v>50</v>
      </c>
      <c r="G6819">
        <v>1.3456777290061599E-3</v>
      </c>
    </row>
    <row r="6820" spans="1:7" x14ac:dyDescent="0.25">
      <c r="A6820" t="s">
        <v>220</v>
      </c>
      <c r="B6820" t="s">
        <v>76</v>
      </c>
      <c r="C6820" t="s">
        <v>47</v>
      </c>
      <c r="D6820" t="s">
        <v>3113</v>
      </c>
      <c r="E6820" t="s">
        <v>49</v>
      </c>
      <c r="F6820" t="s">
        <v>50</v>
      </c>
      <c r="G6820">
        <v>2.4999976158141999E-4</v>
      </c>
    </row>
    <row r="6821" spans="1:7" x14ac:dyDescent="0.25">
      <c r="A6821" t="s">
        <v>214</v>
      </c>
      <c r="B6821" t="s">
        <v>76</v>
      </c>
      <c r="C6821" t="s">
        <v>47</v>
      </c>
      <c r="D6821" t="s">
        <v>3113</v>
      </c>
      <c r="E6821" t="s">
        <v>49</v>
      </c>
      <c r="F6821" t="s">
        <v>50</v>
      </c>
      <c r="G6821">
        <v>9.1975220927485702E-4</v>
      </c>
    </row>
    <row r="6822" spans="1:7" x14ac:dyDescent="0.25">
      <c r="A6822" t="s">
        <v>214</v>
      </c>
      <c r="B6822" t="s">
        <v>70</v>
      </c>
      <c r="C6822" t="s">
        <v>47</v>
      </c>
      <c r="D6822" t="s">
        <v>3113</v>
      </c>
      <c r="E6822" t="s">
        <v>49</v>
      </c>
      <c r="F6822" t="s">
        <v>50</v>
      </c>
      <c r="G6822">
        <v>4.6913535506637E-4</v>
      </c>
    </row>
    <row r="6823" spans="1:7" x14ac:dyDescent="0.25">
      <c r="A6823" t="s">
        <v>214</v>
      </c>
      <c r="B6823" t="s">
        <v>73</v>
      </c>
      <c r="C6823" t="s">
        <v>47</v>
      </c>
      <c r="D6823" t="s">
        <v>3113</v>
      </c>
      <c r="E6823" t="s">
        <v>49</v>
      </c>
      <c r="F6823" t="s">
        <v>50</v>
      </c>
      <c r="G6823">
        <v>1.37345548029299E-3</v>
      </c>
    </row>
    <row r="6824" spans="1:7" x14ac:dyDescent="0.25">
      <c r="A6824" t="s">
        <v>3229</v>
      </c>
      <c r="B6824" t="s">
        <v>73</v>
      </c>
      <c r="C6824" t="s">
        <v>47</v>
      </c>
      <c r="D6824" t="s">
        <v>3112</v>
      </c>
      <c r="E6824" t="s">
        <v>49</v>
      </c>
      <c r="F6824" t="s">
        <v>50</v>
      </c>
      <c r="G6824">
        <v>5.0763840476671799E-3</v>
      </c>
    </row>
    <row r="6825" spans="1:7" x14ac:dyDescent="0.25">
      <c r="A6825" t="s">
        <v>3229</v>
      </c>
      <c r="B6825" t="s">
        <v>70</v>
      </c>
      <c r="C6825" t="s">
        <v>47</v>
      </c>
      <c r="D6825" t="s">
        <v>3112</v>
      </c>
      <c r="E6825" t="s">
        <v>49</v>
      </c>
      <c r="F6825" t="s">
        <v>50</v>
      </c>
      <c r="G6825">
        <v>1.90277596314748E-3</v>
      </c>
    </row>
    <row r="6826" spans="1:7" x14ac:dyDescent="0.25">
      <c r="A6826" t="s">
        <v>3229</v>
      </c>
      <c r="B6826" t="s">
        <v>76</v>
      </c>
      <c r="C6826" t="s">
        <v>47</v>
      </c>
      <c r="D6826" t="s">
        <v>3112</v>
      </c>
      <c r="E6826" t="s">
        <v>49</v>
      </c>
      <c r="F6826" t="s">
        <v>50</v>
      </c>
      <c r="G6826">
        <v>4.2152737577756203E-3</v>
      </c>
    </row>
    <row r="6827" spans="1:7" x14ac:dyDescent="0.25">
      <c r="A6827" t="s">
        <v>220</v>
      </c>
      <c r="B6827" t="s">
        <v>70</v>
      </c>
      <c r="C6827" t="s">
        <v>47</v>
      </c>
      <c r="D6827" t="s">
        <v>3114</v>
      </c>
      <c r="E6827" t="s">
        <v>49</v>
      </c>
      <c r="F6827" t="s">
        <v>50</v>
      </c>
      <c r="G6827">
        <v>4.7222177187601698E-4</v>
      </c>
    </row>
    <row r="6828" spans="1:7" x14ac:dyDescent="0.25">
      <c r="A6828" t="s">
        <v>220</v>
      </c>
      <c r="B6828" t="s">
        <v>73</v>
      </c>
      <c r="C6828" t="s">
        <v>47</v>
      </c>
      <c r="D6828" t="s">
        <v>3114</v>
      </c>
      <c r="E6828" t="s">
        <v>49</v>
      </c>
      <c r="F6828" t="s">
        <v>50</v>
      </c>
      <c r="G6828">
        <v>1.65833175182342E-3</v>
      </c>
    </row>
    <row r="6829" spans="1:7" x14ac:dyDescent="0.25">
      <c r="A6829" t="s">
        <v>220</v>
      </c>
      <c r="B6829" t="s">
        <v>76</v>
      </c>
      <c r="C6829" t="s">
        <v>47</v>
      </c>
      <c r="D6829" t="s">
        <v>3114</v>
      </c>
      <c r="E6829" t="s">
        <v>49</v>
      </c>
      <c r="F6829" t="s">
        <v>50</v>
      </c>
      <c r="G6829">
        <v>6.1388830343882196E-4</v>
      </c>
    </row>
    <row r="6830" spans="1:7" x14ac:dyDescent="0.25">
      <c r="A6830" t="s">
        <v>214</v>
      </c>
      <c r="B6830" t="s">
        <v>76</v>
      </c>
      <c r="C6830" t="s">
        <v>47</v>
      </c>
      <c r="D6830" t="s">
        <v>3114</v>
      </c>
      <c r="E6830" t="s">
        <v>49</v>
      </c>
      <c r="F6830" t="s">
        <v>50</v>
      </c>
      <c r="G6830">
        <v>1.0999989509582499E-3</v>
      </c>
    </row>
    <row r="6831" spans="1:7" x14ac:dyDescent="0.25">
      <c r="A6831" t="s">
        <v>214</v>
      </c>
      <c r="B6831" t="s">
        <v>70</v>
      </c>
      <c r="C6831" t="s">
        <v>47</v>
      </c>
      <c r="D6831" t="s">
        <v>3114</v>
      </c>
      <c r="E6831" t="s">
        <v>49</v>
      </c>
      <c r="F6831" t="s">
        <v>50</v>
      </c>
      <c r="G6831">
        <v>7.3611040910084998E-4</v>
      </c>
    </row>
    <row r="6832" spans="1:7" x14ac:dyDescent="0.25">
      <c r="A6832" t="s">
        <v>214</v>
      </c>
      <c r="B6832" t="s">
        <v>73</v>
      </c>
      <c r="C6832" t="s">
        <v>47</v>
      </c>
      <c r="D6832" t="s">
        <v>3114</v>
      </c>
      <c r="E6832" t="s">
        <v>49</v>
      </c>
      <c r="F6832" t="s">
        <v>50</v>
      </c>
      <c r="G6832">
        <v>2.04722026983896E-3</v>
      </c>
    </row>
    <row r="6833" spans="1:7" x14ac:dyDescent="0.25">
      <c r="A6833" t="s">
        <v>3229</v>
      </c>
      <c r="B6833" t="s">
        <v>70</v>
      </c>
      <c r="C6833" t="s">
        <v>47</v>
      </c>
      <c r="D6833" t="s">
        <v>3113</v>
      </c>
      <c r="E6833" t="s">
        <v>49</v>
      </c>
      <c r="F6833" t="s">
        <v>50</v>
      </c>
      <c r="G6833">
        <v>1.87654142026548E-3</v>
      </c>
    </row>
    <row r="6834" spans="1:7" x14ac:dyDescent="0.25">
      <c r="A6834" t="s">
        <v>3229</v>
      </c>
      <c r="B6834" t="s">
        <v>73</v>
      </c>
      <c r="C6834" t="s">
        <v>47</v>
      </c>
      <c r="D6834" t="s">
        <v>3113</v>
      </c>
      <c r="E6834" t="s">
        <v>49</v>
      </c>
      <c r="F6834" t="s">
        <v>50</v>
      </c>
      <c r="G6834">
        <v>4.9814767307705303E-3</v>
      </c>
    </row>
    <row r="6835" spans="1:7" x14ac:dyDescent="0.25">
      <c r="A6835" t="s">
        <v>3229</v>
      </c>
      <c r="B6835" t="s">
        <v>76</v>
      </c>
      <c r="C6835" t="s">
        <v>47</v>
      </c>
      <c r="D6835" t="s">
        <v>3113</v>
      </c>
      <c r="E6835" t="s">
        <v>49</v>
      </c>
      <c r="F6835" t="s">
        <v>50</v>
      </c>
      <c r="G6835">
        <v>4.1666626930236799E-3</v>
      </c>
    </row>
    <row r="6836" spans="1:7" x14ac:dyDescent="0.25">
      <c r="A6836" t="s">
        <v>220</v>
      </c>
      <c r="B6836" t="s">
        <v>70</v>
      </c>
      <c r="C6836" t="s">
        <v>47</v>
      </c>
      <c r="D6836" t="s">
        <v>3115</v>
      </c>
      <c r="E6836" t="s">
        <v>49</v>
      </c>
      <c r="F6836" t="s">
        <v>50</v>
      </c>
      <c r="G6836">
        <v>4.2929251988728801E-4</v>
      </c>
    </row>
    <row r="6837" spans="1:7" x14ac:dyDescent="0.25">
      <c r="A6837" t="s">
        <v>220</v>
      </c>
      <c r="B6837" t="s">
        <v>73</v>
      </c>
      <c r="C6837" t="s">
        <v>47</v>
      </c>
      <c r="D6837" t="s">
        <v>3115</v>
      </c>
      <c r="E6837" t="s">
        <v>49</v>
      </c>
      <c r="F6837" t="s">
        <v>50</v>
      </c>
      <c r="G6837">
        <v>1.5454530715942299E-3</v>
      </c>
    </row>
    <row r="6838" spans="1:7" x14ac:dyDescent="0.25">
      <c r="A6838" t="s">
        <v>220</v>
      </c>
      <c r="B6838" t="s">
        <v>76</v>
      </c>
      <c r="C6838" t="s">
        <v>47</v>
      </c>
      <c r="D6838" t="s">
        <v>3115</v>
      </c>
      <c r="E6838" t="s">
        <v>49</v>
      </c>
      <c r="F6838" t="s">
        <v>50</v>
      </c>
      <c r="G6838">
        <v>5.8333277702331504E-4</v>
      </c>
    </row>
    <row r="6839" spans="1:7" x14ac:dyDescent="0.25">
      <c r="A6839" t="s">
        <v>214</v>
      </c>
      <c r="B6839" t="s">
        <v>76</v>
      </c>
      <c r="C6839" t="s">
        <v>47</v>
      </c>
      <c r="D6839" t="s">
        <v>3115</v>
      </c>
      <c r="E6839" t="s">
        <v>49</v>
      </c>
      <c r="F6839" t="s">
        <v>50</v>
      </c>
      <c r="G6839">
        <v>1.02272629737854E-3</v>
      </c>
    </row>
    <row r="6840" spans="1:7" x14ac:dyDescent="0.25">
      <c r="A6840" t="s">
        <v>214</v>
      </c>
      <c r="B6840" t="s">
        <v>70</v>
      </c>
      <c r="C6840" t="s">
        <v>47</v>
      </c>
      <c r="D6840" t="s">
        <v>3115</v>
      </c>
      <c r="E6840" t="s">
        <v>49</v>
      </c>
      <c r="F6840" t="s">
        <v>50</v>
      </c>
      <c r="G6840">
        <v>7.0201953252156505E-4</v>
      </c>
    </row>
    <row r="6841" spans="1:7" x14ac:dyDescent="0.25">
      <c r="A6841" t="s">
        <v>214</v>
      </c>
      <c r="B6841" t="s">
        <v>73</v>
      </c>
      <c r="C6841" t="s">
        <v>47</v>
      </c>
      <c r="D6841" t="s">
        <v>3115</v>
      </c>
      <c r="E6841" t="s">
        <v>49</v>
      </c>
      <c r="F6841" t="s">
        <v>50</v>
      </c>
      <c r="G6841">
        <v>1.9974728425343801E-3</v>
      </c>
    </row>
    <row r="6842" spans="1:7" x14ac:dyDescent="0.25">
      <c r="A6842" t="s">
        <v>220</v>
      </c>
      <c r="B6842" t="s">
        <v>70</v>
      </c>
      <c r="C6842" t="s">
        <v>47</v>
      </c>
      <c r="D6842" t="s">
        <v>3116</v>
      </c>
      <c r="E6842" t="s">
        <v>49</v>
      </c>
      <c r="F6842" t="s">
        <v>50</v>
      </c>
      <c r="G6842">
        <v>4.2129589451683801E-4</v>
      </c>
    </row>
    <row r="6843" spans="1:7" x14ac:dyDescent="0.25">
      <c r="A6843" t="s">
        <v>3229</v>
      </c>
      <c r="B6843" t="s">
        <v>70</v>
      </c>
      <c r="C6843" t="s">
        <v>47</v>
      </c>
      <c r="D6843" t="s">
        <v>3114</v>
      </c>
      <c r="E6843" t="s">
        <v>49</v>
      </c>
      <c r="F6843" t="s">
        <v>50</v>
      </c>
      <c r="G6843">
        <v>1.91110928853352E-3</v>
      </c>
    </row>
    <row r="6844" spans="1:7" x14ac:dyDescent="0.25">
      <c r="A6844" t="s">
        <v>3229</v>
      </c>
      <c r="B6844" t="s">
        <v>73</v>
      </c>
      <c r="C6844" t="s">
        <v>47</v>
      </c>
      <c r="D6844" t="s">
        <v>3114</v>
      </c>
      <c r="E6844" t="s">
        <v>49</v>
      </c>
      <c r="F6844" t="s">
        <v>50</v>
      </c>
      <c r="G6844">
        <v>5.0111063321431398E-3</v>
      </c>
    </row>
    <row r="6845" spans="1:7" x14ac:dyDescent="0.25">
      <c r="A6845" t="s">
        <v>3229</v>
      </c>
      <c r="B6845" t="s">
        <v>76</v>
      </c>
      <c r="C6845" t="s">
        <v>47</v>
      </c>
      <c r="D6845" t="s">
        <v>3114</v>
      </c>
      <c r="E6845" t="s">
        <v>49</v>
      </c>
      <c r="F6845" t="s">
        <v>50</v>
      </c>
      <c r="G6845">
        <v>4.3277736504872596E-3</v>
      </c>
    </row>
    <row r="6846" spans="1:7" x14ac:dyDescent="0.25">
      <c r="A6846" t="s">
        <v>220</v>
      </c>
      <c r="B6846" t="s">
        <v>73</v>
      </c>
      <c r="C6846" t="s">
        <v>47</v>
      </c>
      <c r="D6846" t="s">
        <v>3116</v>
      </c>
      <c r="E6846" t="s">
        <v>49</v>
      </c>
      <c r="F6846" t="s">
        <v>50</v>
      </c>
      <c r="G6846">
        <v>1.51620225773917E-3</v>
      </c>
    </row>
    <row r="6847" spans="1:7" x14ac:dyDescent="0.25">
      <c r="A6847" t="s">
        <v>220</v>
      </c>
      <c r="B6847" t="s">
        <v>76</v>
      </c>
      <c r="C6847" t="s">
        <v>47</v>
      </c>
      <c r="D6847" t="s">
        <v>3116</v>
      </c>
      <c r="E6847" t="s">
        <v>49</v>
      </c>
      <c r="F6847" t="s">
        <v>50</v>
      </c>
      <c r="G6847">
        <v>5.5092540052202002E-4</v>
      </c>
    </row>
    <row r="6848" spans="1:7" x14ac:dyDescent="0.25">
      <c r="A6848" t="s">
        <v>214</v>
      </c>
      <c r="B6848" t="s">
        <v>76</v>
      </c>
      <c r="C6848" t="s">
        <v>47</v>
      </c>
      <c r="D6848" t="s">
        <v>3116</v>
      </c>
      <c r="E6848" t="s">
        <v>49</v>
      </c>
      <c r="F6848" t="s">
        <v>50</v>
      </c>
      <c r="G6848">
        <v>9.9305460850397697E-4</v>
      </c>
    </row>
    <row r="6849" spans="1:7" x14ac:dyDescent="0.25">
      <c r="A6849" t="s">
        <v>214</v>
      </c>
      <c r="B6849" t="s">
        <v>70</v>
      </c>
      <c r="C6849" t="s">
        <v>47</v>
      </c>
      <c r="D6849" t="s">
        <v>3116</v>
      </c>
      <c r="E6849" t="s">
        <v>49</v>
      </c>
      <c r="F6849" t="s">
        <v>50</v>
      </c>
      <c r="G6849">
        <v>6.7824009391996597E-4</v>
      </c>
    </row>
    <row r="6850" spans="1:7" x14ac:dyDescent="0.25">
      <c r="A6850" t="s">
        <v>214</v>
      </c>
      <c r="B6850" t="s">
        <v>73</v>
      </c>
      <c r="C6850" t="s">
        <v>47</v>
      </c>
      <c r="D6850" t="s">
        <v>3116</v>
      </c>
      <c r="E6850" t="s">
        <v>49</v>
      </c>
      <c r="F6850" t="s">
        <v>50</v>
      </c>
      <c r="G6850">
        <v>1.8935167127185301E-3</v>
      </c>
    </row>
    <row r="6851" spans="1:7" x14ac:dyDescent="0.25">
      <c r="A6851" t="s">
        <v>220</v>
      </c>
      <c r="B6851" t="s">
        <v>70</v>
      </c>
      <c r="C6851" t="s">
        <v>47</v>
      </c>
      <c r="D6851" t="s">
        <v>3117</v>
      </c>
      <c r="E6851" t="s">
        <v>49</v>
      </c>
      <c r="F6851" t="s">
        <v>50</v>
      </c>
      <c r="G6851">
        <v>3.88888518015543E-4</v>
      </c>
    </row>
    <row r="6852" spans="1:7" x14ac:dyDescent="0.25">
      <c r="A6852" t="s">
        <v>220</v>
      </c>
      <c r="B6852" t="s">
        <v>73</v>
      </c>
      <c r="C6852" t="s">
        <v>47</v>
      </c>
      <c r="D6852" t="s">
        <v>3117</v>
      </c>
      <c r="E6852" t="s">
        <v>49</v>
      </c>
      <c r="F6852" t="s">
        <v>50</v>
      </c>
      <c r="G6852">
        <v>1.4123918154300701E-3</v>
      </c>
    </row>
    <row r="6853" spans="1:7" x14ac:dyDescent="0.25">
      <c r="A6853" t="s">
        <v>220</v>
      </c>
      <c r="B6853" t="s">
        <v>76</v>
      </c>
      <c r="C6853" t="s">
        <v>47</v>
      </c>
      <c r="D6853" t="s">
        <v>3117</v>
      </c>
      <c r="E6853" t="s">
        <v>49</v>
      </c>
      <c r="F6853" t="s">
        <v>50</v>
      </c>
      <c r="G6853">
        <v>5.0854652355878695E-4</v>
      </c>
    </row>
    <row r="6854" spans="1:7" x14ac:dyDescent="0.25">
      <c r="A6854" t="s">
        <v>3229</v>
      </c>
      <c r="B6854" t="s">
        <v>70</v>
      </c>
      <c r="C6854" t="s">
        <v>47</v>
      </c>
      <c r="D6854" t="s">
        <v>3115</v>
      </c>
      <c r="E6854" t="s">
        <v>49</v>
      </c>
      <c r="F6854" t="s">
        <v>50</v>
      </c>
      <c r="G6854">
        <v>1.7929275830586701E-3</v>
      </c>
    </row>
    <row r="6855" spans="1:7" x14ac:dyDescent="0.25">
      <c r="A6855" t="s">
        <v>3229</v>
      </c>
      <c r="B6855" t="s">
        <v>73</v>
      </c>
      <c r="C6855" t="s">
        <v>47</v>
      </c>
      <c r="D6855" t="s">
        <v>3115</v>
      </c>
      <c r="E6855" t="s">
        <v>49</v>
      </c>
      <c r="F6855" t="s">
        <v>50</v>
      </c>
      <c r="G6855">
        <v>4.68938946723937E-3</v>
      </c>
    </row>
    <row r="6856" spans="1:7" x14ac:dyDescent="0.25">
      <c r="A6856" t="s">
        <v>3229</v>
      </c>
      <c r="B6856" t="s">
        <v>76</v>
      </c>
      <c r="C6856" t="s">
        <v>47</v>
      </c>
      <c r="D6856" t="s">
        <v>3115</v>
      </c>
      <c r="E6856" t="s">
        <v>49</v>
      </c>
      <c r="F6856" t="s">
        <v>50</v>
      </c>
      <c r="G6856">
        <v>4.2954504489898602E-3</v>
      </c>
    </row>
    <row r="6857" spans="1:7" x14ac:dyDescent="0.25">
      <c r="A6857" t="s">
        <v>214</v>
      </c>
      <c r="B6857" t="s">
        <v>76</v>
      </c>
      <c r="C6857" t="s">
        <v>47</v>
      </c>
      <c r="D6857" t="s">
        <v>3117</v>
      </c>
      <c r="E6857" t="s">
        <v>49</v>
      </c>
      <c r="F6857" t="s">
        <v>50</v>
      </c>
      <c r="G6857">
        <v>9.2948629305912903E-4</v>
      </c>
    </row>
    <row r="6858" spans="1:7" x14ac:dyDescent="0.25">
      <c r="A6858" t="s">
        <v>214</v>
      </c>
      <c r="B6858" t="s">
        <v>70</v>
      </c>
      <c r="C6858" t="s">
        <v>47</v>
      </c>
      <c r="D6858" t="s">
        <v>3117</v>
      </c>
      <c r="E6858" t="s">
        <v>49</v>
      </c>
      <c r="F6858" t="s">
        <v>50</v>
      </c>
      <c r="G6858">
        <v>6.4102502969595103E-4</v>
      </c>
    </row>
    <row r="6859" spans="1:7" x14ac:dyDescent="0.25">
      <c r="A6859" t="s">
        <v>214</v>
      </c>
      <c r="B6859" t="s">
        <v>73</v>
      </c>
      <c r="C6859" t="s">
        <v>47</v>
      </c>
      <c r="D6859" t="s">
        <v>3117</v>
      </c>
      <c r="E6859" t="s">
        <v>49</v>
      </c>
      <c r="F6859" t="s">
        <v>50</v>
      </c>
      <c r="G6859">
        <v>1.7735025821587901E-3</v>
      </c>
    </row>
    <row r="6860" spans="1:7" x14ac:dyDescent="0.25">
      <c r="A6860" t="s">
        <v>220</v>
      </c>
      <c r="B6860" t="s">
        <v>70</v>
      </c>
      <c r="C6860" t="s">
        <v>47</v>
      </c>
      <c r="D6860" t="s">
        <v>3118</v>
      </c>
      <c r="E6860" t="s">
        <v>49</v>
      </c>
      <c r="F6860" t="s">
        <v>50</v>
      </c>
      <c r="G6860">
        <v>3.7896789255596302E-4</v>
      </c>
    </row>
    <row r="6861" spans="1:7" x14ac:dyDescent="0.25">
      <c r="A6861" t="s">
        <v>220</v>
      </c>
      <c r="B6861" t="s">
        <v>73</v>
      </c>
      <c r="C6861" t="s">
        <v>47</v>
      </c>
      <c r="D6861" t="s">
        <v>3118</v>
      </c>
      <c r="E6861" t="s">
        <v>49</v>
      </c>
      <c r="F6861" t="s">
        <v>50</v>
      </c>
      <c r="G6861">
        <v>1.39285581452505E-3</v>
      </c>
    </row>
    <row r="6862" spans="1:7" x14ac:dyDescent="0.25">
      <c r="A6862" t="s">
        <v>220</v>
      </c>
      <c r="B6862" t="s">
        <v>76</v>
      </c>
      <c r="C6862" t="s">
        <v>47</v>
      </c>
      <c r="D6862" t="s">
        <v>3118</v>
      </c>
      <c r="E6862" t="s">
        <v>49</v>
      </c>
      <c r="F6862" t="s">
        <v>50</v>
      </c>
      <c r="G6862">
        <v>4.9206302279517704E-4</v>
      </c>
    </row>
    <row r="6863" spans="1:7" x14ac:dyDescent="0.25">
      <c r="A6863" t="s">
        <v>3229</v>
      </c>
      <c r="B6863" t="s">
        <v>70</v>
      </c>
      <c r="C6863" t="s">
        <v>47</v>
      </c>
      <c r="D6863" t="s">
        <v>3116</v>
      </c>
      <c r="E6863" t="s">
        <v>49</v>
      </c>
      <c r="F6863" t="s">
        <v>50</v>
      </c>
      <c r="G6863">
        <v>1.7083317041397001E-3</v>
      </c>
    </row>
    <row r="6864" spans="1:7" x14ac:dyDescent="0.25">
      <c r="A6864" t="s">
        <v>3229</v>
      </c>
      <c r="B6864" t="s">
        <v>73</v>
      </c>
      <c r="C6864" t="s">
        <v>47</v>
      </c>
      <c r="D6864" t="s">
        <v>3116</v>
      </c>
      <c r="E6864" t="s">
        <v>49</v>
      </c>
      <c r="F6864" t="s">
        <v>50</v>
      </c>
      <c r="G6864">
        <v>4.5509215858247501E-3</v>
      </c>
    </row>
    <row r="6865" spans="1:7" x14ac:dyDescent="0.25">
      <c r="A6865" t="s">
        <v>3229</v>
      </c>
      <c r="B6865" t="s">
        <v>76</v>
      </c>
      <c r="C6865" t="s">
        <v>47</v>
      </c>
      <c r="D6865" t="s">
        <v>3116</v>
      </c>
      <c r="E6865" t="s">
        <v>49</v>
      </c>
      <c r="F6865" t="s">
        <v>50</v>
      </c>
      <c r="G6865">
        <v>4.2106441325611499E-3</v>
      </c>
    </row>
    <row r="6866" spans="1:7" x14ac:dyDescent="0.25">
      <c r="A6866" t="s">
        <v>214</v>
      </c>
      <c r="B6866" t="s">
        <v>76</v>
      </c>
      <c r="C6866" t="s">
        <v>47</v>
      </c>
      <c r="D6866" t="s">
        <v>3118</v>
      </c>
      <c r="E6866" t="s">
        <v>49</v>
      </c>
      <c r="F6866" t="s">
        <v>50</v>
      </c>
      <c r="G6866">
        <v>9.4047529356820205E-4</v>
      </c>
    </row>
    <row r="6867" spans="1:7" x14ac:dyDescent="0.25">
      <c r="A6867" t="s">
        <v>214</v>
      </c>
      <c r="B6867" t="s">
        <v>70</v>
      </c>
      <c r="C6867" t="s">
        <v>47</v>
      </c>
      <c r="D6867" t="s">
        <v>3118</v>
      </c>
      <c r="E6867" t="s">
        <v>49</v>
      </c>
      <c r="F6867" t="s">
        <v>50</v>
      </c>
      <c r="G6867">
        <v>6.3690415450504796E-4</v>
      </c>
    </row>
    <row r="6868" spans="1:7" x14ac:dyDescent="0.25">
      <c r="A6868" t="s">
        <v>214</v>
      </c>
      <c r="B6868" t="s">
        <v>73</v>
      </c>
      <c r="C6868" t="s">
        <v>47</v>
      </c>
      <c r="D6868" t="s">
        <v>3118</v>
      </c>
      <c r="E6868" t="s">
        <v>49</v>
      </c>
      <c r="F6868" t="s">
        <v>50</v>
      </c>
      <c r="G6868">
        <v>1.73610945542653E-3</v>
      </c>
    </row>
    <row r="6869" spans="1:7" x14ac:dyDescent="0.25">
      <c r="A6869" t="s">
        <v>220</v>
      </c>
      <c r="B6869" t="s">
        <v>70</v>
      </c>
      <c r="C6869" t="s">
        <v>47</v>
      </c>
      <c r="D6869" t="s">
        <v>3119</v>
      </c>
      <c r="E6869" t="s">
        <v>49</v>
      </c>
      <c r="F6869" t="s">
        <v>50</v>
      </c>
      <c r="G6869">
        <v>3.7777741750081299E-4</v>
      </c>
    </row>
    <row r="6870" spans="1:7" x14ac:dyDescent="0.25">
      <c r="A6870" t="s">
        <v>220</v>
      </c>
      <c r="B6870" t="s">
        <v>76</v>
      </c>
      <c r="C6870" t="s">
        <v>47</v>
      </c>
      <c r="D6870" t="s">
        <v>3119</v>
      </c>
      <c r="E6870" t="s">
        <v>49</v>
      </c>
      <c r="F6870" t="s">
        <v>50</v>
      </c>
      <c r="G6870">
        <v>5.0185137324863002E-4</v>
      </c>
    </row>
    <row r="6871" spans="1:7" x14ac:dyDescent="0.25">
      <c r="A6871" t="s">
        <v>220</v>
      </c>
      <c r="B6871" t="s">
        <v>73</v>
      </c>
      <c r="C6871" t="s">
        <v>47</v>
      </c>
      <c r="D6871" t="s">
        <v>3119</v>
      </c>
      <c r="E6871" t="s">
        <v>49</v>
      </c>
      <c r="F6871" t="s">
        <v>50</v>
      </c>
      <c r="G6871">
        <v>1.3425913121965099E-3</v>
      </c>
    </row>
    <row r="6872" spans="1:7" x14ac:dyDescent="0.25">
      <c r="A6872" t="s">
        <v>3229</v>
      </c>
      <c r="B6872" t="s">
        <v>70</v>
      </c>
      <c r="C6872" t="s">
        <v>47</v>
      </c>
      <c r="D6872" t="s">
        <v>3117</v>
      </c>
      <c r="E6872" t="s">
        <v>49</v>
      </c>
      <c r="F6872" t="s">
        <v>50</v>
      </c>
      <c r="G6872">
        <v>1.5769215730520301E-3</v>
      </c>
    </row>
    <row r="6873" spans="1:7" x14ac:dyDescent="0.25">
      <c r="A6873" t="s">
        <v>3229</v>
      </c>
      <c r="B6873" t="s">
        <v>73</v>
      </c>
      <c r="C6873" t="s">
        <v>47</v>
      </c>
      <c r="D6873" t="s">
        <v>3117</v>
      </c>
      <c r="E6873" t="s">
        <v>49</v>
      </c>
      <c r="F6873" t="s">
        <v>50</v>
      </c>
      <c r="G6873">
        <v>4.2841839484679296E-3</v>
      </c>
    </row>
    <row r="6874" spans="1:7" x14ac:dyDescent="0.25">
      <c r="A6874" t="s">
        <v>3229</v>
      </c>
      <c r="B6874" t="s">
        <v>76</v>
      </c>
      <c r="C6874" t="s">
        <v>47</v>
      </c>
      <c r="D6874" t="s">
        <v>3117</v>
      </c>
      <c r="E6874" t="s">
        <v>49</v>
      </c>
      <c r="F6874" t="s">
        <v>50</v>
      </c>
      <c r="G6874">
        <v>3.9508509330260398E-3</v>
      </c>
    </row>
    <row r="6875" spans="1:7" x14ac:dyDescent="0.25">
      <c r="A6875" t="s">
        <v>214</v>
      </c>
      <c r="B6875" t="s">
        <v>76</v>
      </c>
      <c r="C6875" t="s">
        <v>47</v>
      </c>
      <c r="D6875" t="s">
        <v>3119</v>
      </c>
      <c r="E6875" t="s">
        <v>49</v>
      </c>
      <c r="F6875" t="s">
        <v>50</v>
      </c>
      <c r="G6875">
        <v>9.0555469195048002E-4</v>
      </c>
    </row>
    <row r="6876" spans="1:7" x14ac:dyDescent="0.25">
      <c r="A6876" t="s">
        <v>214</v>
      </c>
      <c r="B6876" t="s">
        <v>70</v>
      </c>
      <c r="C6876" t="s">
        <v>47</v>
      </c>
      <c r="D6876" t="s">
        <v>3119</v>
      </c>
      <c r="E6876" t="s">
        <v>49</v>
      </c>
      <c r="F6876" t="s">
        <v>50</v>
      </c>
      <c r="G6876">
        <v>6.2407347891065804E-4</v>
      </c>
    </row>
    <row r="6877" spans="1:7" x14ac:dyDescent="0.25">
      <c r="A6877" t="s">
        <v>214</v>
      </c>
      <c r="B6877" t="s">
        <v>73</v>
      </c>
      <c r="C6877" t="s">
        <v>47</v>
      </c>
      <c r="D6877" t="s">
        <v>3119</v>
      </c>
      <c r="E6877" t="s">
        <v>49</v>
      </c>
      <c r="F6877" t="s">
        <v>50</v>
      </c>
      <c r="G6877">
        <v>1.6925909784105001E-3</v>
      </c>
    </row>
    <row r="6878" spans="1:7" x14ac:dyDescent="0.25">
      <c r="A6878" t="s">
        <v>220</v>
      </c>
      <c r="B6878" t="s">
        <v>70</v>
      </c>
      <c r="C6878" t="s">
        <v>47</v>
      </c>
      <c r="D6878" t="s">
        <v>3120</v>
      </c>
      <c r="E6878" t="s">
        <v>49</v>
      </c>
      <c r="F6878" t="s">
        <v>50</v>
      </c>
      <c r="G6878">
        <v>3.6111076672871902E-4</v>
      </c>
    </row>
    <row r="6879" spans="1:7" x14ac:dyDescent="0.25">
      <c r="A6879" t="s">
        <v>220</v>
      </c>
      <c r="B6879" t="s">
        <v>76</v>
      </c>
      <c r="C6879" t="s">
        <v>47</v>
      </c>
      <c r="D6879" t="s">
        <v>3120</v>
      </c>
      <c r="E6879" t="s">
        <v>49</v>
      </c>
      <c r="F6879" t="s">
        <v>50</v>
      </c>
      <c r="G6879">
        <v>4.9479119479656198E-4</v>
      </c>
    </row>
    <row r="6880" spans="1:7" x14ac:dyDescent="0.25">
      <c r="A6880" t="s">
        <v>220</v>
      </c>
      <c r="B6880" t="s">
        <v>73</v>
      </c>
      <c r="C6880" t="s">
        <v>47</v>
      </c>
      <c r="D6880" t="s">
        <v>3120</v>
      </c>
      <c r="E6880" t="s">
        <v>49</v>
      </c>
      <c r="F6880" t="s">
        <v>50</v>
      </c>
      <c r="G6880">
        <v>1.40624865889549E-3</v>
      </c>
    </row>
    <row r="6881" spans="1:7" x14ac:dyDescent="0.25">
      <c r="A6881" t="s">
        <v>3229</v>
      </c>
      <c r="B6881" t="s">
        <v>70</v>
      </c>
      <c r="C6881" t="s">
        <v>47</v>
      </c>
      <c r="D6881" t="s">
        <v>3118</v>
      </c>
      <c r="E6881" t="s">
        <v>49</v>
      </c>
      <c r="F6881" t="s">
        <v>50</v>
      </c>
      <c r="G6881">
        <v>1.50793506985618E-3</v>
      </c>
    </row>
    <row r="6882" spans="1:7" x14ac:dyDescent="0.25">
      <c r="A6882" t="s">
        <v>3229</v>
      </c>
      <c r="B6882" t="s">
        <v>73</v>
      </c>
      <c r="C6882" t="s">
        <v>47</v>
      </c>
      <c r="D6882" t="s">
        <v>3118</v>
      </c>
      <c r="E6882" t="s">
        <v>49</v>
      </c>
      <c r="F6882" t="s">
        <v>50</v>
      </c>
      <c r="G6882">
        <v>4.1785674435751699E-3</v>
      </c>
    </row>
    <row r="6883" spans="1:7" x14ac:dyDescent="0.25">
      <c r="A6883" t="s">
        <v>3229</v>
      </c>
      <c r="B6883" t="s">
        <v>76</v>
      </c>
      <c r="C6883" t="s">
        <v>47</v>
      </c>
      <c r="D6883" t="s">
        <v>3118</v>
      </c>
      <c r="E6883" t="s">
        <v>49</v>
      </c>
      <c r="F6883" t="s">
        <v>50</v>
      </c>
      <c r="G6883">
        <v>3.8730121794201002E-3</v>
      </c>
    </row>
    <row r="6884" spans="1:7" x14ac:dyDescent="0.25">
      <c r="A6884" t="s">
        <v>214</v>
      </c>
      <c r="B6884" t="s">
        <v>76</v>
      </c>
      <c r="C6884" t="s">
        <v>47</v>
      </c>
      <c r="D6884" t="s">
        <v>3120</v>
      </c>
      <c r="E6884" t="s">
        <v>49</v>
      </c>
      <c r="F6884" t="s">
        <v>50</v>
      </c>
      <c r="G6884">
        <v>9.5486020048459299E-4</v>
      </c>
    </row>
    <row r="6885" spans="1:7" x14ac:dyDescent="0.25">
      <c r="A6885" t="s">
        <v>214</v>
      </c>
      <c r="B6885" t="s">
        <v>70</v>
      </c>
      <c r="C6885" t="s">
        <v>47</v>
      </c>
      <c r="D6885" t="s">
        <v>3120</v>
      </c>
      <c r="E6885" t="s">
        <v>49</v>
      </c>
      <c r="F6885" t="s">
        <v>50</v>
      </c>
      <c r="G6885">
        <v>6.1805496613184601E-4</v>
      </c>
    </row>
    <row r="6886" spans="1:7" x14ac:dyDescent="0.25">
      <c r="A6886" t="s">
        <v>214</v>
      </c>
      <c r="B6886" t="s">
        <v>73</v>
      </c>
      <c r="C6886" t="s">
        <v>47</v>
      </c>
      <c r="D6886" t="s">
        <v>3120</v>
      </c>
      <c r="E6886" t="s">
        <v>49</v>
      </c>
      <c r="F6886" t="s">
        <v>50</v>
      </c>
      <c r="G6886">
        <v>1.7274289081493999E-3</v>
      </c>
    </row>
    <row r="6887" spans="1:7" x14ac:dyDescent="0.25">
      <c r="A6887" t="s">
        <v>220</v>
      </c>
      <c r="B6887" t="s">
        <v>70</v>
      </c>
      <c r="C6887" t="s">
        <v>47</v>
      </c>
      <c r="D6887" t="s">
        <v>3121</v>
      </c>
      <c r="E6887" t="s">
        <v>49</v>
      </c>
      <c r="F6887" t="s">
        <v>50</v>
      </c>
      <c r="G6887">
        <v>3.4803888377021299E-4</v>
      </c>
    </row>
    <row r="6888" spans="1:7" x14ac:dyDescent="0.25">
      <c r="A6888" t="s">
        <v>220</v>
      </c>
      <c r="B6888" t="s">
        <v>76</v>
      </c>
      <c r="C6888" t="s">
        <v>47</v>
      </c>
      <c r="D6888" t="s">
        <v>3121</v>
      </c>
      <c r="E6888" t="s">
        <v>49</v>
      </c>
      <c r="F6888" t="s">
        <v>50</v>
      </c>
      <c r="G6888">
        <v>4.9673155242321496E-4</v>
      </c>
    </row>
    <row r="6889" spans="1:7" x14ac:dyDescent="0.25">
      <c r="A6889" t="s">
        <v>220</v>
      </c>
      <c r="B6889" t="s">
        <v>73</v>
      </c>
      <c r="C6889" t="s">
        <v>47</v>
      </c>
      <c r="D6889" t="s">
        <v>3121</v>
      </c>
      <c r="E6889" t="s">
        <v>49</v>
      </c>
      <c r="F6889" t="s">
        <v>50</v>
      </c>
      <c r="G6889">
        <v>1.4182993009978599E-3</v>
      </c>
    </row>
    <row r="6890" spans="1:7" x14ac:dyDescent="0.25">
      <c r="A6890" t="s">
        <v>3229</v>
      </c>
      <c r="B6890" t="s">
        <v>70</v>
      </c>
      <c r="C6890" t="s">
        <v>47</v>
      </c>
      <c r="D6890" t="s">
        <v>3119</v>
      </c>
      <c r="E6890" t="s">
        <v>49</v>
      </c>
      <c r="F6890" t="s">
        <v>50</v>
      </c>
      <c r="G6890">
        <v>1.4481467670864499E-3</v>
      </c>
    </row>
    <row r="6891" spans="1:7" x14ac:dyDescent="0.25">
      <c r="A6891" t="s">
        <v>3229</v>
      </c>
      <c r="B6891" t="s">
        <v>73</v>
      </c>
      <c r="C6891" t="s">
        <v>47</v>
      </c>
      <c r="D6891" t="s">
        <v>3119</v>
      </c>
      <c r="E6891" t="s">
        <v>49</v>
      </c>
      <c r="F6891" t="s">
        <v>50</v>
      </c>
      <c r="G6891">
        <v>4.13703309165106E-3</v>
      </c>
    </row>
    <row r="6892" spans="1:7" x14ac:dyDescent="0.25">
      <c r="A6892" t="s">
        <v>3229</v>
      </c>
      <c r="B6892" t="s">
        <v>76</v>
      </c>
      <c r="C6892" t="s">
        <v>47</v>
      </c>
      <c r="D6892" t="s">
        <v>3119</v>
      </c>
      <c r="E6892" t="s">
        <v>49</v>
      </c>
      <c r="F6892" t="s">
        <v>50</v>
      </c>
      <c r="G6892">
        <v>3.9388851324717198E-3</v>
      </c>
    </row>
    <row r="6893" spans="1:7" x14ac:dyDescent="0.25">
      <c r="A6893" t="s">
        <v>214</v>
      </c>
      <c r="B6893" t="s">
        <v>76</v>
      </c>
      <c r="C6893" t="s">
        <v>47</v>
      </c>
      <c r="D6893" t="s">
        <v>3121</v>
      </c>
      <c r="E6893" t="s">
        <v>49</v>
      </c>
      <c r="F6893" t="s">
        <v>50</v>
      </c>
      <c r="G6893">
        <v>9.9509709021624302E-4</v>
      </c>
    </row>
    <row r="6894" spans="1:7" x14ac:dyDescent="0.25">
      <c r="A6894" t="s">
        <v>214</v>
      </c>
      <c r="B6894" t="s">
        <v>70</v>
      </c>
      <c r="C6894" t="s">
        <v>47</v>
      </c>
      <c r="D6894" t="s">
        <v>3121</v>
      </c>
      <c r="E6894" t="s">
        <v>49</v>
      </c>
      <c r="F6894" t="s">
        <v>50</v>
      </c>
      <c r="G6894">
        <v>6.4215625033658995E-4</v>
      </c>
    </row>
    <row r="6895" spans="1:7" x14ac:dyDescent="0.25">
      <c r="A6895" t="s">
        <v>214</v>
      </c>
      <c r="B6895" t="s">
        <v>73</v>
      </c>
      <c r="C6895" t="s">
        <v>47</v>
      </c>
      <c r="D6895" t="s">
        <v>3121</v>
      </c>
      <c r="E6895" t="s">
        <v>49</v>
      </c>
      <c r="F6895" t="s">
        <v>50</v>
      </c>
      <c r="G6895">
        <v>1.7369264481114401E-3</v>
      </c>
    </row>
    <row r="6896" spans="1:7" x14ac:dyDescent="0.25">
      <c r="A6896" t="s">
        <v>220</v>
      </c>
      <c r="B6896" t="s">
        <v>70</v>
      </c>
      <c r="C6896" t="s">
        <v>47</v>
      </c>
      <c r="D6896" t="s">
        <v>3122</v>
      </c>
      <c r="E6896" t="s">
        <v>49</v>
      </c>
      <c r="F6896" t="s">
        <v>50</v>
      </c>
      <c r="G6896">
        <v>3.3333301544189402E-4</v>
      </c>
    </row>
    <row r="6897" spans="1:7" x14ac:dyDescent="0.25">
      <c r="A6897" t="s">
        <v>220</v>
      </c>
      <c r="B6897" t="s">
        <v>76</v>
      </c>
      <c r="C6897" t="s">
        <v>47</v>
      </c>
      <c r="D6897" t="s">
        <v>3122</v>
      </c>
      <c r="E6897" t="s">
        <v>49</v>
      </c>
      <c r="F6897" t="s">
        <v>50</v>
      </c>
      <c r="G6897">
        <v>4.7376498028084001E-4</v>
      </c>
    </row>
    <row r="6898" spans="1:7" x14ac:dyDescent="0.25">
      <c r="A6898" t="s">
        <v>220</v>
      </c>
      <c r="B6898" t="s">
        <v>73</v>
      </c>
      <c r="C6898" t="s">
        <v>47</v>
      </c>
      <c r="D6898" t="s">
        <v>3122</v>
      </c>
      <c r="E6898" t="s">
        <v>49</v>
      </c>
      <c r="F6898" t="s">
        <v>50</v>
      </c>
      <c r="G6898">
        <v>1.39969002317499E-3</v>
      </c>
    </row>
    <row r="6899" spans="1:7" x14ac:dyDescent="0.25">
      <c r="A6899" t="s">
        <v>3229</v>
      </c>
      <c r="B6899" t="s">
        <v>70</v>
      </c>
      <c r="C6899" t="s">
        <v>47</v>
      </c>
      <c r="D6899" t="s">
        <v>3120</v>
      </c>
      <c r="E6899" t="s">
        <v>49</v>
      </c>
      <c r="F6899" t="s">
        <v>50</v>
      </c>
      <c r="G6899">
        <v>1.7517344405253701E-3</v>
      </c>
    </row>
    <row r="6900" spans="1:7" x14ac:dyDescent="0.25">
      <c r="A6900" t="s">
        <v>3229</v>
      </c>
      <c r="B6900" t="s">
        <v>73</v>
      </c>
      <c r="C6900" t="s">
        <v>47</v>
      </c>
      <c r="D6900" t="s">
        <v>3120</v>
      </c>
      <c r="E6900" t="s">
        <v>49</v>
      </c>
      <c r="F6900" t="s">
        <v>50</v>
      </c>
      <c r="G6900">
        <v>4.4496485342581998E-3</v>
      </c>
    </row>
    <row r="6901" spans="1:7" x14ac:dyDescent="0.25">
      <c r="A6901" t="s">
        <v>3229</v>
      </c>
      <c r="B6901" t="s">
        <v>76</v>
      </c>
      <c r="C6901" t="s">
        <v>47</v>
      </c>
      <c r="D6901" t="s">
        <v>3120</v>
      </c>
      <c r="E6901" t="s">
        <v>49</v>
      </c>
      <c r="F6901" t="s">
        <v>50</v>
      </c>
      <c r="G6901">
        <v>4.1336766133705698E-3</v>
      </c>
    </row>
    <row r="6902" spans="1:7" x14ac:dyDescent="0.25">
      <c r="A6902" t="s">
        <v>214</v>
      </c>
      <c r="B6902" t="s">
        <v>76</v>
      </c>
      <c r="C6902" t="s">
        <v>47</v>
      </c>
      <c r="D6902" t="s">
        <v>3122</v>
      </c>
      <c r="E6902" t="s">
        <v>49</v>
      </c>
      <c r="F6902" t="s">
        <v>50</v>
      </c>
      <c r="G6902">
        <v>1.0262335892076799E-3</v>
      </c>
    </row>
    <row r="6903" spans="1:7" x14ac:dyDescent="0.25">
      <c r="A6903" t="s">
        <v>214</v>
      </c>
      <c r="B6903" t="s">
        <v>70</v>
      </c>
      <c r="C6903" t="s">
        <v>47</v>
      </c>
      <c r="D6903" t="s">
        <v>3122</v>
      </c>
      <c r="E6903" t="s">
        <v>49</v>
      </c>
      <c r="F6903" t="s">
        <v>50</v>
      </c>
      <c r="G6903">
        <v>6.3888827959696396E-4</v>
      </c>
    </row>
    <row r="6904" spans="1:7" x14ac:dyDescent="0.25">
      <c r="A6904" t="s">
        <v>214</v>
      </c>
      <c r="B6904" t="s">
        <v>73</v>
      </c>
      <c r="C6904" t="s">
        <v>47</v>
      </c>
      <c r="D6904" t="s">
        <v>3122</v>
      </c>
      <c r="E6904" t="s">
        <v>49</v>
      </c>
      <c r="F6904" t="s">
        <v>50</v>
      </c>
      <c r="G6904">
        <v>1.74382549745065E-3</v>
      </c>
    </row>
    <row r="6905" spans="1:7" x14ac:dyDescent="0.25">
      <c r="A6905" t="s">
        <v>220</v>
      </c>
      <c r="B6905" t="s">
        <v>70</v>
      </c>
      <c r="C6905" t="s">
        <v>47</v>
      </c>
      <c r="D6905" t="s">
        <v>3123</v>
      </c>
      <c r="E6905" t="s">
        <v>49</v>
      </c>
      <c r="F6905" t="s">
        <v>50</v>
      </c>
      <c r="G6905">
        <v>3.24561093982897E-4</v>
      </c>
    </row>
    <row r="6906" spans="1:7" x14ac:dyDescent="0.25">
      <c r="A6906" t="s">
        <v>220</v>
      </c>
      <c r="B6906" t="s">
        <v>76</v>
      </c>
      <c r="C6906" t="s">
        <v>47</v>
      </c>
      <c r="D6906" t="s">
        <v>3123</v>
      </c>
      <c r="E6906" t="s">
        <v>49</v>
      </c>
      <c r="F6906" t="s">
        <v>50</v>
      </c>
      <c r="G6906">
        <v>4.6052587659735399E-4</v>
      </c>
    </row>
    <row r="6907" spans="1:7" x14ac:dyDescent="0.25">
      <c r="A6907" t="s">
        <v>220</v>
      </c>
      <c r="B6907" t="s">
        <v>73</v>
      </c>
      <c r="C6907" t="s">
        <v>47</v>
      </c>
      <c r="D6907" t="s">
        <v>3123</v>
      </c>
      <c r="E6907" t="s">
        <v>49</v>
      </c>
      <c r="F6907" t="s">
        <v>50</v>
      </c>
      <c r="G6907">
        <v>1.38011564288223E-3</v>
      </c>
    </row>
    <row r="6908" spans="1:7" x14ac:dyDescent="0.25">
      <c r="A6908" t="s">
        <v>3229</v>
      </c>
      <c r="B6908" t="s">
        <v>70</v>
      </c>
      <c r="C6908" t="s">
        <v>47</v>
      </c>
      <c r="D6908" t="s">
        <v>3121</v>
      </c>
      <c r="E6908" t="s">
        <v>49</v>
      </c>
      <c r="F6908" t="s">
        <v>50</v>
      </c>
      <c r="G6908">
        <v>1.9199328095305199E-3</v>
      </c>
    </row>
    <row r="6909" spans="1:7" x14ac:dyDescent="0.25">
      <c r="A6909" t="s">
        <v>3229</v>
      </c>
      <c r="B6909" t="s">
        <v>73</v>
      </c>
      <c r="C6909" t="s">
        <v>47</v>
      </c>
      <c r="D6909" t="s">
        <v>3121</v>
      </c>
      <c r="E6909" t="s">
        <v>49</v>
      </c>
      <c r="F6909" t="s">
        <v>50</v>
      </c>
      <c r="G6909">
        <v>4.6895380113639003E-3</v>
      </c>
    </row>
    <row r="6910" spans="1:7" x14ac:dyDescent="0.25">
      <c r="A6910" t="s">
        <v>214</v>
      </c>
      <c r="B6910" t="s">
        <v>76</v>
      </c>
      <c r="C6910" t="s">
        <v>47</v>
      </c>
      <c r="D6910" t="s">
        <v>3123</v>
      </c>
      <c r="E6910" t="s">
        <v>49</v>
      </c>
      <c r="F6910" t="s">
        <v>50</v>
      </c>
      <c r="G6910">
        <v>9.9853705941584992E-4</v>
      </c>
    </row>
    <row r="6911" spans="1:7" x14ac:dyDescent="0.25">
      <c r="A6911" t="s">
        <v>3229</v>
      </c>
      <c r="B6911" t="s">
        <v>76</v>
      </c>
      <c r="C6911" t="s">
        <v>47</v>
      </c>
      <c r="D6911" t="s">
        <v>3121</v>
      </c>
      <c r="E6911" t="s">
        <v>49</v>
      </c>
      <c r="F6911" t="s">
        <v>50</v>
      </c>
      <c r="G6911">
        <v>4.2647018152124697E-3</v>
      </c>
    </row>
    <row r="6912" spans="1:7" x14ac:dyDescent="0.25">
      <c r="A6912" t="s">
        <v>214</v>
      </c>
      <c r="B6912" t="s">
        <v>70</v>
      </c>
      <c r="C6912" t="s">
        <v>47</v>
      </c>
      <c r="D6912" t="s">
        <v>3123</v>
      </c>
      <c r="E6912" t="s">
        <v>49</v>
      </c>
      <c r="F6912" t="s">
        <v>50</v>
      </c>
      <c r="G6912">
        <v>6.1111052831013999E-4</v>
      </c>
    </row>
    <row r="6913" spans="1:7" x14ac:dyDescent="0.25">
      <c r="A6913" t="s">
        <v>214</v>
      </c>
      <c r="B6913" t="s">
        <v>73</v>
      </c>
      <c r="C6913" t="s">
        <v>47</v>
      </c>
      <c r="D6913" t="s">
        <v>3123</v>
      </c>
      <c r="E6913" t="s">
        <v>49</v>
      </c>
      <c r="F6913" t="s">
        <v>50</v>
      </c>
      <c r="G6913">
        <v>1.72222057978312E-3</v>
      </c>
    </row>
    <row r="6914" spans="1:7" x14ac:dyDescent="0.25">
      <c r="A6914" t="s">
        <v>220</v>
      </c>
      <c r="B6914" t="s">
        <v>70</v>
      </c>
      <c r="C6914" t="s">
        <v>47</v>
      </c>
      <c r="D6914" t="s">
        <v>3124</v>
      </c>
      <c r="E6914" t="s">
        <v>49</v>
      </c>
      <c r="F6914" t="s">
        <v>50</v>
      </c>
      <c r="G6914">
        <v>3.6805520455042499E-4</v>
      </c>
    </row>
    <row r="6915" spans="1:7" x14ac:dyDescent="0.25">
      <c r="A6915" t="s">
        <v>220</v>
      </c>
      <c r="B6915" t="s">
        <v>76</v>
      </c>
      <c r="C6915" t="s">
        <v>47</v>
      </c>
      <c r="D6915" t="s">
        <v>3124</v>
      </c>
      <c r="E6915" t="s">
        <v>49</v>
      </c>
      <c r="F6915" t="s">
        <v>50</v>
      </c>
      <c r="G6915">
        <v>5.7638833920160902E-4</v>
      </c>
    </row>
    <row r="6916" spans="1:7" x14ac:dyDescent="0.25">
      <c r="A6916" t="s">
        <v>220</v>
      </c>
      <c r="B6916" t="s">
        <v>73</v>
      </c>
      <c r="C6916" t="s">
        <v>47</v>
      </c>
      <c r="D6916" t="s">
        <v>3124</v>
      </c>
      <c r="E6916" t="s">
        <v>49</v>
      </c>
      <c r="F6916" t="s">
        <v>50</v>
      </c>
      <c r="G6916">
        <v>1.54444297154744E-3</v>
      </c>
    </row>
    <row r="6917" spans="1:7" x14ac:dyDescent="0.25">
      <c r="A6917" t="s">
        <v>214</v>
      </c>
      <c r="B6917" t="s">
        <v>76</v>
      </c>
      <c r="C6917" t="s">
        <v>47</v>
      </c>
      <c r="D6917" t="s">
        <v>3124</v>
      </c>
      <c r="E6917" t="s">
        <v>49</v>
      </c>
      <c r="F6917" t="s">
        <v>50</v>
      </c>
      <c r="G6917">
        <v>1.0763878623644501E-3</v>
      </c>
    </row>
    <row r="6918" spans="1:7" x14ac:dyDescent="0.25">
      <c r="A6918" t="s">
        <v>214</v>
      </c>
      <c r="B6918" t="s">
        <v>70</v>
      </c>
      <c r="C6918" t="s">
        <v>47</v>
      </c>
      <c r="D6918" t="s">
        <v>3124</v>
      </c>
      <c r="E6918" t="s">
        <v>49</v>
      </c>
      <c r="F6918" t="s">
        <v>50</v>
      </c>
      <c r="G6918">
        <v>7.34721521536509E-4</v>
      </c>
    </row>
    <row r="6919" spans="1:7" x14ac:dyDescent="0.25">
      <c r="A6919" t="s">
        <v>3229</v>
      </c>
      <c r="B6919" t="s">
        <v>70</v>
      </c>
      <c r="C6919" t="s">
        <v>47</v>
      </c>
      <c r="D6919" t="s">
        <v>3122</v>
      </c>
      <c r="E6919" t="s">
        <v>49</v>
      </c>
      <c r="F6919" t="s">
        <v>50</v>
      </c>
      <c r="G6919">
        <v>2.1033930557745402E-3</v>
      </c>
    </row>
    <row r="6920" spans="1:7" x14ac:dyDescent="0.25">
      <c r="A6920" t="s">
        <v>3229</v>
      </c>
      <c r="B6920" t="s">
        <v>73</v>
      </c>
      <c r="C6920" t="s">
        <v>47</v>
      </c>
      <c r="D6920" t="s">
        <v>3122</v>
      </c>
      <c r="E6920" t="s">
        <v>49</v>
      </c>
      <c r="F6920" t="s">
        <v>50</v>
      </c>
      <c r="G6920">
        <v>4.9320940618161804E-3</v>
      </c>
    </row>
    <row r="6921" spans="1:7" x14ac:dyDescent="0.25">
      <c r="A6921" t="s">
        <v>214</v>
      </c>
      <c r="B6921" t="s">
        <v>73</v>
      </c>
      <c r="C6921" t="s">
        <v>47</v>
      </c>
      <c r="D6921" t="s">
        <v>3124</v>
      </c>
      <c r="E6921" t="s">
        <v>49</v>
      </c>
      <c r="F6921" t="s">
        <v>50</v>
      </c>
      <c r="G6921">
        <v>1.9791647791862401E-3</v>
      </c>
    </row>
    <row r="6922" spans="1:7" x14ac:dyDescent="0.25">
      <c r="A6922" t="s">
        <v>3229</v>
      </c>
      <c r="B6922" t="s">
        <v>76</v>
      </c>
      <c r="C6922" t="s">
        <v>47</v>
      </c>
      <c r="D6922" t="s">
        <v>3122</v>
      </c>
      <c r="E6922" t="s">
        <v>49</v>
      </c>
      <c r="F6922" t="s">
        <v>50</v>
      </c>
      <c r="G6922">
        <v>4.4969092916559202E-3</v>
      </c>
    </row>
    <row r="6923" spans="1:7" x14ac:dyDescent="0.25">
      <c r="A6923" t="s">
        <v>220</v>
      </c>
      <c r="B6923" t="s">
        <v>70</v>
      </c>
      <c r="C6923" t="s">
        <v>47</v>
      </c>
      <c r="D6923" t="s">
        <v>3125</v>
      </c>
      <c r="E6923" t="s">
        <v>49</v>
      </c>
      <c r="F6923" t="s">
        <v>50</v>
      </c>
      <c r="G6923">
        <v>3.5581976648360901E-4</v>
      </c>
    </row>
    <row r="6924" spans="1:7" x14ac:dyDescent="0.25">
      <c r="A6924" t="s">
        <v>220</v>
      </c>
      <c r="B6924" t="s">
        <v>76</v>
      </c>
      <c r="C6924" t="s">
        <v>47</v>
      </c>
      <c r="D6924" t="s">
        <v>3125</v>
      </c>
      <c r="E6924" t="s">
        <v>49</v>
      </c>
      <c r="F6924" t="s">
        <v>50</v>
      </c>
      <c r="G6924">
        <v>5.5423227567521301E-4</v>
      </c>
    </row>
    <row r="6925" spans="1:7" x14ac:dyDescent="0.25">
      <c r="A6925" t="s">
        <v>220</v>
      </c>
      <c r="B6925" t="s">
        <v>73</v>
      </c>
      <c r="C6925" t="s">
        <v>47</v>
      </c>
      <c r="D6925" t="s">
        <v>3125</v>
      </c>
      <c r="E6925" t="s">
        <v>49</v>
      </c>
      <c r="F6925" t="s">
        <v>50</v>
      </c>
      <c r="G6925">
        <v>1.4986758194272399E-3</v>
      </c>
    </row>
    <row r="6926" spans="1:7" x14ac:dyDescent="0.25">
      <c r="A6926" t="s">
        <v>214</v>
      </c>
      <c r="B6926" t="s">
        <v>76</v>
      </c>
      <c r="C6926" t="s">
        <v>47</v>
      </c>
      <c r="D6926" t="s">
        <v>3125</v>
      </c>
      <c r="E6926" t="s">
        <v>49</v>
      </c>
      <c r="F6926" t="s">
        <v>50</v>
      </c>
      <c r="G6926">
        <v>1.0462952984703899E-3</v>
      </c>
    </row>
    <row r="6927" spans="1:7" x14ac:dyDescent="0.25">
      <c r="A6927" t="s">
        <v>214</v>
      </c>
      <c r="B6927" t="s">
        <v>70</v>
      </c>
      <c r="C6927" t="s">
        <v>47</v>
      </c>
      <c r="D6927" t="s">
        <v>3125</v>
      </c>
      <c r="E6927" t="s">
        <v>49</v>
      </c>
      <c r="F6927" t="s">
        <v>50</v>
      </c>
      <c r="G6927">
        <v>7.1825328327360604E-4</v>
      </c>
    </row>
    <row r="6928" spans="1:7" x14ac:dyDescent="0.25">
      <c r="A6928" t="s">
        <v>214</v>
      </c>
      <c r="B6928" t="s">
        <v>73</v>
      </c>
      <c r="C6928" t="s">
        <v>47</v>
      </c>
      <c r="D6928" t="s">
        <v>3125</v>
      </c>
      <c r="E6928" t="s">
        <v>49</v>
      </c>
      <c r="F6928" t="s">
        <v>50</v>
      </c>
      <c r="G6928">
        <v>1.91137383854578E-3</v>
      </c>
    </row>
    <row r="6929" spans="1:7" x14ac:dyDescent="0.25">
      <c r="A6929" t="s">
        <v>3229</v>
      </c>
      <c r="B6929" t="s">
        <v>70</v>
      </c>
      <c r="C6929" t="s">
        <v>47</v>
      </c>
      <c r="D6929" t="s">
        <v>3123</v>
      </c>
      <c r="E6929" t="s">
        <v>49</v>
      </c>
      <c r="F6929" t="s">
        <v>50</v>
      </c>
      <c r="G6929">
        <v>2.08917929415117E-3</v>
      </c>
    </row>
    <row r="6930" spans="1:7" x14ac:dyDescent="0.25">
      <c r="A6930" t="s">
        <v>3229</v>
      </c>
      <c r="B6930" t="s">
        <v>73</v>
      </c>
      <c r="C6930" t="s">
        <v>47</v>
      </c>
      <c r="D6930" t="s">
        <v>3123</v>
      </c>
      <c r="E6930" t="s">
        <v>49</v>
      </c>
      <c r="F6930" t="s">
        <v>50</v>
      </c>
      <c r="G6930">
        <v>4.9415157552350998E-3</v>
      </c>
    </row>
    <row r="6931" spans="1:7" x14ac:dyDescent="0.25">
      <c r="A6931" t="s">
        <v>3229</v>
      </c>
      <c r="B6931" t="s">
        <v>76</v>
      </c>
      <c r="C6931" t="s">
        <v>47</v>
      </c>
      <c r="D6931" t="s">
        <v>3123</v>
      </c>
      <c r="E6931" t="s">
        <v>49</v>
      </c>
      <c r="F6931" t="s">
        <v>50</v>
      </c>
      <c r="G6931">
        <v>4.4590600749902501E-3</v>
      </c>
    </row>
    <row r="6932" spans="1:7" x14ac:dyDescent="0.25">
      <c r="A6932" t="s">
        <v>220</v>
      </c>
      <c r="B6932" t="s">
        <v>70</v>
      </c>
      <c r="C6932" t="s">
        <v>47</v>
      </c>
      <c r="D6932" t="s">
        <v>3126</v>
      </c>
      <c r="E6932" t="s">
        <v>49</v>
      </c>
      <c r="F6932" t="s">
        <v>50</v>
      </c>
      <c r="G6932">
        <v>3.4722189108530601E-4</v>
      </c>
    </row>
    <row r="6933" spans="1:7" x14ac:dyDescent="0.25">
      <c r="A6933" t="s">
        <v>220</v>
      </c>
      <c r="B6933" t="s">
        <v>76</v>
      </c>
      <c r="C6933" t="s">
        <v>47</v>
      </c>
      <c r="D6933" t="s">
        <v>3126</v>
      </c>
      <c r="E6933" t="s">
        <v>49</v>
      </c>
      <c r="F6933" t="s">
        <v>50</v>
      </c>
      <c r="G6933">
        <v>5.3282777468363401E-4</v>
      </c>
    </row>
    <row r="6934" spans="1:7" x14ac:dyDescent="0.25">
      <c r="A6934" t="s">
        <v>220</v>
      </c>
      <c r="B6934" t="s">
        <v>73</v>
      </c>
      <c r="C6934" t="s">
        <v>47</v>
      </c>
      <c r="D6934" t="s">
        <v>3126</v>
      </c>
      <c r="E6934" t="s">
        <v>49</v>
      </c>
      <c r="F6934" t="s">
        <v>50</v>
      </c>
      <c r="G6934">
        <v>1.4734834432601901E-3</v>
      </c>
    </row>
    <row r="6935" spans="1:7" x14ac:dyDescent="0.25">
      <c r="A6935" t="s">
        <v>214</v>
      </c>
      <c r="B6935" t="s">
        <v>76</v>
      </c>
      <c r="C6935" t="s">
        <v>47</v>
      </c>
      <c r="D6935" t="s">
        <v>3126</v>
      </c>
      <c r="E6935" t="s">
        <v>49</v>
      </c>
      <c r="F6935" t="s">
        <v>50</v>
      </c>
      <c r="G6935">
        <v>1.0189384222030601E-3</v>
      </c>
    </row>
    <row r="6936" spans="1:7" x14ac:dyDescent="0.25">
      <c r="A6936" t="s">
        <v>214</v>
      </c>
      <c r="B6936" t="s">
        <v>70</v>
      </c>
      <c r="C6936" t="s">
        <v>47</v>
      </c>
      <c r="D6936" t="s">
        <v>3126</v>
      </c>
      <c r="E6936" t="s">
        <v>49</v>
      </c>
      <c r="F6936" t="s">
        <v>50</v>
      </c>
      <c r="G6936">
        <v>7.0833265781402503E-4</v>
      </c>
    </row>
    <row r="6937" spans="1:7" x14ac:dyDescent="0.25">
      <c r="A6937" t="s">
        <v>214</v>
      </c>
      <c r="B6937" t="s">
        <v>73</v>
      </c>
      <c r="C6937" t="s">
        <v>47</v>
      </c>
      <c r="D6937" t="s">
        <v>3126</v>
      </c>
      <c r="E6937" t="s">
        <v>49</v>
      </c>
      <c r="F6937" t="s">
        <v>50</v>
      </c>
      <c r="G6937">
        <v>1.8762608369191399E-3</v>
      </c>
    </row>
    <row r="6938" spans="1:7" x14ac:dyDescent="0.25">
      <c r="A6938" t="s">
        <v>3229</v>
      </c>
      <c r="B6938" t="s">
        <v>70</v>
      </c>
      <c r="C6938" t="s">
        <v>47</v>
      </c>
      <c r="D6938" t="s">
        <v>3124</v>
      </c>
      <c r="E6938" t="s">
        <v>49</v>
      </c>
      <c r="F6938" t="s">
        <v>50</v>
      </c>
      <c r="G6938">
        <v>2.0388869444529201E-3</v>
      </c>
    </row>
    <row r="6939" spans="1:7" x14ac:dyDescent="0.25">
      <c r="A6939" t="s">
        <v>3229</v>
      </c>
      <c r="B6939" t="s">
        <v>73</v>
      </c>
      <c r="C6939" t="s">
        <v>47</v>
      </c>
      <c r="D6939" t="s">
        <v>3124</v>
      </c>
      <c r="E6939" t="s">
        <v>49</v>
      </c>
      <c r="F6939" t="s">
        <v>50</v>
      </c>
      <c r="G6939">
        <v>4.9319397409756903E-3</v>
      </c>
    </row>
    <row r="6940" spans="1:7" x14ac:dyDescent="0.25">
      <c r="A6940" t="s">
        <v>3229</v>
      </c>
      <c r="B6940" t="s">
        <v>76</v>
      </c>
      <c r="C6940" t="s">
        <v>47</v>
      </c>
      <c r="D6940" t="s">
        <v>3124</v>
      </c>
      <c r="E6940" t="s">
        <v>49</v>
      </c>
      <c r="F6940" t="s">
        <v>50</v>
      </c>
      <c r="G6940">
        <v>4.4472179810205997E-3</v>
      </c>
    </row>
    <row r="6941" spans="1:7" x14ac:dyDescent="0.25">
      <c r="A6941" t="s">
        <v>220</v>
      </c>
      <c r="B6941" t="s">
        <v>70</v>
      </c>
      <c r="C6941" t="s">
        <v>47</v>
      </c>
      <c r="D6941" t="s">
        <v>3127</v>
      </c>
      <c r="E6941" t="s">
        <v>49</v>
      </c>
      <c r="F6941" t="s">
        <v>50</v>
      </c>
      <c r="G6941">
        <v>3.46618026926897E-4</v>
      </c>
    </row>
    <row r="6942" spans="1:7" x14ac:dyDescent="0.25">
      <c r="A6942" t="s">
        <v>220</v>
      </c>
      <c r="B6942" t="s">
        <v>76</v>
      </c>
      <c r="C6942" t="s">
        <v>47</v>
      </c>
      <c r="D6942" t="s">
        <v>3127</v>
      </c>
      <c r="E6942" t="s">
        <v>49</v>
      </c>
      <c r="F6942" t="s">
        <v>50</v>
      </c>
      <c r="G6942">
        <v>5.1690771959830004E-4</v>
      </c>
    </row>
    <row r="6943" spans="1:7" x14ac:dyDescent="0.25">
      <c r="A6943" t="s">
        <v>220</v>
      </c>
      <c r="B6943" t="s">
        <v>73</v>
      </c>
      <c r="C6943" t="s">
        <v>47</v>
      </c>
      <c r="D6943" t="s">
        <v>3127</v>
      </c>
      <c r="E6943" t="s">
        <v>49</v>
      </c>
      <c r="F6943" t="s">
        <v>50</v>
      </c>
      <c r="G6943">
        <v>1.43115805542987E-3</v>
      </c>
    </row>
    <row r="6944" spans="1:7" x14ac:dyDescent="0.25">
      <c r="A6944" t="s">
        <v>214</v>
      </c>
      <c r="B6944" t="s">
        <v>76</v>
      </c>
      <c r="C6944" t="s">
        <v>47</v>
      </c>
      <c r="D6944" t="s">
        <v>3127</v>
      </c>
      <c r="E6944" t="s">
        <v>49</v>
      </c>
      <c r="F6944" t="s">
        <v>50</v>
      </c>
      <c r="G6944">
        <v>1.0012067746425E-3</v>
      </c>
    </row>
    <row r="6945" spans="1:7" x14ac:dyDescent="0.25">
      <c r="A6945" t="s">
        <v>214</v>
      </c>
      <c r="B6945" t="s">
        <v>70</v>
      </c>
      <c r="C6945" t="s">
        <v>47</v>
      </c>
      <c r="D6945" t="s">
        <v>3127</v>
      </c>
      <c r="E6945" t="s">
        <v>49</v>
      </c>
      <c r="F6945" t="s">
        <v>50</v>
      </c>
      <c r="G6945">
        <v>6.8478195563606505E-4</v>
      </c>
    </row>
    <row r="6946" spans="1:7" x14ac:dyDescent="0.25">
      <c r="A6946" t="s">
        <v>214</v>
      </c>
      <c r="B6946" t="s">
        <v>73</v>
      </c>
      <c r="C6946" t="s">
        <v>47</v>
      </c>
      <c r="D6946" t="s">
        <v>3127</v>
      </c>
      <c r="E6946" t="s">
        <v>49</v>
      </c>
      <c r="F6946" t="s">
        <v>50</v>
      </c>
      <c r="G6946">
        <v>1.8345393132472301E-3</v>
      </c>
    </row>
    <row r="6947" spans="1:7" x14ac:dyDescent="0.25">
      <c r="A6947" t="s">
        <v>220</v>
      </c>
      <c r="B6947" t="s">
        <v>70</v>
      </c>
      <c r="C6947" t="s">
        <v>47</v>
      </c>
      <c r="D6947" t="s">
        <v>3128</v>
      </c>
      <c r="E6947" t="s">
        <v>49</v>
      </c>
      <c r="F6947" t="s">
        <v>50</v>
      </c>
      <c r="G6947">
        <v>3.5416632890701197E-4</v>
      </c>
    </row>
    <row r="6948" spans="1:7" x14ac:dyDescent="0.25">
      <c r="A6948" t="s">
        <v>3229</v>
      </c>
      <c r="B6948" t="s">
        <v>70</v>
      </c>
      <c r="C6948" t="s">
        <v>47</v>
      </c>
      <c r="D6948" t="s">
        <v>3125</v>
      </c>
      <c r="E6948" t="s">
        <v>49</v>
      </c>
      <c r="F6948" t="s">
        <v>50</v>
      </c>
      <c r="G6948">
        <v>1.9629610909355998E-3</v>
      </c>
    </row>
    <row r="6949" spans="1:7" x14ac:dyDescent="0.25">
      <c r="A6949" t="s">
        <v>3229</v>
      </c>
      <c r="B6949" t="s">
        <v>73</v>
      </c>
      <c r="C6949" t="s">
        <v>47</v>
      </c>
      <c r="D6949" t="s">
        <v>3125</v>
      </c>
      <c r="E6949" t="s">
        <v>49</v>
      </c>
      <c r="F6949" t="s">
        <v>50</v>
      </c>
      <c r="G6949">
        <v>4.8148102230495798E-3</v>
      </c>
    </row>
    <row r="6950" spans="1:7" x14ac:dyDescent="0.25">
      <c r="A6950" t="s">
        <v>220</v>
      </c>
      <c r="B6950" t="s">
        <v>76</v>
      </c>
      <c r="C6950" t="s">
        <v>47</v>
      </c>
      <c r="D6950" t="s">
        <v>3128</v>
      </c>
      <c r="E6950" t="s">
        <v>49</v>
      </c>
      <c r="F6950" t="s">
        <v>50</v>
      </c>
      <c r="G6950">
        <v>5.1273099250263604E-4</v>
      </c>
    </row>
    <row r="6951" spans="1:7" x14ac:dyDescent="0.25">
      <c r="A6951" t="s">
        <v>3229</v>
      </c>
      <c r="B6951" t="s">
        <v>76</v>
      </c>
      <c r="C6951" t="s">
        <v>47</v>
      </c>
      <c r="D6951" t="s">
        <v>3125</v>
      </c>
      <c r="E6951" t="s">
        <v>49</v>
      </c>
      <c r="F6951" t="s">
        <v>50</v>
      </c>
      <c r="G6951">
        <v>4.3412657011122902E-3</v>
      </c>
    </row>
    <row r="6952" spans="1:7" x14ac:dyDescent="0.25">
      <c r="A6952" t="s">
        <v>220</v>
      </c>
      <c r="B6952" t="s">
        <v>73</v>
      </c>
      <c r="C6952" t="s">
        <v>47</v>
      </c>
      <c r="D6952" t="s">
        <v>3128</v>
      </c>
      <c r="E6952" t="s">
        <v>49</v>
      </c>
      <c r="F6952" t="s">
        <v>50</v>
      </c>
      <c r="G6952">
        <v>1.42360975344975E-3</v>
      </c>
    </row>
    <row r="6953" spans="1:7" x14ac:dyDescent="0.25">
      <c r="A6953" t="s">
        <v>214</v>
      </c>
      <c r="B6953" t="s">
        <v>76</v>
      </c>
      <c r="C6953" t="s">
        <v>47</v>
      </c>
      <c r="D6953" t="s">
        <v>3128</v>
      </c>
      <c r="E6953" t="s">
        <v>49</v>
      </c>
      <c r="F6953" t="s">
        <v>50</v>
      </c>
      <c r="G6953">
        <v>1.0011564526292999E-3</v>
      </c>
    </row>
    <row r="6954" spans="1:7" x14ac:dyDescent="0.25">
      <c r="A6954" t="s">
        <v>214</v>
      </c>
      <c r="B6954" t="s">
        <v>70</v>
      </c>
      <c r="C6954" t="s">
        <v>47</v>
      </c>
      <c r="D6954" t="s">
        <v>3128</v>
      </c>
      <c r="E6954" t="s">
        <v>49</v>
      </c>
      <c r="F6954" t="s">
        <v>50</v>
      </c>
      <c r="G6954">
        <v>6.6550862458017099E-4</v>
      </c>
    </row>
    <row r="6955" spans="1:7" x14ac:dyDescent="0.25">
      <c r="A6955" t="s">
        <v>214</v>
      </c>
      <c r="B6955" t="s">
        <v>73</v>
      </c>
      <c r="C6955" t="s">
        <v>47</v>
      </c>
      <c r="D6955" t="s">
        <v>3128</v>
      </c>
      <c r="E6955" t="s">
        <v>49</v>
      </c>
      <c r="F6955" t="s">
        <v>50</v>
      </c>
      <c r="G6955">
        <v>1.7974519895182701E-3</v>
      </c>
    </row>
    <row r="6956" spans="1:7" x14ac:dyDescent="0.25">
      <c r="A6956" t="s">
        <v>220</v>
      </c>
      <c r="B6956" t="s">
        <v>70</v>
      </c>
      <c r="C6956" t="s">
        <v>47</v>
      </c>
      <c r="D6956" t="s">
        <v>3129</v>
      </c>
      <c r="E6956" t="s">
        <v>49</v>
      </c>
      <c r="F6956" t="s">
        <v>50</v>
      </c>
      <c r="G6956">
        <v>3.42221895853678E-4</v>
      </c>
    </row>
    <row r="6957" spans="1:7" x14ac:dyDescent="0.25">
      <c r="A6957" t="s">
        <v>220</v>
      </c>
      <c r="B6957" t="s">
        <v>76</v>
      </c>
      <c r="C6957" t="s">
        <v>47</v>
      </c>
      <c r="D6957" t="s">
        <v>3129</v>
      </c>
      <c r="E6957" t="s">
        <v>49</v>
      </c>
      <c r="F6957" t="s">
        <v>50</v>
      </c>
      <c r="G6957">
        <v>5.0777729352315202E-4</v>
      </c>
    </row>
    <row r="6958" spans="1:7" x14ac:dyDescent="0.25">
      <c r="A6958" t="s">
        <v>220</v>
      </c>
      <c r="B6958" t="s">
        <v>73</v>
      </c>
      <c r="C6958" t="s">
        <v>47</v>
      </c>
      <c r="D6958" t="s">
        <v>3129</v>
      </c>
      <c r="E6958" t="s">
        <v>49</v>
      </c>
      <c r="F6958" t="s">
        <v>50</v>
      </c>
      <c r="G6958">
        <v>1.4011097749074301E-3</v>
      </c>
    </row>
    <row r="6959" spans="1:7" x14ac:dyDescent="0.25">
      <c r="A6959" t="s">
        <v>3229</v>
      </c>
      <c r="B6959" t="s">
        <v>70</v>
      </c>
      <c r="C6959" t="s">
        <v>47</v>
      </c>
      <c r="D6959" t="s">
        <v>3126</v>
      </c>
      <c r="E6959" t="s">
        <v>49</v>
      </c>
      <c r="F6959" t="s">
        <v>50</v>
      </c>
      <c r="G6959">
        <v>1.8952002127965201E-3</v>
      </c>
    </row>
    <row r="6960" spans="1:7" x14ac:dyDescent="0.25">
      <c r="A6960" t="s">
        <v>3229</v>
      </c>
      <c r="B6960" t="s">
        <v>73</v>
      </c>
      <c r="C6960" t="s">
        <v>47</v>
      </c>
      <c r="D6960" t="s">
        <v>3126</v>
      </c>
      <c r="E6960" t="s">
        <v>49</v>
      </c>
      <c r="F6960" t="s">
        <v>50</v>
      </c>
      <c r="G6960">
        <v>4.6994904677073101E-3</v>
      </c>
    </row>
    <row r="6961" spans="1:7" x14ac:dyDescent="0.25">
      <c r="A6961" t="s">
        <v>3229</v>
      </c>
      <c r="B6961" t="s">
        <v>76</v>
      </c>
      <c r="C6961" t="s">
        <v>47</v>
      </c>
      <c r="D6961" t="s">
        <v>3126</v>
      </c>
      <c r="E6961" t="s">
        <v>49</v>
      </c>
      <c r="F6961" t="s">
        <v>50</v>
      </c>
      <c r="G6961">
        <v>4.2222181955973298E-3</v>
      </c>
    </row>
    <row r="6962" spans="1:7" x14ac:dyDescent="0.25">
      <c r="A6962" t="s">
        <v>214</v>
      </c>
      <c r="B6962" t="s">
        <v>76</v>
      </c>
      <c r="C6962" t="s">
        <v>47</v>
      </c>
      <c r="D6962" t="s">
        <v>3129</v>
      </c>
      <c r="E6962" t="s">
        <v>49</v>
      </c>
      <c r="F6962" t="s">
        <v>50</v>
      </c>
      <c r="G6962">
        <v>9.788879553476969E-4</v>
      </c>
    </row>
    <row r="6963" spans="1:7" x14ac:dyDescent="0.25">
      <c r="A6963" t="s">
        <v>214</v>
      </c>
      <c r="B6963" t="s">
        <v>70</v>
      </c>
      <c r="C6963" t="s">
        <v>47</v>
      </c>
      <c r="D6963" t="s">
        <v>3129</v>
      </c>
      <c r="E6963" t="s">
        <v>49</v>
      </c>
      <c r="F6963" t="s">
        <v>50</v>
      </c>
      <c r="G6963">
        <v>6.4333271980285603E-4</v>
      </c>
    </row>
    <row r="6964" spans="1:7" x14ac:dyDescent="0.25">
      <c r="A6964" t="s">
        <v>214</v>
      </c>
      <c r="B6964" t="s">
        <v>73</v>
      </c>
      <c r="C6964" t="s">
        <v>47</v>
      </c>
      <c r="D6964" t="s">
        <v>3129</v>
      </c>
      <c r="E6964" t="s">
        <v>49</v>
      </c>
      <c r="F6964" t="s">
        <v>50</v>
      </c>
      <c r="G6964">
        <v>1.76666498184204E-3</v>
      </c>
    </row>
    <row r="6965" spans="1:7" x14ac:dyDescent="0.25">
      <c r="A6965" t="s">
        <v>220</v>
      </c>
      <c r="B6965" t="s">
        <v>70</v>
      </c>
      <c r="C6965" t="s">
        <v>47</v>
      </c>
      <c r="D6965" t="s">
        <v>3130</v>
      </c>
      <c r="E6965" t="s">
        <v>49</v>
      </c>
      <c r="F6965" t="s">
        <v>50</v>
      </c>
      <c r="G6965">
        <v>3.2905951524392102E-4</v>
      </c>
    </row>
    <row r="6966" spans="1:7" x14ac:dyDescent="0.25">
      <c r="A6966" t="s">
        <v>220</v>
      </c>
      <c r="B6966" t="s">
        <v>76</v>
      </c>
      <c r="C6966" t="s">
        <v>47</v>
      </c>
      <c r="D6966" t="s">
        <v>3130</v>
      </c>
      <c r="E6966" t="s">
        <v>49</v>
      </c>
      <c r="F6966" t="s">
        <v>50</v>
      </c>
      <c r="G6966">
        <v>5.0747814850929396E-4</v>
      </c>
    </row>
    <row r="6967" spans="1:7" x14ac:dyDescent="0.25">
      <c r="A6967" t="s">
        <v>220</v>
      </c>
      <c r="B6967" t="s">
        <v>73</v>
      </c>
      <c r="C6967" t="s">
        <v>47</v>
      </c>
      <c r="D6967" t="s">
        <v>3130</v>
      </c>
      <c r="E6967" t="s">
        <v>49</v>
      </c>
      <c r="F6967" t="s">
        <v>50</v>
      </c>
      <c r="G6967">
        <v>1.41987044077653E-3</v>
      </c>
    </row>
    <row r="6968" spans="1:7" x14ac:dyDescent="0.25">
      <c r="A6968" t="s">
        <v>3229</v>
      </c>
      <c r="B6968" t="s">
        <v>70</v>
      </c>
      <c r="C6968" t="s">
        <v>47</v>
      </c>
      <c r="D6968" t="s">
        <v>3127</v>
      </c>
      <c r="E6968" t="s">
        <v>49</v>
      </c>
      <c r="F6968" t="s">
        <v>50</v>
      </c>
      <c r="G6968">
        <v>1.8285006716631401E-3</v>
      </c>
    </row>
    <row r="6969" spans="1:7" x14ac:dyDescent="0.25">
      <c r="A6969" t="s">
        <v>3229</v>
      </c>
      <c r="B6969" t="s">
        <v>73</v>
      </c>
      <c r="C6969" t="s">
        <v>47</v>
      </c>
      <c r="D6969" t="s">
        <v>3127</v>
      </c>
      <c r="E6969" t="s">
        <v>49</v>
      </c>
      <c r="F6969" t="s">
        <v>50</v>
      </c>
      <c r="G6969">
        <v>4.5833289623260498E-3</v>
      </c>
    </row>
    <row r="6970" spans="1:7" x14ac:dyDescent="0.25">
      <c r="A6970" t="s">
        <v>3229</v>
      </c>
      <c r="B6970" t="s">
        <v>76</v>
      </c>
      <c r="C6970" t="s">
        <v>47</v>
      </c>
      <c r="D6970" t="s">
        <v>3127</v>
      </c>
      <c r="E6970" t="s">
        <v>49</v>
      </c>
      <c r="F6970" t="s">
        <v>50</v>
      </c>
      <c r="G6970">
        <v>4.1618317797563996E-3</v>
      </c>
    </row>
    <row r="6971" spans="1:7" x14ac:dyDescent="0.25">
      <c r="A6971" t="s">
        <v>214</v>
      </c>
      <c r="B6971" t="s">
        <v>76</v>
      </c>
      <c r="C6971" t="s">
        <v>47</v>
      </c>
      <c r="D6971" t="s">
        <v>3130</v>
      </c>
      <c r="E6971" t="s">
        <v>49</v>
      </c>
      <c r="F6971" t="s">
        <v>50</v>
      </c>
      <c r="G6971">
        <v>1.0523494237508499E-3</v>
      </c>
    </row>
    <row r="6972" spans="1:7" x14ac:dyDescent="0.25">
      <c r="A6972" t="s">
        <v>214</v>
      </c>
      <c r="B6972" t="s">
        <v>70</v>
      </c>
      <c r="C6972" t="s">
        <v>47</v>
      </c>
      <c r="D6972" t="s">
        <v>3130</v>
      </c>
      <c r="E6972" t="s">
        <v>49</v>
      </c>
      <c r="F6972" t="s">
        <v>50</v>
      </c>
      <c r="G6972">
        <v>6.3888827959696396E-4</v>
      </c>
    </row>
    <row r="6973" spans="1:7" x14ac:dyDescent="0.25">
      <c r="A6973" t="s">
        <v>214</v>
      </c>
      <c r="B6973" t="s">
        <v>73</v>
      </c>
      <c r="C6973" t="s">
        <v>47</v>
      </c>
      <c r="D6973" t="s">
        <v>3130</v>
      </c>
      <c r="E6973" t="s">
        <v>49</v>
      </c>
      <c r="F6973" t="s">
        <v>50</v>
      </c>
      <c r="G6973">
        <v>1.79273333304967E-3</v>
      </c>
    </row>
    <row r="6974" spans="1:7" x14ac:dyDescent="0.25">
      <c r="A6974" t="s">
        <v>220</v>
      </c>
      <c r="B6974" t="s">
        <v>70</v>
      </c>
      <c r="C6974" t="s">
        <v>47</v>
      </c>
      <c r="D6974" t="s">
        <v>3131</v>
      </c>
      <c r="E6974" t="s">
        <v>49</v>
      </c>
      <c r="F6974" t="s">
        <v>50</v>
      </c>
      <c r="G6974">
        <v>3.3847704345797301E-4</v>
      </c>
    </row>
    <row r="6975" spans="1:7" x14ac:dyDescent="0.25">
      <c r="A6975" t="s">
        <v>220</v>
      </c>
      <c r="B6975" t="s">
        <v>76</v>
      </c>
      <c r="C6975" t="s">
        <v>47</v>
      </c>
      <c r="D6975" t="s">
        <v>3131</v>
      </c>
      <c r="E6975" t="s">
        <v>49</v>
      </c>
      <c r="F6975" t="s">
        <v>50</v>
      </c>
      <c r="G6975">
        <v>5.16460412814293E-4</v>
      </c>
    </row>
    <row r="6976" spans="1:7" x14ac:dyDescent="0.25">
      <c r="A6976" t="s">
        <v>220</v>
      </c>
      <c r="B6976" t="s">
        <v>73</v>
      </c>
      <c r="C6976" t="s">
        <v>47</v>
      </c>
      <c r="D6976" t="s">
        <v>3131</v>
      </c>
      <c r="E6976" t="s">
        <v>49</v>
      </c>
      <c r="F6976" t="s">
        <v>50</v>
      </c>
      <c r="G6976">
        <v>1.4413566501052201E-3</v>
      </c>
    </row>
    <row r="6977" spans="1:7" x14ac:dyDescent="0.25">
      <c r="A6977" t="s">
        <v>3229</v>
      </c>
      <c r="B6977" t="s">
        <v>70</v>
      </c>
      <c r="C6977" t="s">
        <v>47</v>
      </c>
      <c r="D6977" t="s">
        <v>3128</v>
      </c>
      <c r="E6977" t="s">
        <v>49</v>
      </c>
      <c r="F6977" t="s">
        <v>50</v>
      </c>
      <c r="G6977">
        <v>1.76620201932059E-3</v>
      </c>
    </row>
    <row r="6978" spans="1:7" x14ac:dyDescent="0.25">
      <c r="A6978" t="s">
        <v>3229</v>
      </c>
      <c r="B6978" t="s">
        <v>73</v>
      </c>
      <c r="C6978" t="s">
        <v>47</v>
      </c>
      <c r="D6978" t="s">
        <v>3128</v>
      </c>
      <c r="E6978" t="s">
        <v>49</v>
      </c>
      <c r="F6978" t="s">
        <v>50</v>
      </c>
      <c r="G6978">
        <v>4.5428197416994302E-3</v>
      </c>
    </row>
    <row r="6979" spans="1:7" x14ac:dyDescent="0.25">
      <c r="A6979" t="s">
        <v>3229</v>
      </c>
      <c r="B6979" t="s">
        <v>76</v>
      </c>
      <c r="C6979" t="s">
        <v>47</v>
      </c>
      <c r="D6979" t="s">
        <v>3128</v>
      </c>
      <c r="E6979" t="s">
        <v>49</v>
      </c>
      <c r="F6979" t="s">
        <v>50</v>
      </c>
      <c r="G6979">
        <v>4.0949035021993797E-3</v>
      </c>
    </row>
    <row r="6980" spans="1:7" x14ac:dyDescent="0.25">
      <c r="A6980" t="s">
        <v>214</v>
      </c>
      <c r="B6980" t="s">
        <v>76</v>
      </c>
      <c r="C6980" t="s">
        <v>47</v>
      </c>
      <c r="D6980" t="s">
        <v>3131</v>
      </c>
      <c r="E6980" t="s">
        <v>49</v>
      </c>
      <c r="F6980" t="s">
        <v>50</v>
      </c>
      <c r="G6980">
        <v>1.08950513380545E-3</v>
      </c>
    </row>
    <row r="6981" spans="1:7" x14ac:dyDescent="0.25">
      <c r="A6981" t="s">
        <v>214</v>
      </c>
      <c r="B6981" t="s">
        <v>70</v>
      </c>
      <c r="C6981" t="s">
        <v>47</v>
      </c>
      <c r="D6981" t="s">
        <v>3131</v>
      </c>
      <c r="E6981" t="s">
        <v>49</v>
      </c>
      <c r="F6981" t="s">
        <v>50</v>
      </c>
      <c r="G6981">
        <v>6.41974696406611E-4</v>
      </c>
    </row>
    <row r="6982" spans="1:7" x14ac:dyDescent="0.25">
      <c r="A6982" t="s">
        <v>214</v>
      </c>
      <c r="B6982" t="s">
        <v>73</v>
      </c>
      <c r="C6982" t="s">
        <v>47</v>
      </c>
      <c r="D6982" t="s">
        <v>3131</v>
      </c>
      <c r="E6982" t="s">
        <v>49</v>
      </c>
      <c r="F6982" t="s">
        <v>50</v>
      </c>
      <c r="G6982">
        <v>1.8189283064853901E-3</v>
      </c>
    </row>
    <row r="6983" spans="1:7" x14ac:dyDescent="0.25">
      <c r="A6983" t="s">
        <v>220</v>
      </c>
      <c r="B6983" t="s">
        <v>70</v>
      </c>
      <c r="C6983" t="s">
        <v>47</v>
      </c>
      <c r="D6983" t="s">
        <v>3132</v>
      </c>
      <c r="E6983" t="s">
        <v>49</v>
      </c>
      <c r="F6983" t="s">
        <v>50</v>
      </c>
      <c r="G6983">
        <v>3.3730126562572598E-4</v>
      </c>
    </row>
    <row r="6984" spans="1:7" x14ac:dyDescent="0.25">
      <c r="A6984" t="s">
        <v>220</v>
      </c>
      <c r="B6984" t="s">
        <v>76</v>
      </c>
      <c r="C6984" t="s">
        <v>47</v>
      </c>
      <c r="D6984" t="s">
        <v>3132</v>
      </c>
      <c r="E6984" t="s">
        <v>49</v>
      </c>
      <c r="F6984" t="s">
        <v>50</v>
      </c>
      <c r="G6984">
        <v>5.1785664899008598E-4</v>
      </c>
    </row>
    <row r="6985" spans="1:7" x14ac:dyDescent="0.25">
      <c r="A6985" t="s">
        <v>220</v>
      </c>
      <c r="B6985" t="s">
        <v>73</v>
      </c>
      <c r="C6985" t="s">
        <v>47</v>
      </c>
      <c r="D6985" t="s">
        <v>3132</v>
      </c>
      <c r="E6985" t="s">
        <v>49</v>
      </c>
      <c r="F6985" t="s">
        <v>50</v>
      </c>
      <c r="G6985">
        <v>1.4464271920067899E-3</v>
      </c>
    </row>
    <row r="6986" spans="1:7" x14ac:dyDescent="0.25">
      <c r="A6986" t="s">
        <v>3229</v>
      </c>
      <c r="B6986" t="s">
        <v>70</v>
      </c>
      <c r="C6986" t="s">
        <v>47</v>
      </c>
      <c r="D6986" t="s">
        <v>3129</v>
      </c>
      <c r="E6986" t="s">
        <v>49</v>
      </c>
      <c r="F6986" t="s">
        <v>50</v>
      </c>
      <c r="G6986">
        <v>1.7355539004007901E-3</v>
      </c>
    </row>
    <row r="6987" spans="1:7" x14ac:dyDescent="0.25">
      <c r="A6987" t="s">
        <v>3229</v>
      </c>
      <c r="B6987" t="s">
        <v>73</v>
      </c>
      <c r="C6987" t="s">
        <v>47</v>
      </c>
      <c r="D6987" t="s">
        <v>3129</v>
      </c>
      <c r="E6987" t="s">
        <v>49</v>
      </c>
      <c r="F6987" t="s">
        <v>50</v>
      </c>
      <c r="G6987">
        <v>4.5011068185170401E-3</v>
      </c>
    </row>
    <row r="6988" spans="1:7" x14ac:dyDescent="0.25">
      <c r="A6988" t="s">
        <v>3229</v>
      </c>
      <c r="B6988" t="s">
        <v>76</v>
      </c>
      <c r="C6988" t="s">
        <v>47</v>
      </c>
      <c r="D6988" t="s">
        <v>3129</v>
      </c>
      <c r="E6988" t="s">
        <v>49</v>
      </c>
      <c r="F6988" t="s">
        <v>50</v>
      </c>
      <c r="G6988">
        <v>4.0855516592661501E-3</v>
      </c>
    </row>
    <row r="6989" spans="1:7" x14ac:dyDescent="0.25">
      <c r="A6989" t="s">
        <v>214</v>
      </c>
      <c r="B6989" t="s">
        <v>76</v>
      </c>
      <c r="C6989" t="s">
        <v>47</v>
      </c>
      <c r="D6989" t="s">
        <v>3132</v>
      </c>
      <c r="E6989" t="s">
        <v>49</v>
      </c>
      <c r="F6989" t="s">
        <v>50</v>
      </c>
      <c r="G6989">
        <v>1.11111005147298E-3</v>
      </c>
    </row>
    <row r="6990" spans="1:7" x14ac:dyDescent="0.25">
      <c r="A6990" t="s">
        <v>214</v>
      </c>
      <c r="B6990" t="s">
        <v>70</v>
      </c>
      <c r="C6990" t="s">
        <v>47</v>
      </c>
      <c r="D6990" t="s">
        <v>3132</v>
      </c>
      <c r="E6990" t="s">
        <v>49</v>
      </c>
      <c r="F6990" t="s">
        <v>50</v>
      </c>
      <c r="G6990">
        <v>6.3591209195908995E-4</v>
      </c>
    </row>
    <row r="6991" spans="1:7" x14ac:dyDescent="0.25">
      <c r="A6991" t="s">
        <v>214</v>
      </c>
      <c r="B6991" t="s">
        <v>73</v>
      </c>
      <c r="C6991" t="s">
        <v>47</v>
      </c>
      <c r="D6991" t="s">
        <v>3132</v>
      </c>
      <c r="E6991" t="s">
        <v>49</v>
      </c>
      <c r="F6991" t="s">
        <v>50</v>
      </c>
      <c r="G6991">
        <v>1.8085300212814599E-3</v>
      </c>
    </row>
    <row r="6992" spans="1:7" x14ac:dyDescent="0.25">
      <c r="A6992" t="s">
        <v>220</v>
      </c>
      <c r="B6992" t="s">
        <v>70</v>
      </c>
      <c r="C6992" t="s">
        <v>47</v>
      </c>
      <c r="D6992" t="s">
        <v>3133</v>
      </c>
      <c r="E6992" t="s">
        <v>49</v>
      </c>
      <c r="F6992" t="s">
        <v>50</v>
      </c>
      <c r="G6992">
        <v>3.3524872242719197E-4</v>
      </c>
    </row>
    <row r="6993" spans="1:7" x14ac:dyDescent="0.25">
      <c r="A6993" t="s">
        <v>220</v>
      </c>
      <c r="B6993" t="s">
        <v>76</v>
      </c>
      <c r="C6993" t="s">
        <v>47</v>
      </c>
      <c r="D6993" t="s">
        <v>3133</v>
      </c>
      <c r="E6993" t="s">
        <v>49</v>
      </c>
      <c r="F6993" t="s">
        <v>50</v>
      </c>
      <c r="G6993">
        <v>5.1245161856728E-4</v>
      </c>
    </row>
    <row r="6994" spans="1:7" x14ac:dyDescent="0.25">
      <c r="A6994" t="s">
        <v>220</v>
      </c>
      <c r="B6994" t="s">
        <v>73</v>
      </c>
      <c r="C6994" t="s">
        <v>47</v>
      </c>
      <c r="D6994" t="s">
        <v>3133</v>
      </c>
      <c r="E6994" t="s">
        <v>49</v>
      </c>
      <c r="F6994" t="s">
        <v>50</v>
      </c>
      <c r="G6994">
        <v>1.4406116529442699E-3</v>
      </c>
    </row>
    <row r="6995" spans="1:7" x14ac:dyDescent="0.25">
      <c r="A6995" t="s">
        <v>3229</v>
      </c>
      <c r="B6995" t="s">
        <v>70</v>
      </c>
      <c r="C6995" t="s">
        <v>47</v>
      </c>
      <c r="D6995" t="s">
        <v>3130</v>
      </c>
      <c r="E6995" t="s">
        <v>49</v>
      </c>
      <c r="F6995" t="s">
        <v>50</v>
      </c>
      <c r="G6995">
        <v>1.87392983681116E-3</v>
      </c>
    </row>
    <row r="6996" spans="1:7" x14ac:dyDescent="0.25">
      <c r="A6996" t="s">
        <v>3229</v>
      </c>
      <c r="B6996" t="s">
        <v>73</v>
      </c>
      <c r="C6996" t="s">
        <v>47</v>
      </c>
      <c r="D6996" t="s">
        <v>3130</v>
      </c>
      <c r="E6996" t="s">
        <v>49</v>
      </c>
      <c r="F6996" t="s">
        <v>50</v>
      </c>
      <c r="G6996">
        <v>4.6666622161865203E-3</v>
      </c>
    </row>
    <row r="6997" spans="1:7" x14ac:dyDescent="0.25">
      <c r="A6997" t="s">
        <v>3229</v>
      </c>
      <c r="B6997" t="s">
        <v>76</v>
      </c>
      <c r="C6997" t="s">
        <v>47</v>
      </c>
      <c r="D6997" t="s">
        <v>3130</v>
      </c>
      <c r="E6997" t="s">
        <v>49</v>
      </c>
      <c r="F6997" t="s">
        <v>50</v>
      </c>
      <c r="G6997">
        <v>4.1549105674792497E-3</v>
      </c>
    </row>
    <row r="6998" spans="1:7" x14ac:dyDescent="0.25">
      <c r="A6998" t="s">
        <v>214</v>
      </c>
      <c r="B6998" t="s">
        <v>76</v>
      </c>
      <c r="C6998" t="s">
        <v>47</v>
      </c>
      <c r="D6998" t="s">
        <v>3133</v>
      </c>
      <c r="E6998" t="s">
        <v>49</v>
      </c>
      <c r="F6998" t="s">
        <v>50</v>
      </c>
      <c r="G6998">
        <v>1.10153151654649E-3</v>
      </c>
    </row>
    <row r="6999" spans="1:7" x14ac:dyDescent="0.25">
      <c r="A6999" t="s">
        <v>214</v>
      </c>
      <c r="B6999" t="s">
        <v>70</v>
      </c>
      <c r="C6999" t="s">
        <v>47</v>
      </c>
      <c r="D6999" t="s">
        <v>3133</v>
      </c>
      <c r="E6999" t="s">
        <v>49</v>
      </c>
      <c r="F6999" t="s">
        <v>50</v>
      </c>
      <c r="G6999">
        <v>6.3601471911901701E-4</v>
      </c>
    </row>
    <row r="7000" spans="1:7" x14ac:dyDescent="0.25">
      <c r="A7000" t="s">
        <v>214</v>
      </c>
      <c r="B7000" t="s">
        <v>73</v>
      </c>
      <c r="C7000" t="s">
        <v>47</v>
      </c>
      <c r="D7000" t="s">
        <v>3133</v>
      </c>
      <c r="E7000" t="s">
        <v>49</v>
      </c>
      <c r="F7000" t="s">
        <v>50</v>
      </c>
      <c r="G7000">
        <v>1.7978910057024E-3</v>
      </c>
    </row>
    <row r="7001" spans="1:7" x14ac:dyDescent="0.25">
      <c r="A7001" t="s">
        <v>220</v>
      </c>
      <c r="B7001" t="s">
        <v>70</v>
      </c>
      <c r="C7001" t="s">
        <v>47</v>
      </c>
      <c r="D7001" t="s">
        <v>3134</v>
      </c>
      <c r="E7001" t="s">
        <v>49</v>
      </c>
      <c r="F7001" t="s">
        <v>50</v>
      </c>
      <c r="G7001">
        <v>3.7129594220055402E-4</v>
      </c>
    </row>
    <row r="7002" spans="1:7" x14ac:dyDescent="0.25">
      <c r="A7002" t="s">
        <v>220</v>
      </c>
      <c r="B7002" t="s">
        <v>76</v>
      </c>
      <c r="C7002" t="s">
        <v>47</v>
      </c>
      <c r="D7002" t="s">
        <v>3134</v>
      </c>
      <c r="E7002" t="s">
        <v>49</v>
      </c>
      <c r="F7002" t="s">
        <v>50</v>
      </c>
      <c r="G7002">
        <v>6.2407347891065804E-4</v>
      </c>
    </row>
    <row r="7003" spans="1:7" x14ac:dyDescent="0.25">
      <c r="A7003" t="s">
        <v>220</v>
      </c>
      <c r="B7003" t="s">
        <v>73</v>
      </c>
      <c r="C7003" t="s">
        <v>47</v>
      </c>
      <c r="D7003" t="s">
        <v>3134</v>
      </c>
      <c r="E7003" t="s">
        <v>49</v>
      </c>
      <c r="F7003" t="s">
        <v>50</v>
      </c>
      <c r="G7003">
        <v>1.5379614962471801E-3</v>
      </c>
    </row>
    <row r="7004" spans="1:7" x14ac:dyDescent="0.25">
      <c r="A7004" t="s">
        <v>3229</v>
      </c>
      <c r="B7004" t="s">
        <v>70</v>
      </c>
      <c r="C7004" t="s">
        <v>47</v>
      </c>
      <c r="D7004" t="s">
        <v>3131</v>
      </c>
      <c r="E7004" t="s">
        <v>49</v>
      </c>
      <c r="F7004" t="s">
        <v>50</v>
      </c>
      <c r="G7004">
        <v>1.9783931749838301E-3</v>
      </c>
    </row>
    <row r="7005" spans="1:7" x14ac:dyDescent="0.25">
      <c r="A7005" t="s">
        <v>3229</v>
      </c>
      <c r="B7005" t="s">
        <v>73</v>
      </c>
      <c r="C7005" t="s">
        <v>47</v>
      </c>
      <c r="D7005" t="s">
        <v>3131</v>
      </c>
      <c r="E7005" t="s">
        <v>49</v>
      </c>
      <c r="F7005" t="s">
        <v>50</v>
      </c>
      <c r="G7005">
        <v>4.8415591687331902E-3</v>
      </c>
    </row>
    <row r="7006" spans="1:7" x14ac:dyDescent="0.25">
      <c r="A7006" t="s">
        <v>3229</v>
      </c>
      <c r="B7006" t="s">
        <v>76</v>
      </c>
      <c r="C7006" t="s">
        <v>47</v>
      </c>
      <c r="D7006" t="s">
        <v>3131</v>
      </c>
      <c r="E7006" t="s">
        <v>49</v>
      </c>
      <c r="F7006" t="s">
        <v>50</v>
      </c>
      <c r="G7006">
        <v>4.2129589451683803E-3</v>
      </c>
    </row>
    <row r="7007" spans="1:7" x14ac:dyDescent="0.25">
      <c r="A7007" t="s">
        <v>214</v>
      </c>
      <c r="B7007" t="s">
        <v>76</v>
      </c>
      <c r="C7007" t="s">
        <v>47</v>
      </c>
      <c r="D7007" t="s">
        <v>3134</v>
      </c>
      <c r="E7007" t="s">
        <v>49</v>
      </c>
      <c r="F7007" t="s">
        <v>50</v>
      </c>
      <c r="G7007">
        <v>1.1490729782316399E-3</v>
      </c>
    </row>
    <row r="7008" spans="1:7" x14ac:dyDescent="0.25">
      <c r="A7008" t="s">
        <v>214</v>
      </c>
      <c r="B7008" t="s">
        <v>70</v>
      </c>
      <c r="C7008" t="s">
        <v>47</v>
      </c>
      <c r="D7008" t="s">
        <v>3134</v>
      </c>
      <c r="E7008" t="s">
        <v>49</v>
      </c>
      <c r="F7008" t="s">
        <v>50</v>
      </c>
      <c r="G7008">
        <v>7.0833265781402503E-4</v>
      </c>
    </row>
    <row r="7009" spans="1:7" x14ac:dyDescent="0.25">
      <c r="A7009" t="s">
        <v>214</v>
      </c>
      <c r="B7009" t="s">
        <v>73</v>
      </c>
      <c r="C7009" t="s">
        <v>47</v>
      </c>
      <c r="D7009" t="s">
        <v>3134</v>
      </c>
      <c r="E7009" t="s">
        <v>49</v>
      </c>
      <c r="F7009" t="s">
        <v>50</v>
      </c>
      <c r="G7009">
        <v>1.9740721914503299E-3</v>
      </c>
    </row>
    <row r="7010" spans="1:7" x14ac:dyDescent="0.25">
      <c r="A7010" t="s">
        <v>220</v>
      </c>
      <c r="B7010" t="s">
        <v>70</v>
      </c>
      <c r="C7010" t="s">
        <v>47</v>
      </c>
      <c r="D7010" t="s">
        <v>3135</v>
      </c>
      <c r="E7010" t="s">
        <v>49</v>
      </c>
      <c r="F7010" t="s">
        <v>50</v>
      </c>
      <c r="G7010">
        <v>3.5931865374247201E-4</v>
      </c>
    </row>
    <row r="7011" spans="1:7" x14ac:dyDescent="0.25">
      <c r="A7011" t="s">
        <v>220</v>
      </c>
      <c r="B7011" t="s">
        <v>76</v>
      </c>
      <c r="C7011" t="s">
        <v>47</v>
      </c>
      <c r="D7011" t="s">
        <v>3135</v>
      </c>
      <c r="E7011" t="s">
        <v>49</v>
      </c>
      <c r="F7011" t="s">
        <v>50</v>
      </c>
      <c r="G7011">
        <v>6.1648686726888005E-4</v>
      </c>
    </row>
    <row r="7012" spans="1:7" x14ac:dyDescent="0.25">
      <c r="A7012" t="s">
        <v>220</v>
      </c>
      <c r="B7012" t="s">
        <v>73</v>
      </c>
      <c r="C7012" t="s">
        <v>47</v>
      </c>
      <c r="D7012" t="s">
        <v>3135</v>
      </c>
      <c r="E7012" t="s">
        <v>49</v>
      </c>
      <c r="F7012" t="s">
        <v>50</v>
      </c>
      <c r="G7012">
        <v>1.510751247406E-3</v>
      </c>
    </row>
    <row r="7013" spans="1:7" x14ac:dyDescent="0.25">
      <c r="A7013" t="s">
        <v>3229</v>
      </c>
      <c r="B7013" t="s">
        <v>70</v>
      </c>
      <c r="C7013" t="s">
        <v>47</v>
      </c>
      <c r="D7013" t="s">
        <v>3132</v>
      </c>
      <c r="E7013" t="s">
        <v>49</v>
      </c>
      <c r="F7013" t="s">
        <v>50</v>
      </c>
      <c r="G7013">
        <v>2.06150597050076E-3</v>
      </c>
    </row>
    <row r="7014" spans="1:7" x14ac:dyDescent="0.25">
      <c r="A7014" t="s">
        <v>3229</v>
      </c>
      <c r="B7014" t="s">
        <v>73</v>
      </c>
      <c r="C7014" t="s">
        <v>47</v>
      </c>
      <c r="D7014" t="s">
        <v>3132</v>
      </c>
      <c r="E7014" t="s">
        <v>49</v>
      </c>
      <c r="F7014" t="s">
        <v>50</v>
      </c>
      <c r="G7014">
        <v>4.9315429159573097E-3</v>
      </c>
    </row>
    <row r="7015" spans="1:7" x14ac:dyDescent="0.25">
      <c r="A7015" t="s">
        <v>3229</v>
      </c>
      <c r="B7015" t="s">
        <v>76</v>
      </c>
      <c r="C7015" t="s">
        <v>47</v>
      </c>
      <c r="D7015" t="s">
        <v>3132</v>
      </c>
      <c r="E7015" t="s">
        <v>49</v>
      </c>
      <c r="F7015" t="s">
        <v>50</v>
      </c>
      <c r="G7015">
        <v>4.2678530727113997E-3</v>
      </c>
    </row>
    <row r="7016" spans="1:7" x14ac:dyDescent="0.25">
      <c r="A7016" t="s">
        <v>214</v>
      </c>
      <c r="B7016" t="s">
        <v>76</v>
      </c>
      <c r="C7016" t="s">
        <v>47</v>
      </c>
      <c r="D7016" t="s">
        <v>3135</v>
      </c>
      <c r="E7016" t="s">
        <v>49</v>
      </c>
      <c r="F7016" t="s">
        <v>50</v>
      </c>
      <c r="G7016">
        <v>1.13440752029418E-3</v>
      </c>
    </row>
    <row r="7017" spans="1:7" x14ac:dyDescent="0.25">
      <c r="A7017" t="s">
        <v>214</v>
      </c>
      <c r="B7017" t="s">
        <v>70</v>
      </c>
      <c r="C7017" t="s">
        <v>47</v>
      </c>
      <c r="D7017" t="s">
        <v>3135</v>
      </c>
      <c r="E7017" t="s">
        <v>49</v>
      </c>
      <c r="F7017" t="s">
        <v>50</v>
      </c>
      <c r="G7017">
        <v>7.0161223411559996E-4</v>
      </c>
    </row>
    <row r="7018" spans="1:7" x14ac:dyDescent="0.25">
      <c r="A7018" t="s">
        <v>220</v>
      </c>
      <c r="B7018" t="s">
        <v>70</v>
      </c>
      <c r="C7018" t="s">
        <v>47</v>
      </c>
      <c r="D7018" t="s">
        <v>3136</v>
      </c>
      <c r="E7018" t="s">
        <v>49</v>
      </c>
      <c r="F7018" t="s">
        <v>50</v>
      </c>
      <c r="G7018">
        <v>3.56770493090152E-4</v>
      </c>
    </row>
    <row r="7019" spans="1:7" x14ac:dyDescent="0.25">
      <c r="A7019" t="s">
        <v>214</v>
      </c>
      <c r="B7019" t="s">
        <v>73</v>
      </c>
      <c r="C7019" t="s">
        <v>47</v>
      </c>
      <c r="D7019" t="s">
        <v>3135</v>
      </c>
      <c r="E7019" t="s">
        <v>49</v>
      </c>
      <c r="F7019" t="s">
        <v>50</v>
      </c>
      <c r="G7019">
        <v>1.93548202514648E-3</v>
      </c>
    </row>
    <row r="7020" spans="1:7" x14ac:dyDescent="0.25">
      <c r="A7020" t="s">
        <v>220</v>
      </c>
      <c r="B7020" t="s">
        <v>76</v>
      </c>
      <c r="C7020" t="s">
        <v>47</v>
      </c>
      <c r="D7020" t="s">
        <v>3136</v>
      </c>
      <c r="E7020" t="s">
        <v>49</v>
      </c>
      <c r="F7020" t="s">
        <v>50</v>
      </c>
      <c r="G7020">
        <v>6.0937441885471305E-4</v>
      </c>
    </row>
    <row r="7021" spans="1:7" x14ac:dyDescent="0.25">
      <c r="A7021" t="s">
        <v>220</v>
      </c>
      <c r="B7021" t="s">
        <v>73</v>
      </c>
      <c r="C7021" t="s">
        <v>47</v>
      </c>
      <c r="D7021" t="s">
        <v>3136</v>
      </c>
      <c r="E7021" t="s">
        <v>49</v>
      </c>
      <c r="F7021" t="s">
        <v>50</v>
      </c>
      <c r="G7021">
        <v>1.48871385802825E-3</v>
      </c>
    </row>
    <row r="7022" spans="1:7" x14ac:dyDescent="0.25">
      <c r="A7022" t="s">
        <v>3229</v>
      </c>
      <c r="B7022" t="s">
        <v>70</v>
      </c>
      <c r="C7022" t="s">
        <v>47</v>
      </c>
      <c r="D7022" t="s">
        <v>3133</v>
      </c>
      <c r="E7022" t="s">
        <v>49</v>
      </c>
      <c r="F7022" t="s">
        <v>50</v>
      </c>
      <c r="G7022">
        <v>2.0785420790485898E-3</v>
      </c>
    </row>
    <row r="7023" spans="1:7" x14ac:dyDescent="0.25">
      <c r="A7023" t="s">
        <v>3229</v>
      </c>
      <c r="B7023" t="s">
        <v>73</v>
      </c>
      <c r="C7023" t="s">
        <v>47</v>
      </c>
      <c r="D7023" t="s">
        <v>3133</v>
      </c>
      <c r="E7023" t="s">
        <v>49</v>
      </c>
      <c r="F7023" t="s">
        <v>50</v>
      </c>
      <c r="G7023">
        <v>4.8994206149002599E-3</v>
      </c>
    </row>
    <row r="7024" spans="1:7" x14ac:dyDescent="0.25">
      <c r="A7024" t="s">
        <v>3229</v>
      </c>
      <c r="B7024" t="s">
        <v>76</v>
      </c>
      <c r="C7024" t="s">
        <v>47</v>
      </c>
      <c r="D7024" t="s">
        <v>3133</v>
      </c>
      <c r="E7024" t="s">
        <v>49</v>
      </c>
      <c r="F7024" t="s">
        <v>50</v>
      </c>
      <c r="G7024">
        <v>4.2538273608547497E-3</v>
      </c>
    </row>
    <row r="7025" spans="1:7" x14ac:dyDescent="0.25">
      <c r="A7025" t="s">
        <v>214</v>
      </c>
      <c r="B7025" t="s">
        <v>76</v>
      </c>
      <c r="C7025" t="s">
        <v>47</v>
      </c>
      <c r="D7025" t="s">
        <v>3136</v>
      </c>
      <c r="E7025" t="s">
        <v>49</v>
      </c>
      <c r="F7025" t="s">
        <v>50</v>
      </c>
      <c r="G7025">
        <v>1.1145822703838299E-3</v>
      </c>
    </row>
    <row r="7026" spans="1:7" x14ac:dyDescent="0.25">
      <c r="A7026" t="s">
        <v>220</v>
      </c>
      <c r="B7026" t="s">
        <v>70</v>
      </c>
      <c r="C7026" t="s">
        <v>47</v>
      </c>
      <c r="D7026" t="s">
        <v>3137</v>
      </c>
      <c r="E7026" t="s">
        <v>49</v>
      </c>
      <c r="F7026" t="s">
        <v>50</v>
      </c>
      <c r="G7026">
        <v>3.4595926602681398E-4</v>
      </c>
    </row>
    <row r="7027" spans="1:7" x14ac:dyDescent="0.25">
      <c r="A7027" t="s">
        <v>214</v>
      </c>
      <c r="B7027" t="s">
        <v>70</v>
      </c>
      <c r="C7027" t="s">
        <v>47</v>
      </c>
      <c r="D7027" t="s">
        <v>3136</v>
      </c>
      <c r="E7027" t="s">
        <v>49</v>
      </c>
      <c r="F7027" t="s">
        <v>50</v>
      </c>
      <c r="G7027">
        <v>6.9878405580917904E-4</v>
      </c>
    </row>
    <row r="7028" spans="1:7" x14ac:dyDescent="0.25">
      <c r="A7028" t="s">
        <v>214</v>
      </c>
      <c r="B7028" t="s">
        <v>73</v>
      </c>
      <c r="C7028" t="s">
        <v>47</v>
      </c>
      <c r="D7028" t="s">
        <v>3136</v>
      </c>
      <c r="E7028" t="s">
        <v>49</v>
      </c>
      <c r="F7028" t="s">
        <v>50</v>
      </c>
      <c r="G7028">
        <v>1.91579678406318E-3</v>
      </c>
    </row>
    <row r="7029" spans="1:7" x14ac:dyDescent="0.25">
      <c r="A7029" t="s">
        <v>220</v>
      </c>
      <c r="B7029" t="s">
        <v>76</v>
      </c>
      <c r="C7029" t="s">
        <v>47</v>
      </c>
      <c r="D7029" t="s">
        <v>3137</v>
      </c>
      <c r="E7029" t="s">
        <v>49</v>
      </c>
      <c r="F7029" t="s">
        <v>50</v>
      </c>
      <c r="G7029">
        <v>5.9680077764723001E-4</v>
      </c>
    </row>
    <row r="7030" spans="1:7" x14ac:dyDescent="0.25">
      <c r="A7030" t="s">
        <v>220</v>
      </c>
      <c r="B7030" t="s">
        <v>73</v>
      </c>
      <c r="C7030" t="s">
        <v>47</v>
      </c>
      <c r="D7030" t="s">
        <v>3137</v>
      </c>
      <c r="E7030" t="s">
        <v>49</v>
      </c>
      <c r="F7030" t="s">
        <v>50</v>
      </c>
      <c r="G7030">
        <v>1.4688538180457199E-3</v>
      </c>
    </row>
    <row r="7031" spans="1:7" x14ac:dyDescent="0.25">
      <c r="A7031" t="s">
        <v>3229</v>
      </c>
      <c r="B7031" t="s">
        <v>70</v>
      </c>
      <c r="C7031" t="s">
        <v>47</v>
      </c>
      <c r="D7031" t="s">
        <v>3134</v>
      </c>
      <c r="E7031" t="s">
        <v>49</v>
      </c>
      <c r="F7031" t="s">
        <v>50</v>
      </c>
      <c r="G7031">
        <v>2.09444244702657E-3</v>
      </c>
    </row>
    <row r="7032" spans="1:7" x14ac:dyDescent="0.25">
      <c r="A7032" t="s">
        <v>3229</v>
      </c>
      <c r="B7032" t="s">
        <v>73</v>
      </c>
      <c r="C7032" t="s">
        <v>47</v>
      </c>
      <c r="D7032" t="s">
        <v>3134</v>
      </c>
      <c r="E7032" t="s">
        <v>49</v>
      </c>
      <c r="F7032" t="s">
        <v>50</v>
      </c>
      <c r="G7032">
        <v>4.9157360527250504E-3</v>
      </c>
    </row>
    <row r="7033" spans="1:7" x14ac:dyDescent="0.25">
      <c r="A7033" t="s">
        <v>3229</v>
      </c>
      <c r="B7033" t="s">
        <v>76</v>
      </c>
      <c r="C7033" t="s">
        <v>47</v>
      </c>
      <c r="D7033" t="s">
        <v>3134</v>
      </c>
      <c r="E7033" t="s">
        <v>49</v>
      </c>
      <c r="F7033" t="s">
        <v>50</v>
      </c>
      <c r="G7033">
        <v>4.2444403966267899E-3</v>
      </c>
    </row>
    <row r="7034" spans="1:7" x14ac:dyDescent="0.25">
      <c r="A7034" t="s">
        <v>220</v>
      </c>
      <c r="B7034" t="s">
        <v>70</v>
      </c>
      <c r="C7034" t="s">
        <v>47</v>
      </c>
      <c r="D7034" t="s">
        <v>3138</v>
      </c>
      <c r="E7034" t="s">
        <v>49</v>
      </c>
      <c r="F7034" t="s">
        <v>50</v>
      </c>
      <c r="G7034">
        <v>3.3905196423624E-4</v>
      </c>
    </row>
    <row r="7035" spans="1:7" x14ac:dyDescent="0.25">
      <c r="A7035" t="s">
        <v>214</v>
      </c>
      <c r="B7035" t="s">
        <v>76</v>
      </c>
      <c r="C7035" t="s">
        <v>47</v>
      </c>
      <c r="D7035" t="s">
        <v>3137</v>
      </c>
      <c r="E7035" t="s">
        <v>49</v>
      </c>
      <c r="F7035" t="s">
        <v>50</v>
      </c>
      <c r="G7035">
        <v>1.0934333006540899E-3</v>
      </c>
    </row>
    <row r="7036" spans="1:7" x14ac:dyDescent="0.25">
      <c r="A7036" t="s">
        <v>214</v>
      </c>
      <c r="B7036" t="s">
        <v>70</v>
      </c>
      <c r="C7036" t="s">
        <v>47</v>
      </c>
      <c r="D7036" t="s">
        <v>3137</v>
      </c>
      <c r="E7036" t="s">
        <v>49</v>
      </c>
      <c r="F7036" t="s">
        <v>50</v>
      </c>
      <c r="G7036">
        <v>6.8939328193664499E-4</v>
      </c>
    </row>
    <row r="7037" spans="1:7" x14ac:dyDescent="0.25">
      <c r="A7037" t="s">
        <v>214</v>
      </c>
      <c r="B7037" t="s">
        <v>73</v>
      </c>
      <c r="C7037" t="s">
        <v>47</v>
      </c>
      <c r="D7037" t="s">
        <v>3137</v>
      </c>
      <c r="E7037" t="s">
        <v>49</v>
      </c>
      <c r="F7037" t="s">
        <v>50</v>
      </c>
      <c r="G7037">
        <v>1.8771025869581399E-3</v>
      </c>
    </row>
    <row r="7038" spans="1:7" x14ac:dyDescent="0.25">
      <c r="A7038" t="s">
        <v>220</v>
      </c>
      <c r="B7038" t="s">
        <v>76</v>
      </c>
      <c r="C7038" t="s">
        <v>47</v>
      </c>
      <c r="D7038" t="s">
        <v>3138</v>
      </c>
      <c r="E7038" t="s">
        <v>49</v>
      </c>
      <c r="F7038" t="s">
        <v>50</v>
      </c>
      <c r="G7038">
        <v>5.8414976970822203E-4</v>
      </c>
    </row>
    <row r="7039" spans="1:7" x14ac:dyDescent="0.25">
      <c r="A7039" t="s">
        <v>220</v>
      </c>
      <c r="B7039" t="s">
        <v>73</v>
      </c>
      <c r="C7039" t="s">
        <v>47</v>
      </c>
      <c r="D7039" t="s">
        <v>3138</v>
      </c>
      <c r="E7039" t="s">
        <v>49</v>
      </c>
      <c r="F7039" t="s">
        <v>50</v>
      </c>
      <c r="G7039">
        <v>1.4509790083941201E-3</v>
      </c>
    </row>
    <row r="7040" spans="1:7" x14ac:dyDescent="0.25">
      <c r="A7040" t="s">
        <v>3229</v>
      </c>
      <c r="B7040" t="s">
        <v>70</v>
      </c>
      <c r="C7040" t="s">
        <v>47</v>
      </c>
      <c r="D7040" t="s">
        <v>3135</v>
      </c>
      <c r="E7040" t="s">
        <v>49</v>
      </c>
      <c r="F7040" t="s">
        <v>50</v>
      </c>
      <c r="G7040">
        <v>2.03404823939005E-3</v>
      </c>
    </row>
    <row r="7041" spans="1:7" x14ac:dyDescent="0.25">
      <c r="A7041" t="s">
        <v>3229</v>
      </c>
      <c r="B7041" t="s">
        <v>73</v>
      </c>
      <c r="C7041" t="s">
        <v>47</v>
      </c>
      <c r="D7041" t="s">
        <v>3135</v>
      </c>
      <c r="E7041" t="s">
        <v>49</v>
      </c>
      <c r="F7041" t="s">
        <v>50</v>
      </c>
      <c r="G7041">
        <v>4.8404971758524498E-3</v>
      </c>
    </row>
    <row r="7042" spans="1:7" x14ac:dyDescent="0.25">
      <c r="A7042" t="s">
        <v>220</v>
      </c>
      <c r="B7042" t="s">
        <v>70</v>
      </c>
      <c r="C7042" t="s">
        <v>47</v>
      </c>
      <c r="D7042" t="s">
        <v>3139</v>
      </c>
      <c r="E7042" t="s">
        <v>49</v>
      </c>
      <c r="F7042" t="s">
        <v>50</v>
      </c>
      <c r="G7042">
        <v>3.3412666547865999E-4</v>
      </c>
    </row>
    <row r="7043" spans="1:7" x14ac:dyDescent="0.25">
      <c r="A7043" t="s">
        <v>214</v>
      </c>
      <c r="B7043" t="s">
        <v>76</v>
      </c>
      <c r="C7043" t="s">
        <v>47</v>
      </c>
      <c r="D7043" t="s">
        <v>3138</v>
      </c>
      <c r="E7043" t="s">
        <v>49</v>
      </c>
      <c r="F7043" t="s">
        <v>50</v>
      </c>
      <c r="G7043">
        <v>1.0727113952823701E-3</v>
      </c>
    </row>
    <row r="7044" spans="1:7" x14ac:dyDescent="0.25">
      <c r="A7044" t="s">
        <v>214</v>
      </c>
      <c r="B7044" t="s">
        <v>70</v>
      </c>
      <c r="C7044" t="s">
        <v>47</v>
      </c>
      <c r="D7044" t="s">
        <v>3138</v>
      </c>
      <c r="E7044" t="s">
        <v>49</v>
      </c>
      <c r="F7044" t="s">
        <v>50</v>
      </c>
      <c r="G7044">
        <v>6.8218889189701395E-4</v>
      </c>
    </row>
    <row r="7045" spans="1:7" x14ac:dyDescent="0.25">
      <c r="A7045" t="s">
        <v>3229</v>
      </c>
      <c r="B7045" t="s">
        <v>76</v>
      </c>
      <c r="C7045" t="s">
        <v>47</v>
      </c>
      <c r="D7045" t="s">
        <v>3135</v>
      </c>
      <c r="E7045" t="s">
        <v>49</v>
      </c>
      <c r="F7045" t="s">
        <v>50</v>
      </c>
      <c r="G7045">
        <v>4.2231142520904501E-3</v>
      </c>
    </row>
    <row r="7046" spans="1:7" x14ac:dyDescent="0.25">
      <c r="A7046" t="s">
        <v>214</v>
      </c>
      <c r="B7046" t="s">
        <v>73</v>
      </c>
      <c r="C7046" t="s">
        <v>47</v>
      </c>
      <c r="D7046" t="s">
        <v>3138</v>
      </c>
      <c r="E7046" t="s">
        <v>49</v>
      </c>
      <c r="F7046" t="s">
        <v>50</v>
      </c>
      <c r="G7046">
        <v>1.8537564020530801E-3</v>
      </c>
    </row>
    <row r="7047" spans="1:7" x14ac:dyDescent="0.25">
      <c r="A7047" t="s">
        <v>220</v>
      </c>
      <c r="B7047" t="s">
        <v>76</v>
      </c>
      <c r="C7047" t="s">
        <v>47</v>
      </c>
      <c r="D7047" t="s">
        <v>3139</v>
      </c>
      <c r="E7047" t="s">
        <v>49</v>
      </c>
      <c r="F7047" t="s">
        <v>50</v>
      </c>
      <c r="G7047">
        <v>5.7222167650858497E-4</v>
      </c>
    </row>
    <row r="7048" spans="1:7" x14ac:dyDescent="0.25">
      <c r="A7048" t="s">
        <v>220</v>
      </c>
      <c r="B7048" t="s">
        <v>73</v>
      </c>
      <c r="C7048" t="s">
        <v>47</v>
      </c>
      <c r="D7048" t="s">
        <v>3139</v>
      </c>
      <c r="E7048" t="s">
        <v>49</v>
      </c>
      <c r="F7048" t="s">
        <v>50</v>
      </c>
      <c r="G7048">
        <v>1.44920496713547E-3</v>
      </c>
    </row>
    <row r="7049" spans="1:7" x14ac:dyDescent="0.25">
      <c r="A7049" t="s">
        <v>220</v>
      </c>
      <c r="B7049" t="s">
        <v>70</v>
      </c>
      <c r="C7049" t="s">
        <v>47</v>
      </c>
      <c r="D7049" t="s">
        <v>3140</v>
      </c>
      <c r="E7049" t="s">
        <v>49</v>
      </c>
      <c r="F7049" t="s">
        <v>50</v>
      </c>
      <c r="G7049">
        <v>3.2947499442983498E-4</v>
      </c>
    </row>
    <row r="7050" spans="1:7" x14ac:dyDescent="0.25">
      <c r="A7050" t="s">
        <v>3229</v>
      </c>
      <c r="B7050" t="s">
        <v>70</v>
      </c>
      <c r="C7050" t="s">
        <v>47</v>
      </c>
      <c r="D7050" t="s">
        <v>3136</v>
      </c>
      <c r="E7050" t="s">
        <v>49</v>
      </c>
      <c r="F7050" t="s">
        <v>50</v>
      </c>
      <c r="G7050">
        <v>1.9991300379236499E-3</v>
      </c>
    </row>
    <row r="7051" spans="1:7" x14ac:dyDescent="0.25">
      <c r="A7051" t="s">
        <v>214</v>
      </c>
      <c r="B7051" t="s">
        <v>76</v>
      </c>
      <c r="C7051" t="s">
        <v>47</v>
      </c>
      <c r="D7051" t="s">
        <v>3139</v>
      </c>
      <c r="E7051" t="s">
        <v>49</v>
      </c>
      <c r="F7051" t="s">
        <v>50</v>
      </c>
      <c r="G7051">
        <v>1.06190374919346E-3</v>
      </c>
    </row>
    <row r="7052" spans="1:7" x14ac:dyDescent="0.25">
      <c r="A7052" t="s">
        <v>214</v>
      </c>
      <c r="B7052" t="s">
        <v>70</v>
      </c>
      <c r="C7052" t="s">
        <v>47</v>
      </c>
      <c r="D7052" t="s">
        <v>3139</v>
      </c>
      <c r="E7052" t="s">
        <v>49</v>
      </c>
      <c r="F7052" t="s">
        <v>50</v>
      </c>
      <c r="G7052">
        <v>6.71427931104387E-4</v>
      </c>
    </row>
    <row r="7053" spans="1:7" x14ac:dyDescent="0.25">
      <c r="A7053" t="s">
        <v>3229</v>
      </c>
      <c r="B7053" t="s">
        <v>73</v>
      </c>
      <c r="C7053" t="s">
        <v>47</v>
      </c>
      <c r="D7053" t="s">
        <v>3136</v>
      </c>
      <c r="E7053" t="s">
        <v>49</v>
      </c>
      <c r="F7053" t="s">
        <v>50</v>
      </c>
      <c r="G7053">
        <v>4.7942662611603704E-3</v>
      </c>
    </row>
    <row r="7054" spans="1:7" x14ac:dyDescent="0.25">
      <c r="A7054" t="s">
        <v>220</v>
      </c>
      <c r="B7054" t="s">
        <v>76</v>
      </c>
      <c r="C7054" t="s">
        <v>47</v>
      </c>
      <c r="D7054" t="s">
        <v>3140</v>
      </c>
      <c r="E7054" t="s">
        <v>49</v>
      </c>
      <c r="F7054" t="s">
        <v>50</v>
      </c>
      <c r="G7054">
        <v>5.7175871398713798E-4</v>
      </c>
    </row>
    <row r="7055" spans="1:7" x14ac:dyDescent="0.25">
      <c r="A7055" t="s">
        <v>214</v>
      </c>
      <c r="B7055" t="s">
        <v>73</v>
      </c>
      <c r="C7055" t="s">
        <v>47</v>
      </c>
      <c r="D7055" t="s">
        <v>3139</v>
      </c>
      <c r="E7055" t="s">
        <v>49</v>
      </c>
      <c r="F7055" t="s">
        <v>50</v>
      </c>
      <c r="G7055">
        <v>1.8277760346730499E-3</v>
      </c>
    </row>
    <row r="7056" spans="1:7" x14ac:dyDescent="0.25">
      <c r="A7056" t="s">
        <v>3229</v>
      </c>
      <c r="B7056" t="s">
        <v>76</v>
      </c>
      <c r="C7056" t="s">
        <v>47</v>
      </c>
      <c r="D7056" t="s">
        <v>3136</v>
      </c>
      <c r="E7056" t="s">
        <v>49</v>
      </c>
      <c r="F7056" t="s">
        <v>50</v>
      </c>
      <c r="G7056">
        <v>4.1692668572068199E-3</v>
      </c>
    </row>
    <row r="7057" spans="1:7" x14ac:dyDescent="0.25">
      <c r="A7057" t="s">
        <v>220</v>
      </c>
      <c r="B7057" t="s">
        <v>73</v>
      </c>
      <c r="C7057" t="s">
        <v>47</v>
      </c>
      <c r="D7057" t="s">
        <v>3140</v>
      </c>
      <c r="E7057" t="s">
        <v>49</v>
      </c>
      <c r="F7057" t="s">
        <v>50</v>
      </c>
      <c r="G7057">
        <v>1.4560171299510499E-3</v>
      </c>
    </row>
    <row r="7058" spans="1:7" x14ac:dyDescent="0.25">
      <c r="A7058" t="s">
        <v>220</v>
      </c>
      <c r="B7058" t="s">
        <v>70</v>
      </c>
      <c r="C7058" t="s">
        <v>47</v>
      </c>
      <c r="D7058" t="s">
        <v>3141</v>
      </c>
      <c r="E7058" t="s">
        <v>49</v>
      </c>
      <c r="F7058" t="s">
        <v>50</v>
      </c>
      <c r="G7058">
        <v>3.2057026485064999E-4</v>
      </c>
    </row>
    <row r="7059" spans="1:7" x14ac:dyDescent="0.25">
      <c r="A7059" t="s">
        <v>214</v>
      </c>
      <c r="B7059" t="s">
        <v>76</v>
      </c>
      <c r="C7059" t="s">
        <v>47</v>
      </c>
      <c r="D7059" t="s">
        <v>3140</v>
      </c>
      <c r="E7059" t="s">
        <v>49</v>
      </c>
      <c r="F7059" t="s">
        <v>50</v>
      </c>
      <c r="G7059">
        <v>1.08178909178133E-3</v>
      </c>
    </row>
    <row r="7060" spans="1:7" x14ac:dyDescent="0.25">
      <c r="A7060" t="s">
        <v>220</v>
      </c>
      <c r="B7060" t="s">
        <v>76</v>
      </c>
      <c r="C7060" t="s">
        <v>47</v>
      </c>
      <c r="D7060" t="s">
        <v>3141</v>
      </c>
      <c r="E7060" t="s">
        <v>49</v>
      </c>
      <c r="F7060" t="s">
        <v>50</v>
      </c>
      <c r="G7060">
        <v>5.5930877591038597E-4</v>
      </c>
    </row>
    <row r="7061" spans="1:7" x14ac:dyDescent="0.25">
      <c r="A7061" t="s">
        <v>214</v>
      </c>
      <c r="B7061" t="s">
        <v>70</v>
      </c>
      <c r="C7061" t="s">
        <v>47</v>
      </c>
      <c r="D7061" t="s">
        <v>3140</v>
      </c>
      <c r="E7061" t="s">
        <v>49</v>
      </c>
      <c r="F7061" t="s">
        <v>50</v>
      </c>
      <c r="G7061">
        <v>6.7438207290790699E-4</v>
      </c>
    </row>
    <row r="7062" spans="1:7" x14ac:dyDescent="0.25">
      <c r="A7062" t="s">
        <v>214</v>
      </c>
      <c r="B7062" t="s">
        <v>73</v>
      </c>
      <c r="C7062" t="s">
        <v>47</v>
      </c>
      <c r="D7062" t="s">
        <v>3140</v>
      </c>
      <c r="E7062" t="s">
        <v>49</v>
      </c>
      <c r="F7062" t="s">
        <v>50</v>
      </c>
      <c r="G7062">
        <v>1.83641800174006E-3</v>
      </c>
    </row>
    <row r="7063" spans="1:7" x14ac:dyDescent="0.25">
      <c r="A7063" t="s">
        <v>3229</v>
      </c>
      <c r="B7063" t="s">
        <v>70</v>
      </c>
      <c r="C7063" t="s">
        <v>47</v>
      </c>
      <c r="D7063" t="s">
        <v>3137</v>
      </c>
      <c r="E7063" t="s">
        <v>49</v>
      </c>
      <c r="F7063" t="s">
        <v>50</v>
      </c>
      <c r="G7063">
        <v>1.94528434011671E-3</v>
      </c>
    </row>
    <row r="7064" spans="1:7" x14ac:dyDescent="0.25">
      <c r="A7064" t="s">
        <v>220</v>
      </c>
      <c r="B7064" t="s">
        <v>73</v>
      </c>
      <c r="C7064" t="s">
        <v>47</v>
      </c>
      <c r="D7064" t="s">
        <v>3141</v>
      </c>
      <c r="E7064" t="s">
        <v>49</v>
      </c>
      <c r="F7064" t="s">
        <v>50</v>
      </c>
      <c r="G7064">
        <v>1.4699685680973601E-3</v>
      </c>
    </row>
    <row r="7065" spans="1:7" x14ac:dyDescent="0.25">
      <c r="A7065" t="s">
        <v>3229</v>
      </c>
      <c r="B7065" t="s">
        <v>73</v>
      </c>
      <c r="C7065" t="s">
        <v>47</v>
      </c>
      <c r="D7065" t="s">
        <v>3137</v>
      </c>
      <c r="E7065" t="s">
        <v>49</v>
      </c>
      <c r="F7065" t="s">
        <v>50</v>
      </c>
      <c r="G7065">
        <v>4.7112749682532403E-3</v>
      </c>
    </row>
    <row r="7066" spans="1:7" x14ac:dyDescent="0.25">
      <c r="A7066" t="s">
        <v>3229</v>
      </c>
      <c r="B7066" t="s">
        <v>76</v>
      </c>
      <c r="C7066" t="s">
        <v>47</v>
      </c>
      <c r="D7066" t="s">
        <v>3137</v>
      </c>
      <c r="E7066" t="s">
        <v>49</v>
      </c>
      <c r="F7066" t="s">
        <v>50</v>
      </c>
      <c r="G7066">
        <v>4.11110719045003E-3</v>
      </c>
    </row>
    <row r="7067" spans="1:7" x14ac:dyDescent="0.25">
      <c r="A7067" t="s">
        <v>220</v>
      </c>
      <c r="B7067" t="s">
        <v>70</v>
      </c>
      <c r="C7067" t="s">
        <v>47</v>
      </c>
      <c r="D7067" t="s">
        <v>3142</v>
      </c>
      <c r="E7067" t="s">
        <v>49</v>
      </c>
      <c r="F7067" t="s">
        <v>50</v>
      </c>
      <c r="G7067">
        <v>3.2383010052797998E-4</v>
      </c>
    </row>
    <row r="7068" spans="1:7" x14ac:dyDescent="0.25">
      <c r="A7068" t="s">
        <v>220</v>
      </c>
      <c r="B7068" t="s">
        <v>76</v>
      </c>
      <c r="C7068" t="s">
        <v>47</v>
      </c>
      <c r="D7068" t="s">
        <v>3142</v>
      </c>
      <c r="E7068" t="s">
        <v>49</v>
      </c>
      <c r="F7068" t="s">
        <v>50</v>
      </c>
      <c r="G7068">
        <v>5.5190005846190797E-4</v>
      </c>
    </row>
    <row r="7069" spans="1:7" x14ac:dyDescent="0.25">
      <c r="A7069" t="s">
        <v>214</v>
      </c>
      <c r="B7069" t="s">
        <v>76</v>
      </c>
      <c r="C7069" t="s">
        <v>47</v>
      </c>
      <c r="D7069" t="s">
        <v>3141</v>
      </c>
      <c r="E7069" t="s">
        <v>49</v>
      </c>
      <c r="F7069" t="s">
        <v>50</v>
      </c>
      <c r="G7069">
        <v>1.11561455168165E-3</v>
      </c>
    </row>
    <row r="7070" spans="1:7" x14ac:dyDescent="0.25">
      <c r="A7070" t="s">
        <v>214</v>
      </c>
      <c r="B7070" t="s">
        <v>70</v>
      </c>
      <c r="C7070" t="s">
        <v>47</v>
      </c>
      <c r="D7070" t="s">
        <v>3141</v>
      </c>
      <c r="E7070" t="s">
        <v>49</v>
      </c>
      <c r="F7070" t="s">
        <v>50</v>
      </c>
      <c r="G7070">
        <v>6.6216153067511396E-4</v>
      </c>
    </row>
    <row r="7071" spans="1:7" x14ac:dyDescent="0.25">
      <c r="A7071" t="s">
        <v>214</v>
      </c>
      <c r="B7071" t="s">
        <v>73</v>
      </c>
      <c r="C7071" t="s">
        <v>47</v>
      </c>
      <c r="D7071" t="s">
        <v>3141</v>
      </c>
      <c r="E7071" t="s">
        <v>49</v>
      </c>
      <c r="F7071" t="s">
        <v>50</v>
      </c>
      <c r="G7071">
        <v>1.8498480856955499E-3</v>
      </c>
    </row>
    <row r="7072" spans="1:7" x14ac:dyDescent="0.25">
      <c r="A7072" t="s">
        <v>220</v>
      </c>
      <c r="B7072" t="s">
        <v>73</v>
      </c>
      <c r="C7072" t="s">
        <v>47</v>
      </c>
      <c r="D7072" t="s">
        <v>3142</v>
      </c>
      <c r="E7072" t="s">
        <v>49</v>
      </c>
      <c r="F7072" t="s">
        <v>50</v>
      </c>
      <c r="G7072">
        <v>1.48976466111969E-3</v>
      </c>
    </row>
    <row r="7073" spans="1:7" x14ac:dyDescent="0.25">
      <c r="A7073" t="s">
        <v>3229</v>
      </c>
      <c r="B7073" t="s">
        <v>70</v>
      </c>
      <c r="C7073" t="s">
        <v>47</v>
      </c>
      <c r="D7073" t="s">
        <v>3138</v>
      </c>
      <c r="E7073" t="s">
        <v>49</v>
      </c>
      <c r="F7073" t="s">
        <v>50</v>
      </c>
      <c r="G7073">
        <v>1.8946060362984101E-3</v>
      </c>
    </row>
    <row r="7074" spans="1:7" x14ac:dyDescent="0.25">
      <c r="A7074" t="s">
        <v>3229</v>
      </c>
      <c r="B7074" t="s">
        <v>73</v>
      </c>
      <c r="C7074" t="s">
        <v>47</v>
      </c>
      <c r="D7074" t="s">
        <v>3138</v>
      </c>
      <c r="E7074" t="s">
        <v>49</v>
      </c>
      <c r="F7074" t="s">
        <v>50</v>
      </c>
      <c r="G7074">
        <v>4.64133544295441E-3</v>
      </c>
    </row>
    <row r="7075" spans="1:7" x14ac:dyDescent="0.25">
      <c r="A7075" t="s">
        <v>3229</v>
      </c>
      <c r="B7075" t="s">
        <v>76</v>
      </c>
      <c r="C7075" t="s">
        <v>47</v>
      </c>
      <c r="D7075" t="s">
        <v>3138</v>
      </c>
      <c r="E7075" t="s">
        <v>49</v>
      </c>
      <c r="F7075" t="s">
        <v>50</v>
      </c>
      <c r="G7075">
        <v>4.0653556000952596E-3</v>
      </c>
    </row>
    <row r="7076" spans="1:7" x14ac:dyDescent="0.25">
      <c r="A7076" t="s">
        <v>220</v>
      </c>
      <c r="B7076" t="s">
        <v>70</v>
      </c>
      <c r="C7076" t="s">
        <v>47</v>
      </c>
      <c r="D7076" t="s">
        <v>3143</v>
      </c>
      <c r="E7076" t="s">
        <v>49</v>
      </c>
      <c r="F7076" t="s">
        <v>50</v>
      </c>
      <c r="G7076">
        <v>3.1766351471599301E-4</v>
      </c>
    </row>
    <row r="7077" spans="1:7" x14ac:dyDescent="0.25">
      <c r="A7077" t="s">
        <v>220</v>
      </c>
      <c r="B7077" t="s">
        <v>76</v>
      </c>
      <c r="C7077" t="s">
        <v>47</v>
      </c>
      <c r="D7077" t="s">
        <v>3143</v>
      </c>
      <c r="E7077" t="s">
        <v>49</v>
      </c>
      <c r="F7077" t="s">
        <v>50</v>
      </c>
      <c r="G7077">
        <v>5.5769177583547705E-4</v>
      </c>
    </row>
    <row r="7078" spans="1:7" x14ac:dyDescent="0.25">
      <c r="A7078" t="s">
        <v>214</v>
      </c>
      <c r="B7078" t="s">
        <v>76</v>
      </c>
      <c r="C7078" t="s">
        <v>47</v>
      </c>
      <c r="D7078" t="s">
        <v>3142</v>
      </c>
      <c r="E7078" t="s">
        <v>49</v>
      </c>
      <c r="F7078" t="s">
        <v>50</v>
      </c>
      <c r="G7078">
        <v>1.1301158813008E-3</v>
      </c>
    </row>
    <row r="7079" spans="1:7" x14ac:dyDescent="0.25">
      <c r="A7079" t="s">
        <v>214</v>
      </c>
      <c r="B7079" t="s">
        <v>70</v>
      </c>
      <c r="C7079" t="s">
        <v>47</v>
      </c>
      <c r="D7079" t="s">
        <v>3142</v>
      </c>
      <c r="E7079" t="s">
        <v>49</v>
      </c>
      <c r="F7079" t="s">
        <v>50</v>
      </c>
      <c r="G7079">
        <v>6.5350814869529297E-4</v>
      </c>
    </row>
    <row r="7080" spans="1:7" x14ac:dyDescent="0.25">
      <c r="A7080" t="s">
        <v>214</v>
      </c>
      <c r="B7080" t="s">
        <v>73</v>
      </c>
      <c r="C7080" t="s">
        <v>47</v>
      </c>
      <c r="D7080" t="s">
        <v>3142</v>
      </c>
      <c r="E7080" t="s">
        <v>49</v>
      </c>
      <c r="F7080" t="s">
        <v>50</v>
      </c>
      <c r="G7080">
        <v>1.8486824474836601E-3</v>
      </c>
    </row>
    <row r="7081" spans="1:7" x14ac:dyDescent="0.25">
      <c r="A7081" t="s">
        <v>220</v>
      </c>
      <c r="B7081" t="s">
        <v>73</v>
      </c>
      <c r="C7081" t="s">
        <v>47</v>
      </c>
      <c r="D7081" t="s">
        <v>3143</v>
      </c>
      <c r="E7081" t="s">
        <v>49</v>
      </c>
      <c r="F7081" t="s">
        <v>50</v>
      </c>
      <c r="G7081">
        <v>1.49216381912557E-3</v>
      </c>
    </row>
    <row r="7082" spans="1:7" x14ac:dyDescent="0.25">
      <c r="A7082" t="s">
        <v>3229</v>
      </c>
      <c r="B7082" t="s">
        <v>70</v>
      </c>
      <c r="C7082" t="s">
        <v>47</v>
      </c>
      <c r="D7082" t="s">
        <v>3139</v>
      </c>
      <c r="E7082" t="s">
        <v>49</v>
      </c>
      <c r="F7082" t="s">
        <v>50</v>
      </c>
      <c r="G7082">
        <v>1.86190298625401E-3</v>
      </c>
    </row>
    <row r="7083" spans="1:7" x14ac:dyDescent="0.25">
      <c r="A7083" t="s">
        <v>3229</v>
      </c>
      <c r="B7083" t="s">
        <v>73</v>
      </c>
      <c r="C7083" t="s">
        <v>47</v>
      </c>
      <c r="D7083" t="s">
        <v>3139</v>
      </c>
      <c r="E7083" t="s">
        <v>49</v>
      </c>
      <c r="F7083" t="s">
        <v>50</v>
      </c>
      <c r="G7083">
        <v>4.5817416622525101E-3</v>
      </c>
    </row>
    <row r="7084" spans="1:7" x14ac:dyDescent="0.25">
      <c r="A7084" t="s">
        <v>3229</v>
      </c>
      <c r="B7084" t="s">
        <v>76</v>
      </c>
      <c r="C7084" t="s">
        <v>47</v>
      </c>
      <c r="D7084" t="s">
        <v>3139</v>
      </c>
      <c r="E7084" t="s">
        <v>49</v>
      </c>
      <c r="F7084" t="s">
        <v>50</v>
      </c>
      <c r="G7084">
        <v>4.0444405873616496E-3</v>
      </c>
    </row>
    <row r="7085" spans="1:7" x14ac:dyDescent="0.25">
      <c r="A7085" t="s">
        <v>220</v>
      </c>
      <c r="B7085" t="s">
        <v>70</v>
      </c>
      <c r="C7085" t="s">
        <v>47</v>
      </c>
      <c r="D7085" t="s">
        <v>3144</v>
      </c>
      <c r="E7085" t="s">
        <v>49</v>
      </c>
      <c r="F7085" t="s">
        <v>50</v>
      </c>
      <c r="G7085">
        <v>3.5486077268918301E-4</v>
      </c>
    </row>
    <row r="7086" spans="1:7" x14ac:dyDescent="0.25">
      <c r="A7086" t="s">
        <v>220</v>
      </c>
      <c r="B7086" t="s">
        <v>76</v>
      </c>
      <c r="C7086" t="s">
        <v>47</v>
      </c>
      <c r="D7086" t="s">
        <v>3144</v>
      </c>
      <c r="E7086" t="s">
        <v>49</v>
      </c>
      <c r="F7086" t="s">
        <v>50</v>
      </c>
      <c r="G7086">
        <v>6.3472161690394002E-4</v>
      </c>
    </row>
    <row r="7087" spans="1:7" x14ac:dyDescent="0.25">
      <c r="A7087" t="s">
        <v>214</v>
      </c>
      <c r="B7087" t="s">
        <v>76</v>
      </c>
      <c r="C7087" t="s">
        <v>47</v>
      </c>
      <c r="D7087" t="s">
        <v>3143</v>
      </c>
      <c r="E7087" t="s">
        <v>49</v>
      </c>
      <c r="F7087" t="s">
        <v>50</v>
      </c>
      <c r="G7087">
        <v>1.11823255180293E-3</v>
      </c>
    </row>
    <row r="7088" spans="1:7" x14ac:dyDescent="0.25">
      <c r="A7088" t="s">
        <v>214</v>
      </c>
      <c r="B7088" t="s">
        <v>70</v>
      </c>
      <c r="C7088" t="s">
        <v>47</v>
      </c>
      <c r="D7088" t="s">
        <v>3143</v>
      </c>
      <c r="E7088" t="s">
        <v>49</v>
      </c>
      <c r="F7088" t="s">
        <v>50</v>
      </c>
      <c r="G7088">
        <v>6.4814753002590605E-4</v>
      </c>
    </row>
    <row r="7089" spans="1:7" x14ac:dyDescent="0.25">
      <c r="A7089" t="s">
        <v>220</v>
      </c>
      <c r="B7089" t="s">
        <v>73</v>
      </c>
      <c r="C7089" t="s">
        <v>47</v>
      </c>
      <c r="D7089" t="s">
        <v>3144</v>
      </c>
      <c r="E7089" t="s">
        <v>49</v>
      </c>
      <c r="F7089" t="s">
        <v>50</v>
      </c>
      <c r="G7089">
        <v>1.57152627905209E-3</v>
      </c>
    </row>
    <row r="7090" spans="1:7" x14ac:dyDescent="0.25">
      <c r="A7090" t="s">
        <v>214</v>
      </c>
      <c r="B7090" t="s">
        <v>73</v>
      </c>
      <c r="C7090" t="s">
        <v>47</v>
      </c>
      <c r="D7090" t="s">
        <v>3143</v>
      </c>
      <c r="E7090" t="s">
        <v>49</v>
      </c>
      <c r="F7090" t="s">
        <v>50</v>
      </c>
      <c r="G7090">
        <v>1.8525623358212899E-3</v>
      </c>
    </row>
    <row r="7091" spans="1:7" x14ac:dyDescent="0.25">
      <c r="A7091" t="s">
        <v>3229</v>
      </c>
      <c r="B7091" t="s">
        <v>70</v>
      </c>
      <c r="C7091" t="s">
        <v>47</v>
      </c>
      <c r="D7091" t="s">
        <v>3140</v>
      </c>
      <c r="E7091" t="s">
        <v>49</v>
      </c>
      <c r="F7091" t="s">
        <v>50</v>
      </c>
      <c r="G7091">
        <v>1.9552450489114799E-3</v>
      </c>
    </row>
    <row r="7092" spans="1:7" x14ac:dyDescent="0.25">
      <c r="A7092" t="s">
        <v>3229</v>
      </c>
      <c r="B7092" t="s">
        <v>73</v>
      </c>
      <c r="C7092" t="s">
        <v>47</v>
      </c>
      <c r="D7092" t="s">
        <v>3140</v>
      </c>
      <c r="E7092" t="s">
        <v>49</v>
      </c>
      <c r="F7092" t="s">
        <v>50</v>
      </c>
      <c r="G7092">
        <v>4.6574029657575804E-3</v>
      </c>
    </row>
    <row r="7093" spans="1:7" x14ac:dyDescent="0.25">
      <c r="A7093" t="s">
        <v>3229</v>
      </c>
      <c r="B7093" t="s">
        <v>76</v>
      </c>
      <c r="C7093" t="s">
        <v>47</v>
      </c>
      <c r="D7093" t="s">
        <v>3140</v>
      </c>
      <c r="E7093" t="s">
        <v>49</v>
      </c>
      <c r="F7093" t="s">
        <v>50</v>
      </c>
      <c r="G7093">
        <v>4.1018479400210901E-3</v>
      </c>
    </row>
    <row r="7094" spans="1:7" x14ac:dyDescent="0.25">
      <c r="A7094" t="s">
        <v>220</v>
      </c>
      <c r="B7094" t="s">
        <v>70</v>
      </c>
      <c r="C7094" t="s">
        <v>47</v>
      </c>
      <c r="D7094" t="s">
        <v>3145</v>
      </c>
      <c r="E7094" t="s">
        <v>49</v>
      </c>
      <c r="F7094" t="s">
        <v>50</v>
      </c>
      <c r="G7094">
        <v>3.4891565640767397E-4</v>
      </c>
    </row>
    <row r="7095" spans="1:7" x14ac:dyDescent="0.25">
      <c r="A7095" t="s">
        <v>220</v>
      </c>
      <c r="B7095" t="s">
        <v>76</v>
      </c>
      <c r="C7095" t="s">
        <v>47</v>
      </c>
      <c r="D7095" t="s">
        <v>3145</v>
      </c>
      <c r="E7095" t="s">
        <v>49</v>
      </c>
      <c r="F7095" t="s">
        <v>50</v>
      </c>
      <c r="G7095">
        <v>6.2127312024434398E-4</v>
      </c>
    </row>
    <row r="7096" spans="1:7" x14ac:dyDescent="0.25">
      <c r="A7096" t="s">
        <v>214</v>
      </c>
      <c r="B7096" t="s">
        <v>76</v>
      </c>
      <c r="C7096" t="s">
        <v>47</v>
      </c>
      <c r="D7096" t="s">
        <v>3144</v>
      </c>
      <c r="E7096" t="s">
        <v>49</v>
      </c>
      <c r="F7096" t="s">
        <v>50</v>
      </c>
      <c r="G7096">
        <v>1.1368044714132901E-3</v>
      </c>
    </row>
    <row r="7097" spans="1:7" x14ac:dyDescent="0.25">
      <c r="A7097" t="s">
        <v>214</v>
      </c>
      <c r="B7097" t="s">
        <v>70</v>
      </c>
      <c r="C7097" t="s">
        <v>47</v>
      </c>
      <c r="D7097" t="s">
        <v>3144</v>
      </c>
      <c r="E7097" t="s">
        <v>49</v>
      </c>
      <c r="F7097" t="s">
        <v>50</v>
      </c>
      <c r="G7097">
        <v>7.18054870764414E-4</v>
      </c>
    </row>
    <row r="7098" spans="1:7" x14ac:dyDescent="0.25">
      <c r="A7098" t="s">
        <v>220</v>
      </c>
      <c r="B7098" t="s">
        <v>73</v>
      </c>
      <c r="C7098" t="s">
        <v>47</v>
      </c>
      <c r="D7098" t="s">
        <v>3145</v>
      </c>
      <c r="E7098" t="s">
        <v>49</v>
      </c>
      <c r="F7098" t="s">
        <v>50</v>
      </c>
      <c r="G7098">
        <v>1.5528440475463801E-3</v>
      </c>
    </row>
    <row r="7099" spans="1:7" x14ac:dyDescent="0.25">
      <c r="A7099" t="s">
        <v>214</v>
      </c>
      <c r="B7099" t="s">
        <v>73</v>
      </c>
      <c r="C7099" t="s">
        <v>47</v>
      </c>
      <c r="D7099" t="s">
        <v>3144</v>
      </c>
      <c r="E7099" t="s">
        <v>49</v>
      </c>
      <c r="F7099" t="s">
        <v>50</v>
      </c>
      <c r="G7099">
        <v>1.9937480986118301E-3</v>
      </c>
    </row>
    <row r="7100" spans="1:7" x14ac:dyDescent="0.25">
      <c r="A7100" t="s">
        <v>3229</v>
      </c>
      <c r="B7100" t="s">
        <v>70</v>
      </c>
      <c r="C7100" t="s">
        <v>47</v>
      </c>
      <c r="D7100" t="s">
        <v>3141</v>
      </c>
      <c r="E7100" t="s">
        <v>49</v>
      </c>
      <c r="F7100" t="s">
        <v>50</v>
      </c>
      <c r="G7100">
        <v>2.0630610955727998E-3</v>
      </c>
    </row>
    <row r="7101" spans="1:7" x14ac:dyDescent="0.25">
      <c r="A7101" t="s">
        <v>3229</v>
      </c>
      <c r="B7101" t="s">
        <v>73</v>
      </c>
      <c r="C7101" t="s">
        <v>47</v>
      </c>
      <c r="D7101" t="s">
        <v>3141</v>
      </c>
      <c r="E7101" t="s">
        <v>49</v>
      </c>
      <c r="F7101" t="s">
        <v>50</v>
      </c>
      <c r="G7101">
        <v>4.78377922161205E-3</v>
      </c>
    </row>
    <row r="7102" spans="1:7" x14ac:dyDescent="0.25">
      <c r="A7102" t="s">
        <v>3229</v>
      </c>
      <c r="B7102" t="s">
        <v>76</v>
      </c>
      <c r="C7102" t="s">
        <v>47</v>
      </c>
      <c r="D7102" t="s">
        <v>3141</v>
      </c>
      <c r="E7102" t="s">
        <v>49</v>
      </c>
      <c r="F7102" t="s">
        <v>50</v>
      </c>
      <c r="G7102">
        <v>4.1989449445191803E-3</v>
      </c>
    </row>
    <row r="7103" spans="1:7" x14ac:dyDescent="0.25">
      <c r="A7103" t="s">
        <v>220</v>
      </c>
      <c r="B7103" t="s">
        <v>70</v>
      </c>
      <c r="C7103" t="s">
        <v>47</v>
      </c>
      <c r="D7103" t="s">
        <v>3146</v>
      </c>
      <c r="E7103" t="s">
        <v>49</v>
      </c>
      <c r="F7103" t="s">
        <v>50</v>
      </c>
      <c r="G7103">
        <v>3.43253640901474E-4</v>
      </c>
    </row>
    <row r="7104" spans="1:7" x14ac:dyDescent="0.25">
      <c r="A7104" t="s">
        <v>220</v>
      </c>
      <c r="B7104" t="s">
        <v>76</v>
      </c>
      <c r="C7104" t="s">
        <v>47</v>
      </c>
      <c r="D7104" t="s">
        <v>3146</v>
      </c>
      <c r="E7104" t="s">
        <v>49</v>
      </c>
      <c r="F7104" t="s">
        <v>50</v>
      </c>
      <c r="G7104">
        <v>6.1309465340205599E-4</v>
      </c>
    </row>
    <row r="7105" spans="1:7" x14ac:dyDescent="0.25">
      <c r="A7105" t="s">
        <v>220</v>
      </c>
      <c r="B7105" t="s">
        <v>73</v>
      </c>
      <c r="C7105" t="s">
        <v>47</v>
      </c>
      <c r="D7105" t="s">
        <v>3146</v>
      </c>
      <c r="E7105" t="s">
        <v>49</v>
      </c>
      <c r="F7105" t="s">
        <v>50</v>
      </c>
      <c r="G7105">
        <v>1.5423265714494001E-3</v>
      </c>
    </row>
    <row r="7106" spans="1:7" x14ac:dyDescent="0.25">
      <c r="A7106" t="s">
        <v>214</v>
      </c>
      <c r="B7106" t="s">
        <v>76</v>
      </c>
      <c r="C7106" t="s">
        <v>47</v>
      </c>
      <c r="D7106" t="s">
        <v>3145</v>
      </c>
      <c r="E7106" t="s">
        <v>49</v>
      </c>
      <c r="F7106" t="s">
        <v>50</v>
      </c>
      <c r="G7106">
        <v>1.12195014953613E-3</v>
      </c>
    </row>
    <row r="7107" spans="1:7" x14ac:dyDescent="0.25">
      <c r="A7107" t="s">
        <v>214</v>
      </c>
      <c r="B7107" t="s">
        <v>70</v>
      </c>
      <c r="C7107" t="s">
        <v>47</v>
      </c>
      <c r="D7107" t="s">
        <v>3145</v>
      </c>
      <c r="E7107" t="s">
        <v>49</v>
      </c>
      <c r="F7107" t="s">
        <v>50</v>
      </c>
      <c r="G7107">
        <v>7.1341395378112795E-4</v>
      </c>
    </row>
    <row r="7108" spans="1:7" x14ac:dyDescent="0.25">
      <c r="A7108" t="s">
        <v>214</v>
      </c>
      <c r="B7108" t="s">
        <v>73</v>
      </c>
      <c r="C7108" t="s">
        <v>47</v>
      </c>
      <c r="D7108" t="s">
        <v>3145</v>
      </c>
      <c r="E7108" t="s">
        <v>49</v>
      </c>
      <c r="F7108" t="s">
        <v>50</v>
      </c>
      <c r="G7108">
        <v>1.9634127616882302E-3</v>
      </c>
    </row>
    <row r="7109" spans="1:7" x14ac:dyDescent="0.25">
      <c r="A7109" t="s">
        <v>3229</v>
      </c>
      <c r="B7109" t="s">
        <v>70</v>
      </c>
      <c r="C7109" t="s">
        <v>47</v>
      </c>
      <c r="D7109" t="s">
        <v>3142</v>
      </c>
      <c r="E7109" t="s">
        <v>49</v>
      </c>
      <c r="F7109" t="s">
        <v>50</v>
      </c>
      <c r="G7109">
        <v>2.1535067181838101E-3</v>
      </c>
    </row>
    <row r="7110" spans="1:7" x14ac:dyDescent="0.25">
      <c r="A7110" t="s">
        <v>3229</v>
      </c>
      <c r="B7110" t="s">
        <v>73</v>
      </c>
      <c r="C7110" t="s">
        <v>47</v>
      </c>
      <c r="D7110" t="s">
        <v>3142</v>
      </c>
      <c r="E7110" t="s">
        <v>49</v>
      </c>
      <c r="F7110" t="s">
        <v>50</v>
      </c>
      <c r="G7110">
        <v>4.8793813115672003E-3</v>
      </c>
    </row>
    <row r="7111" spans="1:7" x14ac:dyDescent="0.25">
      <c r="A7111" t="s">
        <v>3229</v>
      </c>
      <c r="B7111" t="s">
        <v>76</v>
      </c>
      <c r="C7111" t="s">
        <v>47</v>
      </c>
      <c r="D7111" t="s">
        <v>3142</v>
      </c>
      <c r="E7111" t="s">
        <v>49</v>
      </c>
      <c r="F7111" t="s">
        <v>50</v>
      </c>
      <c r="G7111">
        <v>4.2485339599743202E-3</v>
      </c>
    </row>
    <row r="7112" spans="1:7" x14ac:dyDescent="0.25">
      <c r="A7112" t="s">
        <v>220</v>
      </c>
      <c r="B7112" t="s">
        <v>70</v>
      </c>
      <c r="C7112" t="s">
        <v>47</v>
      </c>
      <c r="D7112" t="s">
        <v>3147</v>
      </c>
      <c r="E7112" t="s">
        <v>49</v>
      </c>
      <c r="F7112" t="s">
        <v>50</v>
      </c>
      <c r="G7112">
        <v>3.3914696338564803E-4</v>
      </c>
    </row>
    <row r="7113" spans="1:7" x14ac:dyDescent="0.25">
      <c r="A7113" t="s">
        <v>220</v>
      </c>
      <c r="B7113" t="s">
        <v>76</v>
      </c>
      <c r="C7113" t="s">
        <v>47</v>
      </c>
      <c r="D7113" t="s">
        <v>3147</v>
      </c>
      <c r="E7113" t="s">
        <v>49</v>
      </c>
      <c r="F7113" t="s">
        <v>50</v>
      </c>
      <c r="G7113">
        <v>5.9883663820665901E-4</v>
      </c>
    </row>
    <row r="7114" spans="1:7" x14ac:dyDescent="0.25">
      <c r="A7114" t="s">
        <v>220</v>
      </c>
      <c r="B7114" t="s">
        <v>73</v>
      </c>
      <c r="C7114" t="s">
        <v>47</v>
      </c>
      <c r="D7114" t="s">
        <v>3147</v>
      </c>
      <c r="E7114" t="s">
        <v>49</v>
      </c>
      <c r="F7114" t="s">
        <v>50</v>
      </c>
      <c r="G7114">
        <v>1.5193783959677001E-3</v>
      </c>
    </row>
    <row r="7115" spans="1:7" x14ac:dyDescent="0.25">
      <c r="A7115" t="s">
        <v>214</v>
      </c>
      <c r="B7115" t="s">
        <v>76</v>
      </c>
      <c r="C7115" t="s">
        <v>47</v>
      </c>
      <c r="D7115" t="s">
        <v>3146</v>
      </c>
      <c r="E7115" t="s">
        <v>49</v>
      </c>
      <c r="F7115" t="s">
        <v>50</v>
      </c>
      <c r="G7115">
        <v>1.1203693019019201E-3</v>
      </c>
    </row>
    <row r="7116" spans="1:7" x14ac:dyDescent="0.25">
      <c r="A7116" t="s">
        <v>214</v>
      </c>
      <c r="B7116" t="s">
        <v>70</v>
      </c>
      <c r="C7116" t="s">
        <v>47</v>
      </c>
      <c r="D7116" t="s">
        <v>3146</v>
      </c>
      <c r="E7116" t="s">
        <v>49</v>
      </c>
      <c r="F7116" t="s">
        <v>50</v>
      </c>
      <c r="G7116">
        <v>7.1031678290594104E-4</v>
      </c>
    </row>
    <row r="7117" spans="1:7" x14ac:dyDescent="0.25">
      <c r="A7117" t="s">
        <v>214</v>
      </c>
      <c r="B7117" t="s">
        <v>73</v>
      </c>
      <c r="C7117" t="s">
        <v>47</v>
      </c>
      <c r="D7117" t="s">
        <v>3146</v>
      </c>
      <c r="E7117" t="s">
        <v>49</v>
      </c>
      <c r="F7117" t="s">
        <v>50</v>
      </c>
      <c r="G7117">
        <v>1.9411357149245201E-3</v>
      </c>
    </row>
    <row r="7118" spans="1:7" x14ac:dyDescent="0.25">
      <c r="A7118" t="s">
        <v>3229</v>
      </c>
      <c r="B7118" t="s">
        <v>70</v>
      </c>
      <c r="C7118" t="s">
        <v>47</v>
      </c>
      <c r="D7118" t="s">
        <v>3143</v>
      </c>
      <c r="E7118" t="s">
        <v>49</v>
      </c>
      <c r="F7118" t="s">
        <v>50</v>
      </c>
      <c r="G7118">
        <v>2.1217928482935898E-3</v>
      </c>
    </row>
    <row r="7119" spans="1:7" x14ac:dyDescent="0.25">
      <c r="A7119" t="s">
        <v>3229</v>
      </c>
      <c r="B7119" t="s">
        <v>73</v>
      </c>
      <c r="C7119" t="s">
        <v>47</v>
      </c>
      <c r="D7119" t="s">
        <v>3143</v>
      </c>
      <c r="E7119" t="s">
        <v>49</v>
      </c>
      <c r="F7119" t="s">
        <v>50</v>
      </c>
      <c r="G7119">
        <v>4.8732147257552101E-3</v>
      </c>
    </row>
    <row r="7120" spans="1:7" x14ac:dyDescent="0.25">
      <c r="A7120" t="s">
        <v>3229</v>
      </c>
      <c r="B7120" t="s">
        <v>76</v>
      </c>
      <c r="C7120" t="s">
        <v>47</v>
      </c>
      <c r="D7120" t="s">
        <v>3143</v>
      </c>
      <c r="E7120" t="s">
        <v>49</v>
      </c>
      <c r="F7120" t="s">
        <v>50</v>
      </c>
      <c r="G7120">
        <v>4.2343264461582502E-3</v>
      </c>
    </row>
    <row r="7121" spans="1:7" x14ac:dyDescent="0.25">
      <c r="A7121" t="s">
        <v>220</v>
      </c>
      <c r="B7121" t="s">
        <v>70</v>
      </c>
      <c r="C7121" t="s">
        <v>47</v>
      </c>
      <c r="D7121" t="s">
        <v>3148</v>
      </c>
      <c r="E7121" t="s">
        <v>49</v>
      </c>
      <c r="F7121" t="s">
        <v>50</v>
      </c>
      <c r="G7121">
        <v>3.3522695302963198E-4</v>
      </c>
    </row>
    <row r="7122" spans="1:7" x14ac:dyDescent="0.25">
      <c r="A7122" t="s">
        <v>220</v>
      </c>
      <c r="B7122" t="s">
        <v>76</v>
      </c>
      <c r="C7122" t="s">
        <v>47</v>
      </c>
      <c r="D7122" t="s">
        <v>3148</v>
      </c>
      <c r="E7122" t="s">
        <v>49</v>
      </c>
      <c r="F7122" t="s">
        <v>50</v>
      </c>
      <c r="G7122">
        <v>5.8648933966954503E-4</v>
      </c>
    </row>
    <row r="7123" spans="1:7" x14ac:dyDescent="0.25">
      <c r="A7123" t="s">
        <v>220</v>
      </c>
      <c r="B7123" t="s">
        <v>73</v>
      </c>
      <c r="C7123" t="s">
        <v>47</v>
      </c>
      <c r="D7123" t="s">
        <v>3148</v>
      </c>
      <c r="E7123" t="s">
        <v>49</v>
      </c>
      <c r="F7123" t="s">
        <v>50</v>
      </c>
      <c r="G7123">
        <v>1.5025238196055E-3</v>
      </c>
    </row>
    <row r="7124" spans="1:7" x14ac:dyDescent="0.25">
      <c r="A7124" t="s">
        <v>214</v>
      </c>
      <c r="B7124" t="s">
        <v>76</v>
      </c>
      <c r="C7124" t="s">
        <v>47</v>
      </c>
      <c r="D7124" t="s">
        <v>3147</v>
      </c>
      <c r="E7124" t="s">
        <v>49</v>
      </c>
      <c r="F7124" t="s">
        <v>50</v>
      </c>
      <c r="G7124">
        <v>1.1046501093132501E-3</v>
      </c>
    </row>
    <row r="7125" spans="1:7" x14ac:dyDescent="0.25">
      <c r="A7125" t="s">
        <v>214</v>
      </c>
      <c r="B7125" t="s">
        <v>70</v>
      </c>
      <c r="C7125" t="s">
        <v>47</v>
      </c>
      <c r="D7125" t="s">
        <v>3147</v>
      </c>
      <c r="E7125" t="s">
        <v>49</v>
      </c>
      <c r="F7125" t="s">
        <v>50</v>
      </c>
      <c r="G7125">
        <v>6.9508977638658596E-4</v>
      </c>
    </row>
    <row r="7126" spans="1:7" x14ac:dyDescent="0.25">
      <c r="A7126" t="s">
        <v>214</v>
      </c>
      <c r="B7126" t="s">
        <v>73</v>
      </c>
      <c r="C7126" t="s">
        <v>47</v>
      </c>
      <c r="D7126" t="s">
        <v>3147</v>
      </c>
      <c r="E7126" t="s">
        <v>49</v>
      </c>
      <c r="F7126" t="s">
        <v>50</v>
      </c>
      <c r="G7126">
        <v>1.91085089084713E-3</v>
      </c>
    </row>
    <row r="7127" spans="1:7" x14ac:dyDescent="0.25">
      <c r="A7127" t="s">
        <v>3229</v>
      </c>
      <c r="B7127" t="s">
        <v>70</v>
      </c>
      <c r="C7127" t="s">
        <v>47</v>
      </c>
      <c r="D7127" t="s">
        <v>3144</v>
      </c>
      <c r="E7127" t="s">
        <v>49</v>
      </c>
      <c r="F7127" t="s">
        <v>50</v>
      </c>
      <c r="G7127">
        <v>2.1055535475413001E-3</v>
      </c>
    </row>
    <row r="7128" spans="1:7" x14ac:dyDescent="0.25">
      <c r="A7128" t="s">
        <v>3229</v>
      </c>
      <c r="B7128" t="s">
        <v>73</v>
      </c>
      <c r="C7128" t="s">
        <v>47</v>
      </c>
      <c r="D7128" t="s">
        <v>3144</v>
      </c>
      <c r="E7128" t="s">
        <v>49</v>
      </c>
      <c r="F7128" t="s">
        <v>50</v>
      </c>
      <c r="G7128">
        <v>4.8701342443625102E-3</v>
      </c>
    </row>
    <row r="7129" spans="1:7" x14ac:dyDescent="0.25">
      <c r="A7129" t="s">
        <v>3229</v>
      </c>
      <c r="B7129" t="s">
        <v>76</v>
      </c>
      <c r="C7129" t="s">
        <v>47</v>
      </c>
      <c r="D7129" t="s">
        <v>3144</v>
      </c>
      <c r="E7129" t="s">
        <v>49</v>
      </c>
      <c r="F7129" t="s">
        <v>50</v>
      </c>
      <c r="G7129">
        <v>4.2576348284880296E-3</v>
      </c>
    </row>
    <row r="7130" spans="1:7" x14ac:dyDescent="0.25">
      <c r="A7130" t="s">
        <v>220</v>
      </c>
      <c r="B7130" t="s">
        <v>70</v>
      </c>
      <c r="C7130" t="s">
        <v>47</v>
      </c>
      <c r="D7130" t="s">
        <v>3149</v>
      </c>
      <c r="E7130" t="s">
        <v>49</v>
      </c>
      <c r="F7130" t="s">
        <v>50</v>
      </c>
      <c r="G7130">
        <v>3.35184865527682E-4</v>
      </c>
    </row>
    <row r="7131" spans="1:7" x14ac:dyDescent="0.25">
      <c r="A7131" t="s">
        <v>220</v>
      </c>
      <c r="B7131" t="s">
        <v>76</v>
      </c>
      <c r="C7131" t="s">
        <v>47</v>
      </c>
      <c r="D7131" t="s">
        <v>3149</v>
      </c>
      <c r="E7131" t="s">
        <v>49</v>
      </c>
      <c r="F7131" t="s">
        <v>50</v>
      </c>
      <c r="G7131">
        <v>5.8518462710910302E-4</v>
      </c>
    </row>
    <row r="7132" spans="1:7" x14ac:dyDescent="0.25">
      <c r="A7132" t="s">
        <v>220</v>
      </c>
      <c r="B7132" t="s">
        <v>73</v>
      </c>
      <c r="C7132" t="s">
        <v>47</v>
      </c>
      <c r="D7132" t="s">
        <v>3149</v>
      </c>
      <c r="E7132" t="s">
        <v>49</v>
      </c>
      <c r="F7132" t="s">
        <v>50</v>
      </c>
      <c r="G7132">
        <v>1.49938128612659E-3</v>
      </c>
    </row>
    <row r="7133" spans="1:7" x14ac:dyDescent="0.25">
      <c r="A7133" t="s">
        <v>214</v>
      </c>
      <c r="B7133" t="s">
        <v>76</v>
      </c>
      <c r="C7133" t="s">
        <v>47</v>
      </c>
      <c r="D7133" t="s">
        <v>3148</v>
      </c>
      <c r="E7133" t="s">
        <v>49</v>
      </c>
      <c r="F7133" t="s">
        <v>50</v>
      </c>
      <c r="G7133">
        <v>1.08901411294937E-3</v>
      </c>
    </row>
    <row r="7134" spans="1:7" x14ac:dyDescent="0.25">
      <c r="A7134" t="s">
        <v>214</v>
      </c>
      <c r="B7134" t="s">
        <v>70</v>
      </c>
      <c r="C7134" t="s">
        <v>47</v>
      </c>
      <c r="D7134" t="s">
        <v>3148</v>
      </c>
      <c r="E7134" t="s">
        <v>49</v>
      </c>
      <c r="F7134" t="s">
        <v>50</v>
      </c>
      <c r="G7134">
        <v>6.8434278170267698E-4</v>
      </c>
    </row>
    <row r="7135" spans="1:7" x14ac:dyDescent="0.25">
      <c r="A7135" t="s">
        <v>214</v>
      </c>
      <c r="B7135" t="s">
        <v>73</v>
      </c>
      <c r="C7135" t="s">
        <v>47</v>
      </c>
      <c r="D7135" t="s">
        <v>3148</v>
      </c>
      <c r="E7135" t="s">
        <v>49</v>
      </c>
      <c r="F7135" t="s">
        <v>50</v>
      </c>
      <c r="G7135">
        <v>1.87815477450688E-3</v>
      </c>
    </row>
    <row r="7136" spans="1:7" x14ac:dyDescent="0.25">
      <c r="A7136" t="s">
        <v>3229</v>
      </c>
      <c r="B7136" t="s">
        <v>70</v>
      </c>
      <c r="C7136" t="s">
        <v>47</v>
      </c>
      <c r="D7136" t="s">
        <v>3145</v>
      </c>
      <c r="E7136" t="s">
        <v>49</v>
      </c>
      <c r="F7136" t="s">
        <v>50</v>
      </c>
      <c r="G7136">
        <v>2.0582636197408002E-3</v>
      </c>
    </row>
    <row r="7137" spans="1:7" x14ac:dyDescent="0.25">
      <c r="A7137" t="s">
        <v>3229</v>
      </c>
      <c r="B7137" t="s">
        <v>73</v>
      </c>
      <c r="C7137" t="s">
        <v>47</v>
      </c>
      <c r="D7137" t="s">
        <v>3145</v>
      </c>
      <c r="E7137" t="s">
        <v>49</v>
      </c>
      <c r="F7137" t="s">
        <v>50</v>
      </c>
      <c r="G7137">
        <v>4.8184235890706296E-3</v>
      </c>
    </row>
    <row r="7138" spans="1:7" x14ac:dyDescent="0.25">
      <c r="A7138" t="s">
        <v>220</v>
      </c>
      <c r="B7138" t="s">
        <v>70</v>
      </c>
      <c r="C7138" t="s">
        <v>47</v>
      </c>
      <c r="D7138" t="s">
        <v>3150</v>
      </c>
      <c r="E7138" t="s">
        <v>49</v>
      </c>
      <c r="F7138" t="s">
        <v>50</v>
      </c>
      <c r="G7138">
        <v>3.3152142296666602E-4</v>
      </c>
    </row>
    <row r="7139" spans="1:7" x14ac:dyDescent="0.25">
      <c r="A7139" t="s">
        <v>3229</v>
      </c>
      <c r="B7139" t="s">
        <v>76</v>
      </c>
      <c r="C7139" t="s">
        <v>47</v>
      </c>
      <c r="D7139" t="s">
        <v>3145</v>
      </c>
      <c r="E7139" t="s">
        <v>49</v>
      </c>
      <c r="F7139" t="s">
        <v>50</v>
      </c>
      <c r="G7139">
        <v>4.2120556036631196E-3</v>
      </c>
    </row>
    <row r="7140" spans="1:7" x14ac:dyDescent="0.25">
      <c r="A7140" t="s">
        <v>220</v>
      </c>
      <c r="B7140" t="s">
        <v>76</v>
      </c>
      <c r="C7140" t="s">
        <v>47</v>
      </c>
      <c r="D7140" t="s">
        <v>3150</v>
      </c>
      <c r="E7140" t="s">
        <v>49</v>
      </c>
      <c r="F7140" t="s">
        <v>50</v>
      </c>
      <c r="G7140">
        <v>5.76086407122404E-4</v>
      </c>
    </row>
    <row r="7141" spans="1:7" x14ac:dyDescent="0.25">
      <c r="A7141" t="s">
        <v>220</v>
      </c>
      <c r="B7141" t="s">
        <v>73</v>
      </c>
      <c r="C7141" t="s">
        <v>47</v>
      </c>
      <c r="D7141" t="s">
        <v>3150</v>
      </c>
      <c r="E7141" t="s">
        <v>49</v>
      </c>
      <c r="F7141" t="s">
        <v>50</v>
      </c>
      <c r="G7141">
        <v>1.4999985694885199E-3</v>
      </c>
    </row>
    <row r="7142" spans="1:7" x14ac:dyDescent="0.25">
      <c r="A7142" t="s">
        <v>214</v>
      </c>
      <c r="B7142" t="s">
        <v>76</v>
      </c>
      <c r="C7142" t="s">
        <v>47</v>
      </c>
      <c r="D7142" t="s">
        <v>3149</v>
      </c>
      <c r="E7142" t="s">
        <v>49</v>
      </c>
      <c r="F7142" t="s">
        <v>50</v>
      </c>
      <c r="G7142">
        <v>1.08333230018615E-3</v>
      </c>
    </row>
    <row r="7143" spans="1:7" x14ac:dyDescent="0.25">
      <c r="A7143" t="s">
        <v>214</v>
      </c>
      <c r="B7143" t="s">
        <v>70</v>
      </c>
      <c r="C7143" t="s">
        <v>47</v>
      </c>
      <c r="D7143" t="s">
        <v>3149</v>
      </c>
      <c r="E7143" t="s">
        <v>49</v>
      </c>
      <c r="F7143" t="s">
        <v>50</v>
      </c>
      <c r="G7143">
        <v>6.7654256467466003E-4</v>
      </c>
    </row>
    <row r="7144" spans="1:7" x14ac:dyDescent="0.25">
      <c r="A7144" t="s">
        <v>214</v>
      </c>
      <c r="B7144" t="s">
        <v>73</v>
      </c>
      <c r="C7144" t="s">
        <v>47</v>
      </c>
      <c r="D7144" t="s">
        <v>3149</v>
      </c>
      <c r="E7144" t="s">
        <v>49</v>
      </c>
      <c r="F7144" t="s">
        <v>50</v>
      </c>
      <c r="G7144">
        <v>1.85802291940759E-3</v>
      </c>
    </row>
    <row r="7145" spans="1:7" x14ac:dyDescent="0.25">
      <c r="A7145" t="s">
        <v>3229</v>
      </c>
      <c r="B7145" t="s">
        <v>70</v>
      </c>
      <c r="C7145" t="s">
        <v>47</v>
      </c>
      <c r="D7145" t="s">
        <v>3146</v>
      </c>
      <c r="E7145" t="s">
        <v>49</v>
      </c>
      <c r="F7145" t="s">
        <v>50</v>
      </c>
      <c r="G7145">
        <v>2.0357123443058502E-3</v>
      </c>
    </row>
    <row r="7146" spans="1:7" x14ac:dyDescent="0.25">
      <c r="A7146" t="s">
        <v>3229</v>
      </c>
      <c r="B7146" t="s">
        <v>73</v>
      </c>
      <c r="C7146" t="s">
        <v>47</v>
      </c>
      <c r="D7146" t="s">
        <v>3146</v>
      </c>
      <c r="E7146" t="s">
        <v>49</v>
      </c>
      <c r="F7146" t="s">
        <v>50</v>
      </c>
      <c r="G7146">
        <v>4.77975734642573E-3</v>
      </c>
    </row>
    <row r="7147" spans="1:7" x14ac:dyDescent="0.25">
      <c r="A7147" t="s">
        <v>220</v>
      </c>
      <c r="B7147" t="s">
        <v>70</v>
      </c>
      <c r="C7147" t="s">
        <v>47</v>
      </c>
      <c r="D7147" t="s">
        <v>3151</v>
      </c>
      <c r="E7147" t="s">
        <v>49</v>
      </c>
      <c r="F7147" t="s">
        <v>50</v>
      </c>
      <c r="G7147">
        <v>3.25649807639155E-4</v>
      </c>
    </row>
    <row r="7148" spans="1:7" x14ac:dyDescent="0.25">
      <c r="A7148" t="s">
        <v>220</v>
      </c>
      <c r="B7148" t="s">
        <v>76</v>
      </c>
      <c r="C7148" t="s">
        <v>47</v>
      </c>
      <c r="D7148" t="s">
        <v>3151</v>
      </c>
      <c r="E7148" t="s">
        <v>49</v>
      </c>
      <c r="F7148" t="s">
        <v>50</v>
      </c>
      <c r="G7148">
        <v>5.7092144134196802E-4</v>
      </c>
    </row>
    <row r="7149" spans="1:7" x14ac:dyDescent="0.25">
      <c r="A7149" t="s">
        <v>3229</v>
      </c>
      <c r="B7149" t="s">
        <v>76</v>
      </c>
      <c r="C7149" t="s">
        <v>47</v>
      </c>
      <c r="D7149" t="s">
        <v>3146</v>
      </c>
      <c r="E7149" t="s">
        <v>49</v>
      </c>
      <c r="F7149" t="s">
        <v>50</v>
      </c>
      <c r="G7149">
        <v>4.1593875676866499E-3</v>
      </c>
    </row>
    <row r="7150" spans="1:7" x14ac:dyDescent="0.25">
      <c r="A7150" t="s">
        <v>220</v>
      </c>
      <c r="B7150" t="s">
        <v>73</v>
      </c>
      <c r="C7150" t="s">
        <v>47</v>
      </c>
      <c r="D7150" t="s">
        <v>3151</v>
      </c>
      <c r="E7150" t="s">
        <v>49</v>
      </c>
      <c r="F7150" t="s">
        <v>50</v>
      </c>
      <c r="G7150">
        <v>1.51240990516987E-3</v>
      </c>
    </row>
    <row r="7151" spans="1:7" x14ac:dyDescent="0.25">
      <c r="A7151" t="s">
        <v>214</v>
      </c>
      <c r="B7151" t="s">
        <v>76</v>
      </c>
      <c r="C7151" t="s">
        <v>47</v>
      </c>
      <c r="D7151" t="s">
        <v>3150</v>
      </c>
      <c r="E7151" t="s">
        <v>49</v>
      </c>
      <c r="F7151" t="s">
        <v>50</v>
      </c>
      <c r="G7151">
        <v>1.1068830023641099E-3</v>
      </c>
    </row>
    <row r="7152" spans="1:7" x14ac:dyDescent="0.25">
      <c r="A7152" t="s">
        <v>214</v>
      </c>
      <c r="B7152" t="s">
        <v>70</v>
      </c>
      <c r="C7152" t="s">
        <v>47</v>
      </c>
      <c r="D7152" t="s">
        <v>3150</v>
      </c>
      <c r="E7152" t="s">
        <v>49</v>
      </c>
      <c r="F7152" t="s">
        <v>50</v>
      </c>
      <c r="G7152">
        <v>6.8055490652720095E-4</v>
      </c>
    </row>
    <row r="7153" spans="1:7" x14ac:dyDescent="0.25">
      <c r="A7153" t="s">
        <v>214</v>
      </c>
      <c r="B7153" t="s">
        <v>73</v>
      </c>
      <c r="C7153" t="s">
        <v>47</v>
      </c>
      <c r="D7153" t="s">
        <v>3150</v>
      </c>
      <c r="E7153" t="s">
        <v>49</v>
      </c>
      <c r="F7153" t="s">
        <v>50</v>
      </c>
      <c r="G7153">
        <v>1.8731866193854199E-3</v>
      </c>
    </row>
    <row r="7154" spans="1:7" x14ac:dyDescent="0.25">
      <c r="A7154" t="s">
        <v>220</v>
      </c>
      <c r="B7154" t="s">
        <v>70</v>
      </c>
      <c r="C7154" t="s">
        <v>47</v>
      </c>
      <c r="D7154" t="s">
        <v>3152</v>
      </c>
      <c r="E7154" t="s">
        <v>49</v>
      </c>
      <c r="F7154" t="s">
        <v>50</v>
      </c>
      <c r="G7154">
        <v>3.1886543664667302E-4</v>
      </c>
    </row>
    <row r="7155" spans="1:7" x14ac:dyDescent="0.25">
      <c r="A7155" t="s">
        <v>3229</v>
      </c>
      <c r="B7155" t="s">
        <v>70</v>
      </c>
      <c r="C7155" t="s">
        <v>47</v>
      </c>
      <c r="D7155" t="s">
        <v>3147</v>
      </c>
      <c r="E7155" t="s">
        <v>49</v>
      </c>
      <c r="F7155" t="s">
        <v>50</v>
      </c>
      <c r="G7155">
        <v>1.9883701967638502E-3</v>
      </c>
    </row>
    <row r="7156" spans="1:7" x14ac:dyDescent="0.25">
      <c r="A7156" t="s">
        <v>220</v>
      </c>
      <c r="B7156" t="s">
        <v>76</v>
      </c>
      <c r="C7156" t="s">
        <v>47</v>
      </c>
      <c r="D7156" t="s">
        <v>3152</v>
      </c>
      <c r="E7156" t="s">
        <v>49</v>
      </c>
      <c r="F7156" t="s">
        <v>50</v>
      </c>
      <c r="G7156">
        <v>5.6828649507628497E-4</v>
      </c>
    </row>
    <row r="7157" spans="1:7" x14ac:dyDescent="0.25">
      <c r="A7157" t="s">
        <v>3229</v>
      </c>
      <c r="B7157" t="s">
        <v>73</v>
      </c>
      <c r="C7157" t="s">
        <v>47</v>
      </c>
      <c r="D7157" t="s">
        <v>3147</v>
      </c>
      <c r="E7157" t="s">
        <v>49</v>
      </c>
      <c r="F7157" t="s">
        <v>50</v>
      </c>
      <c r="G7157">
        <v>4.7021918980650196E-3</v>
      </c>
    </row>
    <row r="7158" spans="1:7" x14ac:dyDescent="0.25">
      <c r="A7158" t="s">
        <v>220</v>
      </c>
      <c r="B7158" t="s">
        <v>73</v>
      </c>
      <c r="C7158" t="s">
        <v>47</v>
      </c>
      <c r="D7158" t="s">
        <v>3152</v>
      </c>
      <c r="E7158" t="s">
        <v>49</v>
      </c>
      <c r="F7158" t="s">
        <v>50</v>
      </c>
      <c r="G7158">
        <v>1.4976837568812899E-3</v>
      </c>
    </row>
    <row r="7159" spans="1:7" x14ac:dyDescent="0.25">
      <c r="A7159" t="s">
        <v>3229</v>
      </c>
      <c r="B7159" t="s">
        <v>76</v>
      </c>
      <c r="C7159" t="s">
        <v>47</v>
      </c>
      <c r="D7159" t="s">
        <v>3147</v>
      </c>
      <c r="E7159" t="s">
        <v>49</v>
      </c>
      <c r="F7159" t="s">
        <v>50</v>
      </c>
      <c r="G7159">
        <v>4.0904353755389002E-3</v>
      </c>
    </row>
    <row r="7160" spans="1:7" x14ac:dyDescent="0.25">
      <c r="A7160" t="s">
        <v>214</v>
      </c>
      <c r="B7160" t="s">
        <v>76</v>
      </c>
      <c r="C7160" t="s">
        <v>47</v>
      </c>
      <c r="D7160" t="s">
        <v>3151</v>
      </c>
      <c r="E7160" t="s">
        <v>49</v>
      </c>
      <c r="F7160" t="s">
        <v>50</v>
      </c>
      <c r="G7160">
        <v>1.12174833919985E-3</v>
      </c>
    </row>
    <row r="7161" spans="1:7" x14ac:dyDescent="0.25">
      <c r="A7161" t="s">
        <v>214</v>
      </c>
      <c r="B7161" t="s">
        <v>73</v>
      </c>
      <c r="C7161" t="s">
        <v>47</v>
      </c>
      <c r="D7161" t="s">
        <v>3151</v>
      </c>
      <c r="E7161" t="s">
        <v>49</v>
      </c>
      <c r="F7161" t="s">
        <v>50</v>
      </c>
      <c r="G7161">
        <v>1.8877050555344099E-3</v>
      </c>
    </row>
    <row r="7162" spans="1:7" x14ac:dyDescent="0.25">
      <c r="A7162" t="s">
        <v>214</v>
      </c>
      <c r="B7162" t="s">
        <v>70</v>
      </c>
      <c r="C7162" t="s">
        <v>47</v>
      </c>
      <c r="D7162" t="s">
        <v>3151</v>
      </c>
      <c r="E7162" t="s">
        <v>49</v>
      </c>
      <c r="F7162" t="s">
        <v>50</v>
      </c>
      <c r="G7162">
        <v>6.8144143050444001E-4</v>
      </c>
    </row>
    <row r="7163" spans="1:7" x14ac:dyDescent="0.25">
      <c r="A7163" t="s">
        <v>220</v>
      </c>
      <c r="B7163" t="s">
        <v>70</v>
      </c>
      <c r="C7163" t="s">
        <v>47</v>
      </c>
      <c r="D7163" t="s">
        <v>3153</v>
      </c>
      <c r="E7163" t="s">
        <v>49</v>
      </c>
      <c r="F7163" t="s">
        <v>50</v>
      </c>
      <c r="G7163">
        <v>3.12357978755924E-4</v>
      </c>
    </row>
    <row r="7164" spans="1:7" x14ac:dyDescent="0.25">
      <c r="A7164" t="s">
        <v>220</v>
      </c>
      <c r="B7164" t="s">
        <v>76</v>
      </c>
      <c r="C7164" t="s">
        <v>47</v>
      </c>
      <c r="D7164" t="s">
        <v>3153</v>
      </c>
      <c r="E7164" t="s">
        <v>49</v>
      </c>
      <c r="F7164" t="s">
        <v>50</v>
      </c>
      <c r="G7164">
        <v>5.58389490153513E-4</v>
      </c>
    </row>
    <row r="7165" spans="1:7" x14ac:dyDescent="0.25">
      <c r="A7165" t="s">
        <v>3229</v>
      </c>
      <c r="B7165" t="s">
        <v>70</v>
      </c>
      <c r="C7165" t="s">
        <v>47</v>
      </c>
      <c r="D7165" t="s">
        <v>3148</v>
      </c>
      <c r="E7165" t="s">
        <v>49</v>
      </c>
      <c r="F7165" t="s">
        <v>50</v>
      </c>
      <c r="G7165">
        <v>1.95075571537017E-3</v>
      </c>
    </row>
    <row r="7166" spans="1:7" x14ac:dyDescent="0.25">
      <c r="A7166" t="s">
        <v>220</v>
      </c>
      <c r="B7166" t="s">
        <v>73</v>
      </c>
      <c r="C7166" t="s">
        <v>47</v>
      </c>
      <c r="D7166" t="s">
        <v>3153</v>
      </c>
      <c r="E7166" t="s">
        <v>49</v>
      </c>
      <c r="F7166" t="s">
        <v>50</v>
      </c>
      <c r="G7166">
        <v>1.4812911043361699E-3</v>
      </c>
    </row>
    <row r="7167" spans="1:7" x14ac:dyDescent="0.25">
      <c r="A7167" t="s">
        <v>3229</v>
      </c>
      <c r="B7167" t="s">
        <v>73</v>
      </c>
      <c r="C7167" t="s">
        <v>47</v>
      </c>
      <c r="D7167" t="s">
        <v>3148</v>
      </c>
      <c r="E7167" t="s">
        <v>49</v>
      </c>
      <c r="F7167" t="s">
        <v>50</v>
      </c>
      <c r="G7167">
        <v>4.6445662776629102E-3</v>
      </c>
    </row>
    <row r="7168" spans="1:7" x14ac:dyDescent="0.25">
      <c r="A7168" t="s">
        <v>3229</v>
      </c>
      <c r="B7168" t="s">
        <v>76</v>
      </c>
      <c r="C7168" t="s">
        <v>47</v>
      </c>
      <c r="D7168" t="s">
        <v>3148</v>
      </c>
      <c r="E7168" t="s">
        <v>49</v>
      </c>
      <c r="F7168" t="s">
        <v>50</v>
      </c>
      <c r="G7168">
        <v>4.0637587507565799E-3</v>
      </c>
    </row>
    <row r="7169" spans="1:7" x14ac:dyDescent="0.25">
      <c r="A7169" t="s">
        <v>214</v>
      </c>
      <c r="B7169" t="s">
        <v>76</v>
      </c>
      <c r="C7169" t="s">
        <v>47</v>
      </c>
      <c r="D7169" t="s">
        <v>3152</v>
      </c>
      <c r="E7169" t="s">
        <v>49</v>
      </c>
      <c r="F7169" t="s">
        <v>50</v>
      </c>
      <c r="G7169">
        <v>1.1186331924464899E-3</v>
      </c>
    </row>
    <row r="7170" spans="1:7" x14ac:dyDescent="0.25">
      <c r="A7170" t="s">
        <v>214</v>
      </c>
      <c r="B7170" t="s">
        <v>73</v>
      </c>
      <c r="C7170" t="s">
        <v>47</v>
      </c>
      <c r="D7170" t="s">
        <v>3152</v>
      </c>
      <c r="E7170" t="s">
        <v>49</v>
      </c>
      <c r="F7170" t="s">
        <v>50</v>
      </c>
      <c r="G7170">
        <v>1.8888870875040601E-3</v>
      </c>
    </row>
    <row r="7171" spans="1:7" x14ac:dyDescent="0.25">
      <c r="A7171" t="s">
        <v>214</v>
      </c>
      <c r="B7171" t="s">
        <v>70</v>
      </c>
      <c r="C7171" t="s">
        <v>47</v>
      </c>
      <c r="D7171" t="s">
        <v>3152</v>
      </c>
      <c r="E7171" t="s">
        <v>49</v>
      </c>
      <c r="F7171" t="s">
        <v>50</v>
      </c>
      <c r="G7171">
        <v>6.7303176555368602E-4</v>
      </c>
    </row>
    <row r="7172" spans="1:7" x14ac:dyDescent="0.25">
      <c r="A7172" t="s">
        <v>220</v>
      </c>
      <c r="B7172" t="s">
        <v>70</v>
      </c>
      <c r="C7172" t="s">
        <v>47</v>
      </c>
      <c r="D7172" t="s">
        <v>3154</v>
      </c>
      <c r="E7172" t="s">
        <v>49</v>
      </c>
      <c r="F7172" t="s">
        <v>50</v>
      </c>
      <c r="G7172">
        <v>3.5611077149708999E-4</v>
      </c>
    </row>
    <row r="7173" spans="1:7" x14ac:dyDescent="0.25">
      <c r="A7173" t="s">
        <v>220</v>
      </c>
      <c r="B7173" t="s">
        <v>76</v>
      </c>
      <c r="C7173" t="s">
        <v>47</v>
      </c>
      <c r="D7173" t="s">
        <v>3154</v>
      </c>
      <c r="E7173" t="s">
        <v>49</v>
      </c>
      <c r="F7173" t="s">
        <v>50</v>
      </c>
      <c r="G7173">
        <v>6.2944384415944399E-4</v>
      </c>
    </row>
    <row r="7174" spans="1:7" x14ac:dyDescent="0.25">
      <c r="A7174" t="s">
        <v>220</v>
      </c>
      <c r="B7174" t="s">
        <v>73</v>
      </c>
      <c r="C7174" t="s">
        <v>47</v>
      </c>
      <c r="D7174" t="s">
        <v>3154</v>
      </c>
      <c r="E7174" t="s">
        <v>49</v>
      </c>
      <c r="F7174" t="s">
        <v>50</v>
      </c>
      <c r="G7174">
        <v>1.55666518211364E-3</v>
      </c>
    </row>
    <row r="7175" spans="1:7" x14ac:dyDescent="0.25">
      <c r="A7175" t="s">
        <v>3229</v>
      </c>
      <c r="B7175" t="s">
        <v>70</v>
      </c>
      <c r="C7175" t="s">
        <v>47</v>
      </c>
      <c r="D7175" t="s">
        <v>3149</v>
      </c>
      <c r="E7175" t="s">
        <v>49</v>
      </c>
      <c r="F7175" t="s">
        <v>50</v>
      </c>
      <c r="G7175">
        <v>1.9351833396487701E-3</v>
      </c>
    </row>
    <row r="7176" spans="1:7" x14ac:dyDescent="0.25">
      <c r="A7176" t="s">
        <v>3229</v>
      </c>
      <c r="B7176" t="s">
        <v>73</v>
      </c>
      <c r="C7176" t="s">
        <v>47</v>
      </c>
      <c r="D7176" t="s">
        <v>3149</v>
      </c>
      <c r="E7176" t="s">
        <v>49</v>
      </c>
      <c r="F7176" t="s">
        <v>50</v>
      </c>
      <c r="G7176">
        <v>4.6172795472321599E-3</v>
      </c>
    </row>
    <row r="7177" spans="1:7" x14ac:dyDescent="0.25">
      <c r="A7177" t="s">
        <v>214</v>
      </c>
      <c r="B7177" t="s">
        <v>76</v>
      </c>
      <c r="C7177" t="s">
        <v>47</v>
      </c>
      <c r="D7177" t="s">
        <v>3153</v>
      </c>
      <c r="E7177" t="s">
        <v>49</v>
      </c>
      <c r="F7177" t="s">
        <v>50</v>
      </c>
      <c r="G7177">
        <v>1.10884247993936E-3</v>
      </c>
    </row>
    <row r="7178" spans="1:7" x14ac:dyDescent="0.25">
      <c r="A7178" t="s">
        <v>214</v>
      </c>
      <c r="B7178" t="s">
        <v>73</v>
      </c>
      <c r="C7178" t="s">
        <v>47</v>
      </c>
      <c r="D7178" t="s">
        <v>3153</v>
      </c>
      <c r="E7178" t="s">
        <v>49</v>
      </c>
      <c r="F7178" t="s">
        <v>50</v>
      </c>
      <c r="G7178">
        <v>1.8832181586700199E-3</v>
      </c>
    </row>
    <row r="7179" spans="1:7" x14ac:dyDescent="0.25">
      <c r="A7179" t="s">
        <v>214</v>
      </c>
      <c r="B7179" t="s">
        <v>70</v>
      </c>
      <c r="C7179" t="s">
        <v>47</v>
      </c>
      <c r="D7179" t="s">
        <v>3153</v>
      </c>
      <c r="E7179" t="s">
        <v>49</v>
      </c>
      <c r="F7179" t="s">
        <v>50</v>
      </c>
      <c r="G7179">
        <v>6.6496535223357499E-4</v>
      </c>
    </row>
    <row r="7180" spans="1:7" x14ac:dyDescent="0.25">
      <c r="A7180" t="s">
        <v>3229</v>
      </c>
      <c r="B7180" t="s">
        <v>76</v>
      </c>
      <c r="C7180" t="s">
        <v>47</v>
      </c>
      <c r="D7180" t="s">
        <v>3149</v>
      </c>
      <c r="E7180" t="s">
        <v>49</v>
      </c>
      <c r="F7180" t="s">
        <v>50</v>
      </c>
      <c r="G7180">
        <v>4.0635763715814602E-3</v>
      </c>
    </row>
    <row r="7181" spans="1:7" x14ac:dyDescent="0.25">
      <c r="A7181" t="s">
        <v>220</v>
      </c>
      <c r="B7181" t="s">
        <v>70</v>
      </c>
      <c r="C7181" t="s">
        <v>47</v>
      </c>
      <c r="D7181" t="s">
        <v>3155</v>
      </c>
      <c r="E7181" t="s">
        <v>49</v>
      </c>
      <c r="F7181" t="s">
        <v>50</v>
      </c>
      <c r="G7181">
        <v>3.5130685450983899E-4</v>
      </c>
    </row>
    <row r="7182" spans="1:7" x14ac:dyDescent="0.25">
      <c r="A7182" t="s">
        <v>220</v>
      </c>
      <c r="B7182" t="s">
        <v>76</v>
      </c>
      <c r="C7182" t="s">
        <v>47</v>
      </c>
      <c r="D7182" t="s">
        <v>3155</v>
      </c>
      <c r="E7182" t="s">
        <v>49</v>
      </c>
      <c r="F7182" t="s">
        <v>50</v>
      </c>
      <c r="G7182">
        <v>6.1928045515920595E-4</v>
      </c>
    </row>
    <row r="7183" spans="1:7" x14ac:dyDescent="0.25">
      <c r="A7183" t="s">
        <v>220</v>
      </c>
      <c r="B7183" t="s">
        <v>73</v>
      </c>
      <c r="C7183" t="s">
        <v>47</v>
      </c>
      <c r="D7183" t="s">
        <v>3155</v>
      </c>
      <c r="E7183" t="s">
        <v>49</v>
      </c>
      <c r="F7183" t="s">
        <v>50</v>
      </c>
      <c r="G7183">
        <v>1.5462948216332299E-3</v>
      </c>
    </row>
    <row r="7184" spans="1:7" x14ac:dyDescent="0.25">
      <c r="A7184" t="s">
        <v>3229</v>
      </c>
      <c r="B7184" t="s">
        <v>70</v>
      </c>
      <c r="C7184" t="s">
        <v>47</v>
      </c>
      <c r="D7184" t="s">
        <v>3150</v>
      </c>
      <c r="E7184" t="s">
        <v>49</v>
      </c>
      <c r="F7184" t="s">
        <v>50</v>
      </c>
      <c r="G7184">
        <v>1.9933555869088601E-3</v>
      </c>
    </row>
    <row r="7185" spans="1:7" x14ac:dyDescent="0.25">
      <c r="A7185" t="s">
        <v>214</v>
      </c>
      <c r="B7185" t="s">
        <v>76</v>
      </c>
      <c r="C7185" t="s">
        <v>47</v>
      </c>
      <c r="D7185" t="s">
        <v>3154</v>
      </c>
      <c r="E7185" t="s">
        <v>49</v>
      </c>
      <c r="F7185" t="s">
        <v>50</v>
      </c>
      <c r="G7185">
        <v>1.14666557312011E-3</v>
      </c>
    </row>
    <row r="7186" spans="1:7" x14ac:dyDescent="0.25">
      <c r="A7186" t="s">
        <v>3229</v>
      </c>
      <c r="B7186" t="s">
        <v>73</v>
      </c>
      <c r="C7186" t="s">
        <v>47</v>
      </c>
      <c r="D7186" t="s">
        <v>3150</v>
      </c>
      <c r="E7186" t="s">
        <v>49</v>
      </c>
      <c r="F7186" t="s">
        <v>50</v>
      </c>
      <c r="G7186">
        <v>4.6781356351962896E-3</v>
      </c>
    </row>
    <row r="7187" spans="1:7" x14ac:dyDescent="0.25">
      <c r="A7187" t="s">
        <v>214</v>
      </c>
      <c r="B7187" t="s">
        <v>73</v>
      </c>
      <c r="C7187" t="s">
        <v>47</v>
      </c>
      <c r="D7187" t="s">
        <v>3154</v>
      </c>
      <c r="E7187" t="s">
        <v>49</v>
      </c>
      <c r="F7187" t="s">
        <v>50</v>
      </c>
      <c r="G7187">
        <v>2.0205536286036102E-3</v>
      </c>
    </row>
    <row r="7188" spans="1:7" x14ac:dyDescent="0.25">
      <c r="A7188" t="s">
        <v>214</v>
      </c>
      <c r="B7188" t="s">
        <v>70</v>
      </c>
      <c r="C7188" t="s">
        <v>47</v>
      </c>
      <c r="D7188" t="s">
        <v>3154</v>
      </c>
      <c r="E7188" t="s">
        <v>49</v>
      </c>
      <c r="F7188" t="s">
        <v>50</v>
      </c>
      <c r="G7188">
        <v>7.1944375832875499E-4</v>
      </c>
    </row>
    <row r="7189" spans="1:7" x14ac:dyDescent="0.25">
      <c r="A7189" t="s">
        <v>3229</v>
      </c>
      <c r="B7189" t="s">
        <v>76</v>
      </c>
      <c r="C7189" t="s">
        <v>47</v>
      </c>
      <c r="D7189" t="s">
        <v>3150</v>
      </c>
      <c r="E7189" t="s">
        <v>49</v>
      </c>
      <c r="F7189" t="s">
        <v>50</v>
      </c>
      <c r="G7189">
        <v>4.0652135144109303E-3</v>
      </c>
    </row>
    <row r="7190" spans="1:7" x14ac:dyDescent="0.25">
      <c r="A7190" t="s">
        <v>220</v>
      </c>
      <c r="B7190" t="s">
        <v>70</v>
      </c>
      <c r="C7190" t="s">
        <v>47</v>
      </c>
      <c r="D7190" t="s">
        <v>3156</v>
      </c>
      <c r="E7190" t="s">
        <v>49</v>
      </c>
      <c r="F7190" t="s">
        <v>50</v>
      </c>
      <c r="G7190">
        <v>3.4455095346157299E-4</v>
      </c>
    </row>
    <row r="7191" spans="1:7" x14ac:dyDescent="0.25">
      <c r="A7191" t="s">
        <v>220</v>
      </c>
      <c r="B7191" t="s">
        <v>76</v>
      </c>
      <c r="C7191" t="s">
        <v>47</v>
      </c>
      <c r="D7191" t="s">
        <v>3156</v>
      </c>
      <c r="E7191" t="s">
        <v>49</v>
      </c>
      <c r="F7191" t="s">
        <v>50</v>
      </c>
      <c r="G7191">
        <v>6.1378146593387296E-4</v>
      </c>
    </row>
    <row r="7192" spans="1:7" x14ac:dyDescent="0.25">
      <c r="A7192" t="s">
        <v>220</v>
      </c>
      <c r="B7192" t="s">
        <v>73</v>
      </c>
      <c r="C7192" t="s">
        <v>47</v>
      </c>
      <c r="D7192" t="s">
        <v>3156</v>
      </c>
      <c r="E7192" t="s">
        <v>49</v>
      </c>
      <c r="F7192" t="s">
        <v>50</v>
      </c>
      <c r="G7192">
        <v>1.5341865710723E-3</v>
      </c>
    </row>
    <row r="7193" spans="1:7" x14ac:dyDescent="0.25">
      <c r="A7193" t="s">
        <v>214</v>
      </c>
      <c r="B7193" t="s">
        <v>76</v>
      </c>
      <c r="C7193" t="s">
        <v>47</v>
      </c>
      <c r="D7193" t="s">
        <v>3155</v>
      </c>
      <c r="E7193" t="s">
        <v>49</v>
      </c>
      <c r="F7193" t="s">
        <v>50</v>
      </c>
      <c r="G7193">
        <v>1.1372538173899901E-3</v>
      </c>
    </row>
    <row r="7194" spans="1:7" x14ac:dyDescent="0.25">
      <c r="A7194" t="s">
        <v>3229</v>
      </c>
      <c r="B7194" t="s">
        <v>70</v>
      </c>
      <c r="C7194" t="s">
        <v>47</v>
      </c>
      <c r="D7194" t="s">
        <v>3151</v>
      </c>
      <c r="E7194" t="s">
        <v>49</v>
      </c>
      <c r="F7194" t="s">
        <v>50</v>
      </c>
      <c r="G7194">
        <v>2.0679649309063601E-3</v>
      </c>
    </row>
    <row r="7195" spans="1:7" x14ac:dyDescent="0.25">
      <c r="A7195" t="s">
        <v>214</v>
      </c>
      <c r="B7195" t="s">
        <v>73</v>
      </c>
      <c r="C7195" t="s">
        <v>47</v>
      </c>
      <c r="D7195" t="s">
        <v>3155</v>
      </c>
      <c r="E7195" t="s">
        <v>49</v>
      </c>
      <c r="F7195" t="s">
        <v>50</v>
      </c>
      <c r="G7195">
        <v>2.0049000487608001E-3</v>
      </c>
    </row>
    <row r="7196" spans="1:7" x14ac:dyDescent="0.25">
      <c r="A7196" t="s">
        <v>214</v>
      </c>
      <c r="B7196" t="s">
        <v>70</v>
      </c>
      <c r="C7196" t="s">
        <v>47</v>
      </c>
      <c r="D7196" t="s">
        <v>3155</v>
      </c>
      <c r="E7196" t="s">
        <v>49</v>
      </c>
      <c r="F7196" t="s">
        <v>50</v>
      </c>
      <c r="G7196">
        <v>7.0969431228886997E-4</v>
      </c>
    </row>
    <row r="7197" spans="1:7" x14ac:dyDescent="0.25">
      <c r="A7197" t="s">
        <v>3229</v>
      </c>
      <c r="B7197" t="s">
        <v>73</v>
      </c>
      <c r="C7197" t="s">
        <v>47</v>
      </c>
      <c r="D7197" t="s">
        <v>3151</v>
      </c>
      <c r="E7197" t="s">
        <v>49</v>
      </c>
      <c r="F7197" t="s">
        <v>50</v>
      </c>
      <c r="G7197">
        <v>4.7884115090606897E-3</v>
      </c>
    </row>
    <row r="7198" spans="1:7" x14ac:dyDescent="0.25">
      <c r="A7198" t="s">
        <v>3229</v>
      </c>
      <c r="B7198" t="s">
        <v>76</v>
      </c>
      <c r="C7198" t="s">
        <v>47</v>
      </c>
      <c r="D7198" t="s">
        <v>3151</v>
      </c>
      <c r="E7198" t="s">
        <v>49</v>
      </c>
      <c r="F7198" t="s">
        <v>50</v>
      </c>
      <c r="G7198">
        <v>4.1241095421162E-3</v>
      </c>
    </row>
    <row r="7199" spans="1:7" x14ac:dyDescent="0.25">
      <c r="A7199" t="s">
        <v>220</v>
      </c>
      <c r="B7199" t="s">
        <v>70</v>
      </c>
      <c r="C7199" t="s">
        <v>47</v>
      </c>
      <c r="D7199" t="s">
        <v>3157</v>
      </c>
      <c r="E7199" t="s">
        <v>49</v>
      </c>
      <c r="F7199" t="s">
        <v>50</v>
      </c>
      <c r="G7199">
        <v>3.39098209105197E-4</v>
      </c>
    </row>
    <row r="7200" spans="1:7" x14ac:dyDescent="0.25">
      <c r="A7200" t="s">
        <v>220</v>
      </c>
      <c r="B7200" t="s">
        <v>76</v>
      </c>
      <c r="C7200" t="s">
        <v>47</v>
      </c>
      <c r="D7200" t="s">
        <v>3157</v>
      </c>
      <c r="E7200" t="s">
        <v>49</v>
      </c>
      <c r="F7200" t="s">
        <v>50</v>
      </c>
      <c r="G7200">
        <v>6.0744176870621903E-4</v>
      </c>
    </row>
    <row r="7201" spans="1:7" x14ac:dyDescent="0.25">
      <c r="A7201" t="s">
        <v>220</v>
      </c>
      <c r="B7201" t="s">
        <v>73</v>
      </c>
      <c r="C7201" t="s">
        <v>47</v>
      </c>
      <c r="D7201" t="s">
        <v>3157</v>
      </c>
      <c r="E7201" t="s">
        <v>49</v>
      </c>
      <c r="F7201" t="s">
        <v>50</v>
      </c>
      <c r="G7201">
        <v>1.51048073978544E-3</v>
      </c>
    </row>
    <row r="7202" spans="1:7" x14ac:dyDescent="0.25">
      <c r="A7202" t="s">
        <v>214</v>
      </c>
      <c r="B7202" t="s">
        <v>76</v>
      </c>
      <c r="C7202" t="s">
        <v>47</v>
      </c>
      <c r="D7202" t="s">
        <v>3156</v>
      </c>
      <c r="E7202" t="s">
        <v>49</v>
      </c>
      <c r="F7202" t="s">
        <v>50</v>
      </c>
      <c r="G7202">
        <v>1.12339636454215E-3</v>
      </c>
    </row>
    <row r="7203" spans="1:7" x14ac:dyDescent="0.25">
      <c r="A7203" t="s">
        <v>214</v>
      </c>
      <c r="B7203" t="s">
        <v>73</v>
      </c>
      <c r="C7203" t="s">
        <v>47</v>
      </c>
      <c r="D7203" t="s">
        <v>3156</v>
      </c>
      <c r="E7203" t="s">
        <v>49</v>
      </c>
      <c r="F7203" t="s">
        <v>50</v>
      </c>
      <c r="G7203">
        <v>1.9898485296811798E-3</v>
      </c>
    </row>
    <row r="7204" spans="1:7" x14ac:dyDescent="0.25">
      <c r="A7204" t="s">
        <v>214</v>
      </c>
      <c r="B7204" t="s">
        <v>70</v>
      </c>
      <c r="C7204" t="s">
        <v>47</v>
      </c>
      <c r="D7204" t="s">
        <v>3156</v>
      </c>
      <c r="E7204" t="s">
        <v>49</v>
      </c>
      <c r="F7204" t="s">
        <v>50</v>
      </c>
      <c r="G7204">
        <v>7.0245659504181298E-4</v>
      </c>
    </row>
    <row r="7205" spans="1:7" x14ac:dyDescent="0.25">
      <c r="A7205" t="s">
        <v>3229</v>
      </c>
      <c r="B7205" t="s">
        <v>70</v>
      </c>
      <c r="C7205" t="s">
        <v>47</v>
      </c>
      <c r="D7205" t="s">
        <v>3152</v>
      </c>
      <c r="E7205" t="s">
        <v>49</v>
      </c>
      <c r="F7205" t="s">
        <v>50</v>
      </c>
      <c r="G7205">
        <v>2.12441927029026E-3</v>
      </c>
    </row>
    <row r="7206" spans="1:7" x14ac:dyDescent="0.25">
      <c r="A7206" t="s">
        <v>3229</v>
      </c>
      <c r="B7206" t="s">
        <v>73</v>
      </c>
      <c r="C7206" t="s">
        <v>47</v>
      </c>
      <c r="D7206" t="s">
        <v>3152</v>
      </c>
      <c r="E7206" t="s">
        <v>49</v>
      </c>
      <c r="F7206" t="s">
        <v>50</v>
      </c>
      <c r="G7206">
        <v>4.8356435365146996E-3</v>
      </c>
    </row>
    <row r="7207" spans="1:7" x14ac:dyDescent="0.25">
      <c r="A7207" t="s">
        <v>3229</v>
      </c>
      <c r="B7207" t="s">
        <v>76</v>
      </c>
      <c r="C7207" t="s">
        <v>47</v>
      </c>
      <c r="D7207" t="s">
        <v>3152</v>
      </c>
      <c r="E7207" t="s">
        <v>49</v>
      </c>
      <c r="F7207" t="s">
        <v>50</v>
      </c>
      <c r="G7207">
        <v>4.1487228953176001E-3</v>
      </c>
    </row>
    <row r="7208" spans="1:7" x14ac:dyDescent="0.25">
      <c r="A7208" t="s">
        <v>220</v>
      </c>
      <c r="B7208" t="s">
        <v>70</v>
      </c>
      <c r="C7208" t="s">
        <v>47</v>
      </c>
      <c r="D7208" t="s">
        <v>3158</v>
      </c>
      <c r="E7208" t="s">
        <v>49</v>
      </c>
      <c r="F7208" t="s">
        <v>50</v>
      </c>
      <c r="G7208">
        <v>3.3487622384671797E-4</v>
      </c>
    </row>
    <row r="7209" spans="1:7" x14ac:dyDescent="0.25">
      <c r="A7209" t="s">
        <v>220</v>
      </c>
      <c r="B7209" t="s">
        <v>76</v>
      </c>
      <c r="C7209" t="s">
        <v>47</v>
      </c>
      <c r="D7209" t="s">
        <v>3158</v>
      </c>
      <c r="E7209" t="s">
        <v>49</v>
      </c>
      <c r="F7209" t="s">
        <v>50</v>
      </c>
      <c r="G7209">
        <v>6.0339448628602202E-4</v>
      </c>
    </row>
    <row r="7210" spans="1:7" x14ac:dyDescent="0.25">
      <c r="A7210" t="s">
        <v>220</v>
      </c>
      <c r="B7210" t="s">
        <v>73</v>
      </c>
      <c r="C7210" t="s">
        <v>47</v>
      </c>
      <c r="D7210" t="s">
        <v>3158</v>
      </c>
      <c r="E7210" t="s">
        <v>49</v>
      </c>
      <c r="F7210" t="s">
        <v>50</v>
      </c>
      <c r="G7210">
        <v>1.50565700030621E-3</v>
      </c>
    </row>
    <row r="7211" spans="1:7" x14ac:dyDescent="0.25">
      <c r="A7211" t="s">
        <v>214</v>
      </c>
      <c r="B7211" t="s">
        <v>76</v>
      </c>
      <c r="C7211" t="s">
        <v>47</v>
      </c>
      <c r="D7211" t="s">
        <v>3157</v>
      </c>
      <c r="E7211" t="s">
        <v>49</v>
      </c>
      <c r="F7211" t="s">
        <v>50</v>
      </c>
      <c r="G7211">
        <v>1.1126823770175099E-3</v>
      </c>
    </row>
    <row r="7212" spans="1:7" x14ac:dyDescent="0.25">
      <c r="A7212" t="s">
        <v>214</v>
      </c>
      <c r="B7212" t="s">
        <v>73</v>
      </c>
      <c r="C7212" t="s">
        <v>47</v>
      </c>
      <c r="D7212" t="s">
        <v>3157</v>
      </c>
      <c r="E7212" t="s">
        <v>49</v>
      </c>
      <c r="F7212" t="s">
        <v>50</v>
      </c>
      <c r="G7212">
        <v>1.96593103918639E-3</v>
      </c>
    </row>
    <row r="7213" spans="1:7" x14ac:dyDescent="0.25">
      <c r="A7213" t="s">
        <v>214</v>
      </c>
      <c r="B7213" t="s">
        <v>70</v>
      </c>
      <c r="C7213" t="s">
        <v>47</v>
      </c>
      <c r="D7213" t="s">
        <v>3157</v>
      </c>
      <c r="E7213" t="s">
        <v>49</v>
      </c>
      <c r="F7213" t="s">
        <v>50</v>
      </c>
      <c r="G7213">
        <v>6.91299131081539E-4</v>
      </c>
    </row>
    <row r="7214" spans="1:7" x14ac:dyDescent="0.25">
      <c r="A7214" t="s">
        <v>3229</v>
      </c>
      <c r="B7214" t="s">
        <v>70</v>
      </c>
      <c r="C7214" t="s">
        <v>47</v>
      </c>
      <c r="D7214" t="s">
        <v>3153</v>
      </c>
      <c r="E7214" t="s">
        <v>49</v>
      </c>
      <c r="F7214" t="s">
        <v>50</v>
      </c>
      <c r="G7214">
        <v>2.1133766693322798E-3</v>
      </c>
    </row>
    <row r="7215" spans="1:7" x14ac:dyDescent="0.25">
      <c r="A7215" t="s">
        <v>3229</v>
      </c>
      <c r="B7215" t="s">
        <v>73</v>
      </c>
      <c r="C7215" t="s">
        <v>47</v>
      </c>
      <c r="D7215" t="s">
        <v>3153</v>
      </c>
      <c r="E7215" t="s">
        <v>49</v>
      </c>
      <c r="F7215" t="s">
        <v>50</v>
      </c>
      <c r="G7215">
        <v>4.8293604737236302E-3</v>
      </c>
    </row>
    <row r="7216" spans="1:7" x14ac:dyDescent="0.25">
      <c r="A7216" t="s">
        <v>3229</v>
      </c>
      <c r="B7216" t="s">
        <v>76</v>
      </c>
      <c r="C7216" t="s">
        <v>47</v>
      </c>
      <c r="D7216" t="s">
        <v>3153</v>
      </c>
      <c r="E7216" t="s">
        <v>49</v>
      </c>
      <c r="F7216" t="s">
        <v>50</v>
      </c>
      <c r="G7216">
        <v>4.1541910495887799E-3</v>
      </c>
    </row>
    <row r="7217" spans="1:7" x14ac:dyDescent="0.25">
      <c r="A7217" t="s">
        <v>220</v>
      </c>
      <c r="B7217" t="s">
        <v>70</v>
      </c>
      <c r="C7217" t="s">
        <v>47</v>
      </c>
      <c r="D7217" t="s">
        <v>3159</v>
      </c>
      <c r="E7217" t="s">
        <v>49</v>
      </c>
      <c r="F7217" t="s">
        <v>50</v>
      </c>
      <c r="G7217">
        <v>3.3484816551208402E-4</v>
      </c>
    </row>
    <row r="7218" spans="1:7" x14ac:dyDescent="0.25">
      <c r="A7218" t="s">
        <v>220</v>
      </c>
      <c r="B7218" t="s">
        <v>76</v>
      </c>
      <c r="C7218" t="s">
        <v>47</v>
      </c>
      <c r="D7218" t="s">
        <v>3159</v>
      </c>
      <c r="E7218" t="s">
        <v>49</v>
      </c>
      <c r="F7218" t="s">
        <v>50</v>
      </c>
      <c r="G7218">
        <v>5.9646407763163203E-4</v>
      </c>
    </row>
    <row r="7219" spans="1:7" x14ac:dyDescent="0.25">
      <c r="A7219" t="s">
        <v>220</v>
      </c>
      <c r="B7219" t="s">
        <v>73</v>
      </c>
      <c r="C7219" t="s">
        <v>47</v>
      </c>
      <c r="D7219" t="s">
        <v>3159</v>
      </c>
      <c r="E7219" t="s">
        <v>49</v>
      </c>
      <c r="F7219" t="s">
        <v>50</v>
      </c>
      <c r="G7219">
        <v>1.48939251899719E-3</v>
      </c>
    </row>
    <row r="7220" spans="1:7" x14ac:dyDescent="0.25">
      <c r="A7220" t="s">
        <v>214</v>
      </c>
      <c r="B7220" t="s">
        <v>76</v>
      </c>
      <c r="C7220" t="s">
        <v>47</v>
      </c>
      <c r="D7220" t="s">
        <v>3158</v>
      </c>
      <c r="E7220" t="s">
        <v>49</v>
      </c>
      <c r="F7220" t="s">
        <v>50</v>
      </c>
      <c r="G7220">
        <v>1.10802363466333E-3</v>
      </c>
    </row>
    <row r="7221" spans="1:7" x14ac:dyDescent="0.25">
      <c r="A7221" t="s">
        <v>214</v>
      </c>
      <c r="B7221" t="s">
        <v>73</v>
      </c>
      <c r="C7221" t="s">
        <v>47</v>
      </c>
      <c r="D7221" t="s">
        <v>3158</v>
      </c>
      <c r="E7221" t="s">
        <v>49</v>
      </c>
      <c r="F7221" t="s">
        <v>50</v>
      </c>
      <c r="G7221">
        <v>1.9557594517130902E-3</v>
      </c>
    </row>
    <row r="7222" spans="1:7" x14ac:dyDescent="0.25">
      <c r="A7222" t="s">
        <v>214</v>
      </c>
      <c r="B7222" t="s">
        <v>70</v>
      </c>
      <c r="C7222" t="s">
        <v>47</v>
      </c>
      <c r="D7222" t="s">
        <v>3158</v>
      </c>
      <c r="E7222" t="s">
        <v>49</v>
      </c>
      <c r="F7222" t="s">
        <v>50</v>
      </c>
      <c r="G7222">
        <v>6.8672774014649502E-4</v>
      </c>
    </row>
    <row r="7223" spans="1:7" x14ac:dyDescent="0.25">
      <c r="A7223" t="s">
        <v>3229</v>
      </c>
      <c r="B7223" t="s">
        <v>70</v>
      </c>
      <c r="C7223" t="s">
        <v>47</v>
      </c>
      <c r="D7223" t="s">
        <v>3154</v>
      </c>
      <c r="E7223" t="s">
        <v>49</v>
      </c>
      <c r="F7223" t="s">
        <v>50</v>
      </c>
      <c r="G7223">
        <v>2.1099979877471902E-3</v>
      </c>
    </row>
    <row r="7224" spans="1:7" x14ac:dyDescent="0.25">
      <c r="A7224" t="s">
        <v>3229</v>
      </c>
      <c r="B7224" t="s">
        <v>73</v>
      </c>
      <c r="C7224" t="s">
        <v>47</v>
      </c>
      <c r="D7224" t="s">
        <v>3154</v>
      </c>
      <c r="E7224" t="s">
        <v>49</v>
      </c>
      <c r="F7224" t="s">
        <v>50</v>
      </c>
      <c r="G7224">
        <v>4.84610648949941E-3</v>
      </c>
    </row>
    <row r="7225" spans="1:7" x14ac:dyDescent="0.25">
      <c r="A7225" t="s">
        <v>3229</v>
      </c>
      <c r="B7225" t="s">
        <v>76</v>
      </c>
      <c r="C7225" t="s">
        <v>47</v>
      </c>
      <c r="D7225" t="s">
        <v>3154</v>
      </c>
      <c r="E7225" t="s">
        <v>49</v>
      </c>
      <c r="F7225" t="s">
        <v>50</v>
      </c>
      <c r="G7225">
        <v>4.1605515877405803E-3</v>
      </c>
    </row>
    <row r="7226" spans="1:7" x14ac:dyDescent="0.25">
      <c r="A7226" t="s">
        <v>220</v>
      </c>
      <c r="B7226" t="s">
        <v>70</v>
      </c>
      <c r="C7226" t="s">
        <v>47</v>
      </c>
      <c r="D7226" t="s">
        <v>3160</v>
      </c>
      <c r="E7226" t="s">
        <v>49</v>
      </c>
      <c r="F7226" t="s">
        <v>50</v>
      </c>
      <c r="G7226">
        <v>3.3085285907699901E-4</v>
      </c>
    </row>
    <row r="7227" spans="1:7" x14ac:dyDescent="0.25">
      <c r="A7227" t="s">
        <v>220</v>
      </c>
      <c r="B7227" t="s">
        <v>76</v>
      </c>
      <c r="C7227" t="s">
        <v>47</v>
      </c>
      <c r="D7227" t="s">
        <v>3160</v>
      </c>
      <c r="E7227" t="s">
        <v>49</v>
      </c>
      <c r="F7227" t="s">
        <v>50</v>
      </c>
      <c r="G7227">
        <v>5.9126927739097895E-4</v>
      </c>
    </row>
    <row r="7228" spans="1:7" x14ac:dyDescent="0.25">
      <c r="A7228" t="s">
        <v>220</v>
      </c>
      <c r="B7228" t="s">
        <v>73</v>
      </c>
      <c r="C7228" t="s">
        <v>47</v>
      </c>
      <c r="D7228" t="s">
        <v>3160</v>
      </c>
      <c r="E7228" t="s">
        <v>49</v>
      </c>
      <c r="F7228" t="s">
        <v>50</v>
      </c>
      <c r="G7228">
        <v>1.4950382567587299E-3</v>
      </c>
    </row>
    <row r="7229" spans="1:7" x14ac:dyDescent="0.25">
      <c r="A7229" t="s">
        <v>214</v>
      </c>
      <c r="B7229" t="s">
        <v>76</v>
      </c>
      <c r="C7229" t="s">
        <v>47</v>
      </c>
      <c r="D7229" t="s">
        <v>3159</v>
      </c>
      <c r="E7229" t="s">
        <v>49</v>
      </c>
      <c r="F7229" t="s">
        <v>50</v>
      </c>
      <c r="G7229">
        <v>1.10201915105183E-3</v>
      </c>
    </row>
    <row r="7230" spans="1:7" x14ac:dyDescent="0.25">
      <c r="A7230" t="s">
        <v>214</v>
      </c>
      <c r="B7230" t="s">
        <v>73</v>
      </c>
      <c r="C7230" t="s">
        <v>47</v>
      </c>
      <c r="D7230" t="s">
        <v>3159</v>
      </c>
      <c r="E7230" t="s">
        <v>49</v>
      </c>
      <c r="F7230" t="s">
        <v>50</v>
      </c>
      <c r="G7230">
        <v>1.9338365395863799E-3</v>
      </c>
    </row>
    <row r="7231" spans="1:7" x14ac:dyDescent="0.25">
      <c r="A7231" t="s">
        <v>214</v>
      </c>
      <c r="B7231" t="s">
        <v>70</v>
      </c>
      <c r="C7231" t="s">
        <v>47</v>
      </c>
      <c r="D7231" t="s">
        <v>3159</v>
      </c>
      <c r="E7231" t="s">
        <v>49</v>
      </c>
      <c r="F7231" t="s">
        <v>50</v>
      </c>
      <c r="G7231">
        <v>6.8282763163248698E-4</v>
      </c>
    </row>
    <row r="7232" spans="1:7" x14ac:dyDescent="0.25">
      <c r="A7232" t="s">
        <v>3229</v>
      </c>
      <c r="B7232" t="s">
        <v>70</v>
      </c>
      <c r="C7232" t="s">
        <v>47</v>
      </c>
      <c r="D7232" t="s">
        <v>3155</v>
      </c>
      <c r="E7232" t="s">
        <v>49</v>
      </c>
      <c r="F7232" t="s">
        <v>50</v>
      </c>
      <c r="G7232">
        <v>2.0811526993520899E-3</v>
      </c>
    </row>
    <row r="7233" spans="1:7" x14ac:dyDescent="0.25">
      <c r="A7233" t="s">
        <v>3229</v>
      </c>
      <c r="B7233" t="s">
        <v>73</v>
      </c>
      <c r="C7233" t="s">
        <v>47</v>
      </c>
      <c r="D7233" t="s">
        <v>3155</v>
      </c>
      <c r="E7233" t="s">
        <v>49</v>
      </c>
      <c r="F7233" t="s">
        <v>50</v>
      </c>
      <c r="G7233">
        <v>4.8246141352684601E-3</v>
      </c>
    </row>
    <row r="7234" spans="1:7" x14ac:dyDescent="0.25">
      <c r="A7234" t="s">
        <v>3229</v>
      </c>
      <c r="B7234" t="s">
        <v>76</v>
      </c>
      <c r="C7234" t="s">
        <v>47</v>
      </c>
      <c r="D7234" t="s">
        <v>3155</v>
      </c>
      <c r="E7234" t="s">
        <v>49</v>
      </c>
      <c r="F7234" t="s">
        <v>50</v>
      </c>
      <c r="G7234">
        <v>4.0974906457015804E-3</v>
      </c>
    </row>
    <row r="7235" spans="1:7" x14ac:dyDescent="0.25">
      <c r="A7235" t="s">
        <v>220</v>
      </c>
      <c r="B7235" t="s">
        <v>70</v>
      </c>
      <c r="C7235" t="s">
        <v>47</v>
      </c>
      <c r="D7235" t="s">
        <v>3161</v>
      </c>
      <c r="E7235" t="s">
        <v>49</v>
      </c>
      <c r="F7235" t="s">
        <v>50</v>
      </c>
      <c r="G7235">
        <v>3.2797239677250699E-4</v>
      </c>
    </row>
    <row r="7236" spans="1:7" x14ac:dyDescent="0.25">
      <c r="A7236" t="s">
        <v>220</v>
      </c>
      <c r="B7236" t="s">
        <v>76</v>
      </c>
      <c r="C7236" t="s">
        <v>47</v>
      </c>
      <c r="D7236" t="s">
        <v>3161</v>
      </c>
      <c r="E7236" t="s">
        <v>49</v>
      </c>
      <c r="F7236" t="s">
        <v>50</v>
      </c>
      <c r="G7236">
        <v>5.8820606672275804E-4</v>
      </c>
    </row>
    <row r="7237" spans="1:7" x14ac:dyDescent="0.25">
      <c r="A7237" t="s">
        <v>220</v>
      </c>
      <c r="B7237" t="s">
        <v>73</v>
      </c>
      <c r="C7237" t="s">
        <v>47</v>
      </c>
      <c r="D7237" t="s">
        <v>3161</v>
      </c>
      <c r="E7237" t="s">
        <v>49</v>
      </c>
      <c r="F7237" t="s">
        <v>50</v>
      </c>
      <c r="G7237">
        <v>1.5165677544666299E-3</v>
      </c>
    </row>
    <row r="7238" spans="1:7" x14ac:dyDescent="0.25">
      <c r="A7238" t="s">
        <v>214</v>
      </c>
      <c r="B7238" t="s">
        <v>76</v>
      </c>
      <c r="C7238" t="s">
        <v>47</v>
      </c>
      <c r="D7238" t="s">
        <v>3160</v>
      </c>
      <c r="E7238" t="s">
        <v>49</v>
      </c>
      <c r="F7238" t="s">
        <v>50</v>
      </c>
      <c r="G7238">
        <v>1.12351083329745E-3</v>
      </c>
    </row>
    <row r="7239" spans="1:7" x14ac:dyDescent="0.25">
      <c r="A7239" t="s">
        <v>214</v>
      </c>
      <c r="B7239" t="s">
        <v>73</v>
      </c>
      <c r="C7239" t="s">
        <v>47</v>
      </c>
      <c r="D7239" t="s">
        <v>3160</v>
      </c>
      <c r="E7239" t="s">
        <v>49</v>
      </c>
      <c r="F7239" t="s">
        <v>50</v>
      </c>
      <c r="G7239">
        <v>1.9518830591724E-3</v>
      </c>
    </row>
    <row r="7240" spans="1:7" x14ac:dyDescent="0.25">
      <c r="A7240" t="s">
        <v>214</v>
      </c>
      <c r="B7240" t="s">
        <v>70</v>
      </c>
      <c r="C7240" t="s">
        <v>47</v>
      </c>
      <c r="D7240" t="s">
        <v>3160</v>
      </c>
      <c r="E7240" t="s">
        <v>49</v>
      </c>
      <c r="F7240" t="s">
        <v>50</v>
      </c>
      <c r="G7240">
        <v>6.7460253125145304E-4</v>
      </c>
    </row>
    <row r="7241" spans="1:7" x14ac:dyDescent="0.25">
      <c r="A7241" t="s">
        <v>3229</v>
      </c>
      <c r="B7241" t="s">
        <v>70</v>
      </c>
      <c r="C7241" t="s">
        <v>47</v>
      </c>
      <c r="D7241" t="s">
        <v>3156</v>
      </c>
      <c r="E7241" t="s">
        <v>49</v>
      </c>
      <c r="F7241" t="s">
        <v>50</v>
      </c>
      <c r="G7241">
        <v>2.0566219702744999E-3</v>
      </c>
    </row>
    <row r="7242" spans="1:7" x14ac:dyDescent="0.25">
      <c r="A7242" t="s">
        <v>3229</v>
      </c>
      <c r="B7242" t="s">
        <v>73</v>
      </c>
      <c r="C7242" t="s">
        <v>47</v>
      </c>
      <c r="D7242" t="s">
        <v>3156</v>
      </c>
      <c r="E7242" t="s">
        <v>49</v>
      </c>
      <c r="F7242" t="s">
        <v>50</v>
      </c>
      <c r="G7242">
        <v>4.7970039722247003E-3</v>
      </c>
    </row>
    <row r="7243" spans="1:7" x14ac:dyDescent="0.25">
      <c r="A7243" t="s">
        <v>220</v>
      </c>
      <c r="B7243" t="s">
        <v>70</v>
      </c>
      <c r="C7243" t="s">
        <v>47</v>
      </c>
      <c r="D7243" t="s">
        <v>3162</v>
      </c>
      <c r="E7243" t="s">
        <v>49</v>
      </c>
      <c r="F7243" t="s">
        <v>50</v>
      </c>
      <c r="G7243">
        <v>3.2854374797864797E-4</v>
      </c>
    </row>
    <row r="7244" spans="1:7" x14ac:dyDescent="0.25">
      <c r="A7244" t="s">
        <v>3229</v>
      </c>
      <c r="B7244" t="s">
        <v>76</v>
      </c>
      <c r="C7244" t="s">
        <v>47</v>
      </c>
      <c r="D7244" t="s">
        <v>3156</v>
      </c>
      <c r="E7244" t="s">
        <v>49</v>
      </c>
      <c r="F7244" t="s">
        <v>50</v>
      </c>
      <c r="G7244">
        <v>4.0747824387672603E-3</v>
      </c>
    </row>
    <row r="7245" spans="1:7" x14ac:dyDescent="0.25">
      <c r="A7245" t="s">
        <v>220</v>
      </c>
      <c r="B7245" t="s">
        <v>76</v>
      </c>
      <c r="C7245" t="s">
        <v>47</v>
      </c>
      <c r="D7245" t="s">
        <v>3162</v>
      </c>
      <c r="E7245" t="s">
        <v>49</v>
      </c>
      <c r="F7245" t="s">
        <v>50</v>
      </c>
      <c r="G7245">
        <v>5.8093814329169202E-4</v>
      </c>
    </row>
    <row r="7246" spans="1:7" x14ac:dyDescent="0.25">
      <c r="A7246" t="s">
        <v>220</v>
      </c>
      <c r="B7246" t="s">
        <v>73</v>
      </c>
      <c r="C7246" t="s">
        <v>47</v>
      </c>
      <c r="D7246" t="s">
        <v>3162</v>
      </c>
      <c r="E7246" t="s">
        <v>49</v>
      </c>
      <c r="F7246" t="s">
        <v>50</v>
      </c>
      <c r="G7246">
        <v>1.5177188591025299E-3</v>
      </c>
    </row>
    <row r="7247" spans="1:7" x14ac:dyDescent="0.25">
      <c r="A7247" t="s">
        <v>214</v>
      </c>
      <c r="B7247" t="s">
        <v>76</v>
      </c>
      <c r="C7247" t="s">
        <v>47</v>
      </c>
      <c r="D7247" t="s">
        <v>3161</v>
      </c>
      <c r="E7247" t="s">
        <v>49</v>
      </c>
      <c r="F7247" t="s">
        <v>50</v>
      </c>
      <c r="G7247">
        <v>1.1349891710002501E-3</v>
      </c>
    </row>
    <row r="7248" spans="1:7" x14ac:dyDescent="0.25">
      <c r="A7248" t="s">
        <v>214</v>
      </c>
      <c r="B7248" t="s">
        <v>73</v>
      </c>
      <c r="C7248" t="s">
        <v>47</v>
      </c>
      <c r="D7248" t="s">
        <v>3161</v>
      </c>
      <c r="E7248" t="s">
        <v>49</v>
      </c>
      <c r="F7248" t="s">
        <v>50</v>
      </c>
      <c r="G7248">
        <v>1.9629610909355998E-3</v>
      </c>
    </row>
    <row r="7249" spans="1:7" x14ac:dyDescent="0.25">
      <c r="A7249" t="s">
        <v>214</v>
      </c>
      <c r="B7249" t="s">
        <v>70</v>
      </c>
      <c r="C7249" t="s">
        <v>47</v>
      </c>
      <c r="D7249" t="s">
        <v>3161</v>
      </c>
      <c r="E7249" t="s">
        <v>49</v>
      </c>
      <c r="F7249" t="s">
        <v>50</v>
      </c>
      <c r="G7249">
        <v>6.73001307493064E-4</v>
      </c>
    </row>
    <row r="7250" spans="1:7" x14ac:dyDescent="0.25">
      <c r="A7250" t="s">
        <v>3229</v>
      </c>
      <c r="B7250" t="s">
        <v>70</v>
      </c>
      <c r="C7250" t="s">
        <v>47</v>
      </c>
      <c r="D7250" t="s">
        <v>3157</v>
      </c>
      <c r="E7250" t="s">
        <v>49</v>
      </c>
      <c r="F7250" t="s">
        <v>50</v>
      </c>
      <c r="G7250">
        <v>2.0241070843342699E-3</v>
      </c>
    </row>
    <row r="7251" spans="1:7" x14ac:dyDescent="0.25">
      <c r="A7251" t="s">
        <v>220</v>
      </c>
      <c r="B7251" t="s">
        <v>70</v>
      </c>
      <c r="C7251" t="s">
        <v>47</v>
      </c>
      <c r="D7251" t="s">
        <v>3163</v>
      </c>
      <c r="E7251" t="s">
        <v>49</v>
      </c>
      <c r="F7251" t="s">
        <v>50</v>
      </c>
      <c r="G7251">
        <v>3.3286220609804999E-4</v>
      </c>
    </row>
    <row r="7252" spans="1:7" x14ac:dyDescent="0.25">
      <c r="A7252" t="s">
        <v>3229</v>
      </c>
      <c r="B7252" t="s">
        <v>73</v>
      </c>
      <c r="C7252" t="s">
        <v>47</v>
      </c>
      <c r="D7252" t="s">
        <v>3157</v>
      </c>
      <c r="E7252" t="s">
        <v>49</v>
      </c>
      <c r="F7252" t="s">
        <v>50</v>
      </c>
      <c r="G7252">
        <v>4.7337481060867699E-3</v>
      </c>
    </row>
    <row r="7253" spans="1:7" x14ac:dyDescent="0.25">
      <c r="A7253" t="s">
        <v>220</v>
      </c>
      <c r="B7253" t="s">
        <v>76</v>
      </c>
      <c r="C7253" t="s">
        <v>47</v>
      </c>
      <c r="D7253" t="s">
        <v>3163</v>
      </c>
      <c r="E7253" t="s">
        <v>49</v>
      </c>
      <c r="F7253" t="s">
        <v>50</v>
      </c>
      <c r="G7253">
        <v>5.7862468358487005E-4</v>
      </c>
    </row>
    <row r="7254" spans="1:7" x14ac:dyDescent="0.25">
      <c r="A7254" t="s">
        <v>3229</v>
      </c>
      <c r="B7254" t="s">
        <v>76</v>
      </c>
      <c r="C7254" t="s">
        <v>47</v>
      </c>
      <c r="D7254" t="s">
        <v>3157</v>
      </c>
      <c r="E7254" t="s">
        <v>49</v>
      </c>
      <c r="F7254" t="s">
        <v>50</v>
      </c>
      <c r="G7254">
        <v>4.02777393658955E-3</v>
      </c>
    </row>
    <row r="7255" spans="1:7" x14ac:dyDescent="0.25">
      <c r="A7255" t="s">
        <v>220</v>
      </c>
      <c r="B7255" t="s">
        <v>73</v>
      </c>
      <c r="C7255" t="s">
        <v>47</v>
      </c>
      <c r="D7255" t="s">
        <v>3163</v>
      </c>
      <c r="E7255" t="s">
        <v>49</v>
      </c>
      <c r="F7255" t="s">
        <v>50</v>
      </c>
      <c r="G7255">
        <v>1.5103563750530999E-3</v>
      </c>
    </row>
    <row r="7256" spans="1:7" x14ac:dyDescent="0.25">
      <c r="A7256" t="s">
        <v>214</v>
      </c>
      <c r="B7256" t="s">
        <v>76</v>
      </c>
      <c r="C7256" t="s">
        <v>47</v>
      </c>
      <c r="D7256" t="s">
        <v>3162</v>
      </c>
      <c r="E7256" t="s">
        <v>49</v>
      </c>
      <c r="F7256" t="s">
        <v>50</v>
      </c>
      <c r="G7256">
        <v>1.1422402899840701E-3</v>
      </c>
    </row>
    <row r="7257" spans="1:7" x14ac:dyDescent="0.25">
      <c r="A7257" t="s">
        <v>214</v>
      </c>
      <c r="B7257" t="s">
        <v>73</v>
      </c>
      <c r="C7257" t="s">
        <v>47</v>
      </c>
      <c r="D7257" t="s">
        <v>3162</v>
      </c>
      <c r="E7257" t="s">
        <v>49</v>
      </c>
      <c r="F7257" t="s">
        <v>50</v>
      </c>
      <c r="G7257">
        <v>1.9554579052431802E-3</v>
      </c>
    </row>
    <row r="7258" spans="1:7" x14ac:dyDescent="0.25">
      <c r="A7258" t="s">
        <v>214</v>
      </c>
      <c r="B7258" t="s">
        <v>70</v>
      </c>
      <c r="C7258" t="s">
        <v>47</v>
      </c>
      <c r="D7258" t="s">
        <v>3162</v>
      </c>
      <c r="E7258" t="s">
        <v>49</v>
      </c>
      <c r="F7258" t="s">
        <v>50</v>
      </c>
      <c r="G7258">
        <v>6.7049744485438503E-4</v>
      </c>
    </row>
    <row r="7259" spans="1:7" x14ac:dyDescent="0.25">
      <c r="A7259" t="s">
        <v>220</v>
      </c>
      <c r="B7259" t="s">
        <v>70</v>
      </c>
      <c r="C7259" t="s">
        <v>47</v>
      </c>
      <c r="D7259" t="s">
        <v>3164</v>
      </c>
      <c r="E7259" t="s">
        <v>49</v>
      </c>
      <c r="F7259" t="s">
        <v>50</v>
      </c>
      <c r="G7259">
        <v>3.67129279507531E-4</v>
      </c>
    </row>
    <row r="7260" spans="1:7" x14ac:dyDescent="0.25">
      <c r="A7260" t="s">
        <v>3229</v>
      </c>
      <c r="B7260" t="s">
        <v>70</v>
      </c>
      <c r="C7260" t="s">
        <v>47</v>
      </c>
      <c r="D7260" t="s">
        <v>3158</v>
      </c>
      <c r="E7260" t="s">
        <v>49</v>
      </c>
      <c r="F7260" t="s">
        <v>50</v>
      </c>
      <c r="G7260">
        <v>1.9897100366192098E-3</v>
      </c>
    </row>
    <row r="7261" spans="1:7" x14ac:dyDescent="0.25">
      <c r="A7261" t="s">
        <v>220</v>
      </c>
      <c r="B7261" t="s">
        <v>76</v>
      </c>
      <c r="C7261" t="s">
        <v>47</v>
      </c>
      <c r="D7261" t="s">
        <v>3164</v>
      </c>
      <c r="E7261" t="s">
        <v>49</v>
      </c>
      <c r="F7261" t="s">
        <v>50</v>
      </c>
      <c r="G7261">
        <v>6.28240141603681E-4</v>
      </c>
    </row>
    <row r="7262" spans="1:7" x14ac:dyDescent="0.25">
      <c r="A7262" t="s">
        <v>3229</v>
      </c>
      <c r="B7262" t="s">
        <v>73</v>
      </c>
      <c r="C7262" t="s">
        <v>47</v>
      </c>
      <c r="D7262" t="s">
        <v>3158</v>
      </c>
      <c r="E7262" t="s">
        <v>49</v>
      </c>
      <c r="F7262" t="s">
        <v>50</v>
      </c>
      <c r="G7262">
        <v>4.7119296627280097E-3</v>
      </c>
    </row>
    <row r="7263" spans="1:7" x14ac:dyDescent="0.25">
      <c r="A7263" t="s">
        <v>220</v>
      </c>
      <c r="B7263" t="s">
        <v>73</v>
      </c>
      <c r="C7263" t="s">
        <v>47</v>
      </c>
      <c r="D7263" t="s">
        <v>3164</v>
      </c>
      <c r="E7263" t="s">
        <v>49</v>
      </c>
      <c r="F7263" t="s">
        <v>50</v>
      </c>
      <c r="G7263">
        <v>1.5689799851841301E-3</v>
      </c>
    </row>
    <row r="7264" spans="1:7" x14ac:dyDescent="0.25">
      <c r="A7264" t="s">
        <v>3229</v>
      </c>
      <c r="B7264" t="s">
        <v>76</v>
      </c>
      <c r="C7264" t="s">
        <v>47</v>
      </c>
      <c r="D7264" t="s">
        <v>3158</v>
      </c>
      <c r="E7264" t="s">
        <v>49</v>
      </c>
      <c r="F7264" t="s">
        <v>50</v>
      </c>
      <c r="G7264">
        <v>4.0138850609461397E-3</v>
      </c>
    </row>
    <row r="7265" spans="1:7" x14ac:dyDescent="0.25">
      <c r="A7265" t="s">
        <v>214</v>
      </c>
      <c r="B7265" t="s">
        <v>76</v>
      </c>
      <c r="C7265" t="s">
        <v>47</v>
      </c>
      <c r="D7265" t="s">
        <v>3163</v>
      </c>
      <c r="E7265" t="s">
        <v>49</v>
      </c>
      <c r="F7265" t="s">
        <v>50</v>
      </c>
      <c r="G7265">
        <v>1.1346505186652E-3</v>
      </c>
    </row>
    <row r="7266" spans="1:7" x14ac:dyDescent="0.25">
      <c r="A7266" t="s">
        <v>214</v>
      </c>
      <c r="B7266" t="s">
        <v>73</v>
      </c>
      <c r="C7266" t="s">
        <v>47</v>
      </c>
      <c r="D7266" t="s">
        <v>3163</v>
      </c>
      <c r="E7266" t="s">
        <v>49</v>
      </c>
      <c r="F7266" t="s">
        <v>50</v>
      </c>
      <c r="G7266">
        <v>1.9557420143299798E-3</v>
      </c>
    </row>
    <row r="7267" spans="1:7" x14ac:dyDescent="0.25">
      <c r="A7267" t="s">
        <v>214</v>
      </c>
      <c r="B7267" t="s">
        <v>70</v>
      </c>
      <c r="C7267" t="s">
        <v>47</v>
      </c>
      <c r="D7267" t="s">
        <v>3163</v>
      </c>
      <c r="E7267" t="s">
        <v>49</v>
      </c>
      <c r="F7267" t="s">
        <v>50</v>
      </c>
      <c r="G7267">
        <v>6.6760764957147795E-4</v>
      </c>
    </row>
    <row r="7268" spans="1:7" x14ac:dyDescent="0.25">
      <c r="A7268" t="s">
        <v>220</v>
      </c>
      <c r="B7268" t="s">
        <v>70</v>
      </c>
      <c r="C7268" t="s">
        <v>47</v>
      </c>
      <c r="D7268" t="s">
        <v>3165</v>
      </c>
      <c r="E7268" t="s">
        <v>49</v>
      </c>
      <c r="F7268" t="s">
        <v>50</v>
      </c>
      <c r="G7268">
        <v>3.6748598833553101E-4</v>
      </c>
    </row>
    <row r="7269" spans="1:7" x14ac:dyDescent="0.25">
      <c r="A7269" t="s">
        <v>220</v>
      </c>
      <c r="B7269" t="s">
        <v>76</v>
      </c>
      <c r="C7269" t="s">
        <v>47</v>
      </c>
      <c r="D7269" t="s">
        <v>3165</v>
      </c>
      <c r="E7269" t="s">
        <v>49</v>
      </c>
      <c r="F7269" t="s">
        <v>50</v>
      </c>
      <c r="G7269">
        <v>6.2340559855184898E-4</v>
      </c>
    </row>
    <row r="7270" spans="1:7" x14ac:dyDescent="0.25">
      <c r="A7270" t="s">
        <v>3229</v>
      </c>
      <c r="B7270" t="s">
        <v>70</v>
      </c>
      <c r="C7270" t="s">
        <v>47</v>
      </c>
      <c r="D7270" t="s">
        <v>3159</v>
      </c>
      <c r="E7270" t="s">
        <v>49</v>
      </c>
      <c r="F7270" t="s">
        <v>50</v>
      </c>
      <c r="G7270">
        <v>1.9666647911071701E-3</v>
      </c>
    </row>
    <row r="7271" spans="1:7" x14ac:dyDescent="0.25">
      <c r="A7271" t="s">
        <v>3229</v>
      </c>
      <c r="B7271" t="s">
        <v>73</v>
      </c>
      <c r="C7271" t="s">
        <v>47</v>
      </c>
      <c r="D7271" t="s">
        <v>3159</v>
      </c>
      <c r="E7271" t="s">
        <v>49</v>
      </c>
      <c r="F7271" t="s">
        <v>50</v>
      </c>
      <c r="G7271">
        <v>4.70050056775411E-3</v>
      </c>
    </row>
    <row r="7272" spans="1:7" x14ac:dyDescent="0.25">
      <c r="A7272" t="s">
        <v>220</v>
      </c>
      <c r="B7272" t="s">
        <v>73</v>
      </c>
      <c r="C7272" t="s">
        <v>47</v>
      </c>
      <c r="D7272" t="s">
        <v>3165</v>
      </c>
      <c r="E7272" t="s">
        <v>49</v>
      </c>
      <c r="F7272" t="s">
        <v>50</v>
      </c>
      <c r="G7272">
        <v>1.5705813801353699E-3</v>
      </c>
    </row>
    <row r="7273" spans="1:7" x14ac:dyDescent="0.25">
      <c r="A7273" t="s">
        <v>3229</v>
      </c>
      <c r="B7273" t="s">
        <v>76</v>
      </c>
      <c r="C7273" t="s">
        <v>47</v>
      </c>
      <c r="D7273" t="s">
        <v>3159</v>
      </c>
      <c r="E7273" t="s">
        <v>49</v>
      </c>
      <c r="F7273" t="s">
        <v>50</v>
      </c>
      <c r="G7273">
        <v>4.0100971857706703E-3</v>
      </c>
    </row>
    <row r="7274" spans="1:7" x14ac:dyDescent="0.25">
      <c r="A7274" t="s">
        <v>214</v>
      </c>
      <c r="B7274" t="s">
        <v>76</v>
      </c>
      <c r="C7274" t="s">
        <v>47</v>
      </c>
      <c r="D7274" t="s">
        <v>3164</v>
      </c>
      <c r="E7274" t="s">
        <v>49</v>
      </c>
      <c r="F7274" t="s">
        <v>50</v>
      </c>
      <c r="G7274">
        <v>1.16296185387505E-3</v>
      </c>
    </row>
    <row r="7275" spans="1:7" x14ac:dyDescent="0.25">
      <c r="A7275" t="s">
        <v>214</v>
      </c>
      <c r="B7275" t="s">
        <v>73</v>
      </c>
      <c r="C7275" t="s">
        <v>47</v>
      </c>
      <c r="D7275" t="s">
        <v>3164</v>
      </c>
      <c r="E7275" t="s">
        <v>49</v>
      </c>
      <c r="F7275" t="s">
        <v>50</v>
      </c>
      <c r="G7275">
        <v>2.0467573073175201E-3</v>
      </c>
    </row>
    <row r="7276" spans="1:7" x14ac:dyDescent="0.25">
      <c r="A7276" t="s">
        <v>214</v>
      </c>
      <c r="B7276" t="s">
        <v>70</v>
      </c>
      <c r="C7276" t="s">
        <v>47</v>
      </c>
      <c r="D7276" t="s">
        <v>3164</v>
      </c>
      <c r="E7276" t="s">
        <v>49</v>
      </c>
      <c r="F7276" t="s">
        <v>50</v>
      </c>
      <c r="G7276">
        <v>7.0833265781402503E-4</v>
      </c>
    </row>
    <row r="7277" spans="1:7" x14ac:dyDescent="0.25">
      <c r="A7277" t="s">
        <v>220</v>
      </c>
      <c r="B7277" t="s">
        <v>70</v>
      </c>
      <c r="C7277" t="s">
        <v>47</v>
      </c>
      <c r="D7277" t="s">
        <v>3166</v>
      </c>
      <c r="E7277" t="s">
        <v>49</v>
      </c>
      <c r="F7277" t="s">
        <v>50</v>
      </c>
      <c r="G7277">
        <v>3.6155879497527999E-4</v>
      </c>
    </row>
    <row r="7278" spans="1:7" x14ac:dyDescent="0.25">
      <c r="A7278" t="s">
        <v>220</v>
      </c>
      <c r="B7278" t="s">
        <v>76</v>
      </c>
      <c r="C7278" t="s">
        <v>47</v>
      </c>
      <c r="D7278" t="s">
        <v>3166</v>
      </c>
      <c r="E7278" t="s">
        <v>49</v>
      </c>
      <c r="F7278" t="s">
        <v>50</v>
      </c>
      <c r="G7278">
        <v>6.1738292376200296E-4</v>
      </c>
    </row>
    <row r="7279" spans="1:7" x14ac:dyDescent="0.25">
      <c r="A7279" t="s">
        <v>3229</v>
      </c>
      <c r="B7279" t="s">
        <v>70</v>
      </c>
      <c r="C7279" t="s">
        <v>47</v>
      </c>
      <c r="D7279" t="s">
        <v>3160</v>
      </c>
      <c r="E7279" t="s">
        <v>49</v>
      </c>
      <c r="F7279" t="s">
        <v>50</v>
      </c>
      <c r="G7279">
        <v>2.02132743738946E-3</v>
      </c>
    </row>
    <row r="7280" spans="1:7" x14ac:dyDescent="0.25">
      <c r="A7280" t="s">
        <v>220</v>
      </c>
      <c r="B7280" t="s">
        <v>73</v>
      </c>
      <c r="C7280" t="s">
        <v>47</v>
      </c>
      <c r="D7280" t="s">
        <v>3166</v>
      </c>
      <c r="E7280" t="s">
        <v>49</v>
      </c>
      <c r="F7280" t="s">
        <v>50</v>
      </c>
      <c r="G7280">
        <v>1.5528659025828E-3</v>
      </c>
    </row>
    <row r="7281" spans="1:7" x14ac:dyDescent="0.25">
      <c r="A7281" t="s">
        <v>3229</v>
      </c>
      <c r="B7281" t="s">
        <v>73</v>
      </c>
      <c r="C7281" t="s">
        <v>47</v>
      </c>
      <c r="D7281" t="s">
        <v>3160</v>
      </c>
      <c r="E7281" t="s">
        <v>49</v>
      </c>
      <c r="F7281" t="s">
        <v>50</v>
      </c>
      <c r="G7281">
        <v>4.77975734642573E-3</v>
      </c>
    </row>
    <row r="7282" spans="1:7" x14ac:dyDescent="0.25">
      <c r="A7282" t="s">
        <v>3229</v>
      </c>
      <c r="B7282" t="s">
        <v>76</v>
      </c>
      <c r="C7282" t="s">
        <v>47</v>
      </c>
      <c r="D7282" t="s">
        <v>3160</v>
      </c>
      <c r="E7282" t="s">
        <v>49</v>
      </c>
      <c r="F7282" t="s">
        <v>50</v>
      </c>
      <c r="G7282">
        <v>4.0615040631521299E-3</v>
      </c>
    </row>
    <row r="7283" spans="1:7" x14ac:dyDescent="0.25">
      <c r="A7283" t="s">
        <v>214</v>
      </c>
      <c r="B7283" t="s">
        <v>76</v>
      </c>
      <c r="C7283" t="s">
        <v>47</v>
      </c>
      <c r="D7283" t="s">
        <v>3165</v>
      </c>
      <c r="E7283" t="s">
        <v>49</v>
      </c>
      <c r="F7283" t="s">
        <v>50</v>
      </c>
      <c r="G7283">
        <v>1.15801346758024E-3</v>
      </c>
    </row>
    <row r="7284" spans="1:7" x14ac:dyDescent="0.25">
      <c r="A7284" t="s">
        <v>214</v>
      </c>
      <c r="B7284" t="s">
        <v>73</v>
      </c>
      <c r="C7284" t="s">
        <v>47</v>
      </c>
      <c r="D7284" t="s">
        <v>3165</v>
      </c>
      <c r="E7284" t="s">
        <v>49</v>
      </c>
      <c r="F7284" t="s">
        <v>50</v>
      </c>
      <c r="G7284">
        <v>2.0368833033764899E-3</v>
      </c>
    </row>
    <row r="7285" spans="1:7" x14ac:dyDescent="0.25">
      <c r="A7285" t="s">
        <v>214</v>
      </c>
      <c r="B7285" t="s">
        <v>70</v>
      </c>
      <c r="C7285" t="s">
        <v>47</v>
      </c>
      <c r="D7285" t="s">
        <v>3165</v>
      </c>
      <c r="E7285" t="s">
        <v>49</v>
      </c>
      <c r="F7285" t="s">
        <v>50</v>
      </c>
      <c r="G7285">
        <v>7.0856034429998295E-4</v>
      </c>
    </row>
    <row r="7286" spans="1:7" x14ac:dyDescent="0.25">
      <c r="A7286" t="s">
        <v>220</v>
      </c>
      <c r="B7286" t="s">
        <v>70</v>
      </c>
      <c r="C7286" t="s">
        <v>47</v>
      </c>
      <c r="D7286" t="s">
        <v>3167</v>
      </c>
      <c r="E7286" t="s">
        <v>49</v>
      </c>
      <c r="F7286" t="s">
        <v>50</v>
      </c>
      <c r="G7286">
        <v>3.5802434991907101E-4</v>
      </c>
    </row>
    <row r="7287" spans="1:7" x14ac:dyDescent="0.25">
      <c r="A7287" t="s">
        <v>220</v>
      </c>
      <c r="B7287" t="s">
        <v>76</v>
      </c>
      <c r="C7287" t="s">
        <v>47</v>
      </c>
      <c r="D7287" t="s">
        <v>3167</v>
      </c>
      <c r="E7287" t="s">
        <v>49</v>
      </c>
      <c r="F7287" t="s">
        <v>50</v>
      </c>
      <c r="G7287">
        <v>6.0934686156177004E-4</v>
      </c>
    </row>
    <row r="7288" spans="1:7" x14ac:dyDescent="0.25">
      <c r="A7288" t="s">
        <v>220</v>
      </c>
      <c r="B7288" t="s">
        <v>73</v>
      </c>
      <c r="C7288" t="s">
        <v>47</v>
      </c>
      <c r="D7288" t="s">
        <v>3167</v>
      </c>
      <c r="E7288" t="s">
        <v>49</v>
      </c>
      <c r="F7288" t="s">
        <v>50</v>
      </c>
      <c r="G7288">
        <v>1.5405629047010299E-3</v>
      </c>
    </row>
    <row r="7289" spans="1:7" x14ac:dyDescent="0.25">
      <c r="A7289" t="s">
        <v>3229</v>
      </c>
      <c r="B7289" t="s">
        <v>70</v>
      </c>
      <c r="C7289" t="s">
        <v>47</v>
      </c>
      <c r="D7289" t="s">
        <v>3161</v>
      </c>
      <c r="E7289" t="s">
        <v>49</v>
      </c>
      <c r="F7289" t="s">
        <v>50</v>
      </c>
      <c r="G7289">
        <v>2.0925905969407799E-3</v>
      </c>
    </row>
    <row r="7290" spans="1:7" x14ac:dyDescent="0.25">
      <c r="A7290" t="s">
        <v>3229</v>
      </c>
      <c r="B7290" t="s">
        <v>73</v>
      </c>
      <c r="C7290" t="s">
        <v>47</v>
      </c>
      <c r="D7290" t="s">
        <v>3161</v>
      </c>
      <c r="E7290" t="s">
        <v>49</v>
      </c>
      <c r="F7290" t="s">
        <v>50</v>
      </c>
      <c r="G7290">
        <v>4.86646709386368E-3</v>
      </c>
    </row>
    <row r="7291" spans="1:7" x14ac:dyDescent="0.25">
      <c r="A7291" t="s">
        <v>3229</v>
      </c>
      <c r="B7291" t="s">
        <v>76</v>
      </c>
      <c r="C7291" t="s">
        <v>47</v>
      </c>
      <c r="D7291" t="s">
        <v>3161</v>
      </c>
      <c r="E7291" t="s">
        <v>49</v>
      </c>
      <c r="F7291" t="s">
        <v>50</v>
      </c>
      <c r="G7291">
        <v>4.0935633475320298E-3</v>
      </c>
    </row>
    <row r="7292" spans="1:7" x14ac:dyDescent="0.25">
      <c r="A7292" t="s">
        <v>214</v>
      </c>
      <c r="B7292" t="s">
        <v>76</v>
      </c>
      <c r="C7292" t="s">
        <v>47</v>
      </c>
      <c r="D7292" t="s">
        <v>3166</v>
      </c>
      <c r="E7292" t="s">
        <v>49</v>
      </c>
      <c r="F7292" t="s">
        <v>50</v>
      </c>
      <c r="G7292">
        <v>1.14157597223917E-3</v>
      </c>
    </row>
    <row r="7293" spans="1:7" x14ac:dyDescent="0.25">
      <c r="A7293" t="s">
        <v>214</v>
      </c>
      <c r="B7293" t="s">
        <v>73</v>
      </c>
      <c r="C7293" t="s">
        <v>47</v>
      </c>
      <c r="D7293" t="s">
        <v>3166</v>
      </c>
      <c r="E7293" t="s">
        <v>49</v>
      </c>
      <c r="F7293" t="s">
        <v>50</v>
      </c>
      <c r="G7293">
        <v>2.0161271095275801E-3</v>
      </c>
    </row>
    <row r="7294" spans="1:7" x14ac:dyDescent="0.25">
      <c r="A7294" t="s">
        <v>214</v>
      </c>
      <c r="B7294" t="s">
        <v>70</v>
      </c>
      <c r="C7294" t="s">
        <v>47</v>
      </c>
      <c r="D7294" t="s">
        <v>3166</v>
      </c>
      <c r="E7294" t="s">
        <v>49</v>
      </c>
      <c r="F7294" t="s">
        <v>50</v>
      </c>
      <c r="G7294">
        <v>6.9713195164998302E-4</v>
      </c>
    </row>
    <row r="7295" spans="1:7" x14ac:dyDescent="0.25">
      <c r="A7295" t="s">
        <v>220</v>
      </c>
      <c r="B7295" t="s">
        <v>70</v>
      </c>
      <c r="C7295" t="s">
        <v>47</v>
      </c>
      <c r="D7295" t="s">
        <v>3168</v>
      </c>
      <c r="E7295" t="s">
        <v>49</v>
      </c>
      <c r="F7295" t="s">
        <v>50</v>
      </c>
      <c r="G7295">
        <v>3.56770493090152E-4</v>
      </c>
    </row>
    <row r="7296" spans="1:7" x14ac:dyDescent="0.25">
      <c r="A7296" t="s">
        <v>220</v>
      </c>
      <c r="B7296" t="s">
        <v>76</v>
      </c>
      <c r="C7296" t="s">
        <v>47</v>
      </c>
      <c r="D7296" t="s">
        <v>3168</v>
      </c>
      <c r="E7296" t="s">
        <v>49</v>
      </c>
      <c r="F7296" t="s">
        <v>50</v>
      </c>
      <c r="G7296">
        <v>5.9982581684986695E-4</v>
      </c>
    </row>
    <row r="7297" spans="1:7" x14ac:dyDescent="0.25">
      <c r="A7297" t="s">
        <v>220</v>
      </c>
      <c r="B7297" t="s">
        <v>73</v>
      </c>
      <c r="C7297" t="s">
        <v>47</v>
      </c>
      <c r="D7297" t="s">
        <v>3168</v>
      </c>
      <c r="E7297" t="s">
        <v>49</v>
      </c>
      <c r="F7297" t="s">
        <v>50</v>
      </c>
      <c r="G7297">
        <v>1.5299464575946301E-3</v>
      </c>
    </row>
    <row r="7298" spans="1:7" x14ac:dyDescent="0.25">
      <c r="A7298" t="s">
        <v>3229</v>
      </c>
      <c r="B7298" t="s">
        <v>70</v>
      </c>
      <c r="C7298" t="s">
        <v>47</v>
      </c>
      <c r="D7298" t="s">
        <v>3162</v>
      </c>
      <c r="E7298" t="s">
        <v>49</v>
      </c>
      <c r="F7298" t="s">
        <v>50</v>
      </c>
      <c r="G7298">
        <v>2.13649221535386E-3</v>
      </c>
    </row>
    <row r="7299" spans="1:7" x14ac:dyDescent="0.25">
      <c r="A7299" t="s">
        <v>3229</v>
      </c>
      <c r="B7299" t="s">
        <v>73</v>
      </c>
      <c r="C7299" t="s">
        <v>47</v>
      </c>
      <c r="D7299" t="s">
        <v>3162</v>
      </c>
      <c r="E7299" t="s">
        <v>49</v>
      </c>
      <c r="F7299" t="s">
        <v>50</v>
      </c>
      <c r="G7299">
        <v>4.9133094905436702E-3</v>
      </c>
    </row>
    <row r="7300" spans="1:7" x14ac:dyDescent="0.25">
      <c r="A7300" t="s">
        <v>3229</v>
      </c>
      <c r="B7300" t="s">
        <v>76</v>
      </c>
      <c r="C7300" t="s">
        <v>47</v>
      </c>
      <c r="D7300" t="s">
        <v>3162</v>
      </c>
      <c r="E7300" t="s">
        <v>49</v>
      </c>
      <c r="F7300" t="s">
        <v>50</v>
      </c>
      <c r="G7300">
        <v>4.1168543114059198E-3</v>
      </c>
    </row>
    <row r="7301" spans="1:7" x14ac:dyDescent="0.25">
      <c r="A7301" t="s">
        <v>214</v>
      </c>
      <c r="B7301" t="s">
        <v>76</v>
      </c>
      <c r="C7301" t="s">
        <v>47</v>
      </c>
      <c r="D7301" t="s">
        <v>3167</v>
      </c>
      <c r="E7301" t="s">
        <v>49</v>
      </c>
      <c r="F7301" t="s">
        <v>50</v>
      </c>
      <c r="G7301">
        <v>1.1274239688953999E-3</v>
      </c>
    </row>
    <row r="7302" spans="1:7" x14ac:dyDescent="0.25">
      <c r="A7302" t="s">
        <v>214</v>
      </c>
      <c r="B7302" t="s">
        <v>73</v>
      </c>
      <c r="C7302" t="s">
        <v>47</v>
      </c>
      <c r="D7302" t="s">
        <v>3167</v>
      </c>
      <c r="E7302" t="s">
        <v>49</v>
      </c>
      <c r="F7302" t="s">
        <v>50</v>
      </c>
      <c r="G7302">
        <v>1.9960298424675301E-3</v>
      </c>
    </row>
    <row r="7303" spans="1:7" x14ac:dyDescent="0.25">
      <c r="A7303" t="s">
        <v>214</v>
      </c>
      <c r="B7303" t="s">
        <v>70</v>
      </c>
      <c r="C7303" t="s">
        <v>47</v>
      </c>
      <c r="D7303" t="s">
        <v>3167</v>
      </c>
      <c r="E7303" t="s">
        <v>49</v>
      </c>
      <c r="F7303" t="s">
        <v>50</v>
      </c>
      <c r="G7303">
        <v>6.89152781925504E-4</v>
      </c>
    </row>
    <row r="7304" spans="1:7" x14ac:dyDescent="0.25">
      <c r="A7304" t="s">
        <v>220</v>
      </c>
      <c r="B7304" t="s">
        <v>70</v>
      </c>
      <c r="C7304" t="s">
        <v>47</v>
      </c>
      <c r="D7304" t="s">
        <v>3169</v>
      </c>
      <c r="E7304" t="s">
        <v>49</v>
      </c>
      <c r="F7304" t="s">
        <v>50</v>
      </c>
      <c r="G7304">
        <v>3.52136416312975E-4</v>
      </c>
    </row>
    <row r="7305" spans="1:7" x14ac:dyDescent="0.25">
      <c r="A7305" t="s">
        <v>220</v>
      </c>
      <c r="B7305" t="s">
        <v>76</v>
      </c>
      <c r="C7305" t="s">
        <v>47</v>
      </c>
      <c r="D7305" t="s">
        <v>3169</v>
      </c>
      <c r="E7305" t="s">
        <v>49</v>
      </c>
      <c r="F7305" t="s">
        <v>50</v>
      </c>
      <c r="G7305">
        <v>5.94871227557842E-4</v>
      </c>
    </row>
    <row r="7306" spans="1:7" x14ac:dyDescent="0.25">
      <c r="A7306" t="s">
        <v>220</v>
      </c>
      <c r="B7306" t="s">
        <v>73</v>
      </c>
      <c r="C7306" t="s">
        <v>47</v>
      </c>
      <c r="D7306" t="s">
        <v>3169</v>
      </c>
      <c r="E7306" t="s">
        <v>49</v>
      </c>
      <c r="F7306" t="s">
        <v>50</v>
      </c>
      <c r="G7306">
        <v>1.52521222065656E-3</v>
      </c>
    </row>
    <row r="7307" spans="1:7" x14ac:dyDescent="0.25">
      <c r="A7307" t="s">
        <v>3229</v>
      </c>
      <c r="B7307" t="s">
        <v>70</v>
      </c>
      <c r="C7307" t="s">
        <v>47</v>
      </c>
      <c r="D7307" t="s">
        <v>3163</v>
      </c>
      <c r="E7307" t="s">
        <v>49</v>
      </c>
      <c r="F7307" t="s">
        <v>50</v>
      </c>
      <c r="G7307">
        <v>2.12758742483322E-3</v>
      </c>
    </row>
    <row r="7308" spans="1:7" x14ac:dyDescent="0.25">
      <c r="A7308" t="s">
        <v>3229</v>
      </c>
      <c r="B7308" t="s">
        <v>73</v>
      </c>
      <c r="C7308" t="s">
        <v>47</v>
      </c>
      <c r="D7308" t="s">
        <v>3163</v>
      </c>
      <c r="E7308" t="s">
        <v>49</v>
      </c>
      <c r="F7308" t="s">
        <v>50</v>
      </c>
      <c r="G7308">
        <v>4.9015960787649202E-3</v>
      </c>
    </row>
    <row r="7309" spans="1:7" x14ac:dyDescent="0.25">
      <c r="A7309" t="s">
        <v>214</v>
      </c>
      <c r="B7309" t="s">
        <v>76</v>
      </c>
      <c r="C7309" t="s">
        <v>47</v>
      </c>
      <c r="D7309" t="s">
        <v>3168</v>
      </c>
      <c r="E7309" t="s">
        <v>49</v>
      </c>
      <c r="F7309" t="s">
        <v>50</v>
      </c>
      <c r="G7309">
        <v>1.1154503251115399E-3</v>
      </c>
    </row>
    <row r="7310" spans="1:7" x14ac:dyDescent="0.25">
      <c r="A7310" t="s">
        <v>214</v>
      </c>
      <c r="B7310" t="s">
        <v>73</v>
      </c>
      <c r="C7310" t="s">
        <v>47</v>
      </c>
      <c r="D7310" t="s">
        <v>3168</v>
      </c>
      <c r="E7310" t="s">
        <v>49</v>
      </c>
      <c r="F7310" t="s">
        <v>50</v>
      </c>
      <c r="G7310">
        <v>1.9795988065501001E-3</v>
      </c>
    </row>
    <row r="7311" spans="1:7" x14ac:dyDescent="0.25">
      <c r="A7311" t="s">
        <v>214</v>
      </c>
      <c r="B7311" t="s">
        <v>70</v>
      </c>
      <c r="C7311" t="s">
        <v>47</v>
      </c>
      <c r="D7311" t="s">
        <v>3168</v>
      </c>
      <c r="E7311" t="s">
        <v>49</v>
      </c>
      <c r="F7311" t="s">
        <v>50</v>
      </c>
      <c r="G7311">
        <v>6.8185698861877105E-4</v>
      </c>
    </row>
    <row r="7312" spans="1:7" x14ac:dyDescent="0.25">
      <c r="A7312" t="s">
        <v>3229</v>
      </c>
      <c r="B7312" t="s">
        <v>76</v>
      </c>
      <c r="C7312" t="s">
        <v>47</v>
      </c>
      <c r="D7312" t="s">
        <v>3163</v>
      </c>
      <c r="E7312" t="s">
        <v>49</v>
      </c>
      <c r="F7312" t="s">
        <v>50</v>
      </c>
      <c r="G7312">
        <v>4.1073407156992699E-3</v>
      </c>
    </row>
    <row r="7313" spans="1:7" x14ac:dyDescent="0.25">
      <c r="A7313" t="s">
        <v>220</v>
      </c>
      <c r="B7313" t="s">
        <v>70</v>
      </c>
      <c r="C7313" t="s">
        <v>47</v>
      </c>
      <c r="D7313" t="s">
        <v>3170</v>
      </c>
      <c r="E7313" t="s">
        <v>49</v>
      </c>
      <c r="F7313" t="s">
        <v>50</v>
      </c>
      <c r="G7313">
        <v>3.4932626618279299E-4</v>
      </c>
    </row>
    <row r="7314" spans="1:7" x14ac:dyDescent="0.25">
      <c r="A7314" t="s">
        <v>220</v>
      </c>
      <c r="B7314" t="s">
        <v>76</v>
      </c>
      <c r="C7314" t="s">
        <v>47</v>
      </c>
      <c r="D7314" t="s">
        <v>3170</v>
      </c>
      <c r="E7314" t="s">
        <v>49</v>
      </c>
      <c r="F7314" t="s">
        <v>50</v>
      </c>
      <c r="G7314">
        <v>5.9427552753024595E-4</v>
      </c>
    </row>
    <row r="7315" spans="1:7" x14ac:dyDescent="0.25">
      <c r="A7315" t="s">
        <v>220</v>
      </c>
      <c r="B7315" t="s">
        <v>73</v>
      </c>
      <c r="C7315" t="s">
        <v>47</v>
      </c>
      <c r="D7315" t="s">
        <v>3170</v>
      </c>
      <c r="E7315" t="s">
        <v>49</v>
      </c>
      <c r="F7315" t="s">
        <v>50</v>
      </c>
      <c r="G7315">
        <v>1.5391399463017699E-3</v>
      </c>
    </row>
    <row r="7316" spans="1:7" x14ac:dyDescent="0.25">
      <c r="A7316" t="s">
        <v>3229</v>
      </c>
      <c r="B7316" t="s">
        <v>70</v>
      </c>
      <c r="C7316" t="s">
        <v>47</v>
      </c>
      <c r="D7316" t="s">
        <v>3164</v>
      </c>
      <c r="E7316" t="s">
        <v>49</v>
      </c>
      <c r="F7316" t="s">
        <v>50</v>
      </c>
      <c r="G7316">
        <v>2.1291646361351001E-3</v>
      </c>
    </row>
    <row r="7317" spans="1:7" x14ac:dyDescent="0.25">
      <c r="A7317" t="s">
        <v>3229</v>
      </c>
      <c r="B7317" t="s">
        <v>73</v>
      </c>
      <c r="C7317" t="s">
        <v>47</v>
      </c>
      <c r="D7317" t="s">
        <v>3164</v>
      </c>
      <c r="E7317" t="s">
        <v>49</v>
      </c>
      <c r="F7317" t="s">
        <v>50</v>
      </c>
      <c r="G7317">
        <v>4.9041619896888697E-3</v>
      </c>
    </row>
    <row r="7318" spans="1:7" x14ac:dyDescent="0.25">
      <c r="A7318" t="s">
        <v>214</v>
      </c>
      <c r="B7318" t="s">
        <v>76</v>
      </c>
      <c r="C7318" t="s">
        <v>47</v>
      </c>
      <c r="D7318" t="s">
        <v>3169</v>
      </c>
      <c r="E7318" t="s">
        <v>49</v>
      </c>
      <c r="F7318" t="s">
        <v>50</v>
      </c>
      <c r="G7318">
        <v>1.1046998011760201E-3</v>
      </c>
    </row>
    <row r="7319" spans="1:7" x14ac:dyDescent="0.25">
      <c r="A7319" t="s">
        <v>214</v>
      </c>
      <c r="B7319" t="s">
        <v>73</v>
      </c>
      <c r="C7319" t="s">
        <v>47</v>
      </c>
      <c r="D7319" t="s">
        <v>3169</v>
      </c>
      <c r="E7319" t="s">
        <v>49</v>
      </c>
      <c r="F7319" t="s">
        <v>50</v>
      </c>
      <c r="G7319">
        <v>1.9576904406914302E-3</v>
      </c>
    </row>
    <row r="7320" spans="1:7" x14ac:dyDescent="0.25">
      <c r="A7320" t="s">
        <v>214</v>
      </c>
      <c r="B7320" t="s">
        <v>70</v>
      </c>
      <c r="C7320" t="s">
        <v>47</v>
      </c>
      <c r="D7320" t="s">
        <v>3169</v>
      </c>
      <c r="E7320" t="s">
        <v>49</v>
      </c>
      <c r="F7320" t="s">
        <v>50</v>
      </c>
      <c r="G7320">
        <v>6.7863183143811298E-4</v>
      </c>
    </row>
    <row r="7321" spans="1:7" x14ac:dyDescent="0.25">
      <c r="A7321" t="s">
        <v>3229</v>
      </c>
      <c r="B7321" t="s">
        <v>76</v>
      </c>
      <c r="C7321" t="s">
        <v>47</v>
      </c>
      <c r="D7321" t="s">
        <v>3164</v>
      </c>
      <c r="E7321" t="s">
        <v>49</v>
      </c>
      <c r="F7321" t="s">
        <v>50</v>
      </c>
      <c r="G7321">
        <v>4.1324034664365896E-3</v>
      </c>
    </row>
    <row r="7322" spans="1:7" x14ac:dyDescent="0.25">
      <c r="A7322" t="s">
        <v>220</v>
      </c>
      <c r="B7322" t="s">
        <v>70</v>
      </c>
      <c r="C7322" t="s">
        <v>47</v>
      </c>
      <c r="D7322" t="s">
        <v>3171</v>
      </c>
      <c r="E7322" t="s">
        <v>49</v>
      </c>
      <c r="F7322" t="s">
        <v>50</v>
      </c>
      <c r="G7322">
        <v>3.5033134085621999E-4</v>
      </c>
    </row>
    <row r="7323" spans="1:7" x14ac:dyDescent="0.25">
      <c r="A7323" t="s">
        <v>220</v>
      </c>
      <c r="B7323" t="s">
        <v>76</v>
      </c>
      <c r="C7323" t="s">
        <v>47</v>
      </c>
      <c r="D7323" t="s">
        <v>3171</v>
      </c>
      <c r="E7323" t="s">
        <v>49</v>
      </c>
      <c r="F7323" t="s">
        <v>50</v>
      </c>
      <c r="G7323">
        <v>5.9411220289581402E-4</v>
      </c>
    </row>
    <row r="7324" spans="1:7" x14ac:dyDescent="0.25">
      <c r="A7324" t="s">
        <v>220</v>
      </c>
      <c r="B7324" t="s">
        <v>73</v>
      </c>
      <c r="C7324" t="s">
        <v>47</v>
      </c>
      <c r="D7324" t="s">
        <v>3171</v>
      </c>
      <c r="E7324" t="s">
        <v>49</v>
      </c>
      <c r="F7324" t="s">
        <v>50</v>
      </c>
      <c r="G7324">
        <v>1.5501643591259199E-3</v>
      </c>
    </row>
    <row r="7325" spans="1:7" x14ac:dyDescent="0.25">
      <c r="A7325" t="s">
        <v>3229</v>
      </c>
      <c r="B7325" t="s">
        <v>70</v>
      </c>
      <c r="C7325" t="s">
        <v>47</v>
      </c>
      <c r="D7325" t="s">
        <v>3165</v>
      </c>
      <c r="E7325" t="s">
        <v>49</v>
      </c>
      <c r="F7325" t="s">
        <v>50</v>
      </c>
      <c r="G7325">
        <v>2.0979032816131199E-3</v>
      </c>
    </row>
    <row r="7326" spans="1:7" x14ac:dyDescent="0.25">
      <c r="A7326" t="s">
        <v>214</v>
      </c>
      <c r="B7326" t="s">
        <v>76</v>
      </c>
      <c r="C7326" t="s">
        <v>47</v>
      </c>
      <c r="D7326" t="s">
        <v>3170</v>
      </c>
      <c r="E7326" t="s">
        <v>49</v>
      </c>
      <c r="F7326" t="s">
        <v>50</v>
      </c>
      <c r="G7326">
        <v>1.1237363020578999E-3</v>
      </c>
    </row>
    <row r="7327" spans="1:7" x14ac:dyDescent="0.25">
      <c r="A7327" t="s">
        <v>214</v>
      </c>
      <c r="B7327" t="s">
        <v>73</v>
      </c>
      <c r="C7327" t="s">
        <v>47</v>
      </c>
      <c r="D7327" t="s">
        <v>3170</v>
      </c>
      <c r="E7327" t="s">
        <v>49</v>
      </c>
      <c r="F7327" t="s">
        <v>50</v>
      </c>
      <c r="G7327">
        <v>1.97306209140353E-3</v>
      </c>
    </row>
    <row r="7328" spans="1:7" x14ac:dyDescent="0.25">
      <c r="A7328" t="s">
        <v>214</v>
      </c>
      <c r="B7328" t="s">
        <v>70</v>
      </c>
      <c r="C7328" t="s">
        <v>47</v>
      </c>
      <c r="D7328" t="s">
        <v>3170</v>
      </c>
      <c r="E7328" t="s">
        <v>49</v>
      </c>
      <c r="F7328" t="s">
        <v>50</v>
      </c>
      <c r="G7328">
        <v>6.8097578154669802E-4</v>
      </c>
    </row>
    <row r="7329" spans="1:7" x14ac:dyDescent="0.25">
      <c r="A7329" t="s">
        <v>3229</v>
      </c>
      <c r="B7329" t="s">
        <v>73</v>
      </c>
      <c r="C7329" t="s">
        <v>47</v>
      </c>
      <c r="D7329" t="s">
        <v>3165</v>
      </c>
      <c r="E7329" t="s">
        <v>49</v>
      </c>
      <c r="F7329" t="s">
        <v>50</v>
      </c>
      <c r="G7329">
        <v>4.8638387130257796E-3</v>
      </c>
    </row>
    <row r="7330" spans="1:7" x14ac:dyDescent="0.25">
      <c r="A7330" t="s">
        <v>3229</v>
      </c>
      <c r="B7330" t="s">
        <v>76</v>
      </c>
      <c r="C7330" t="s">
        <v>47</v>
      </c>
      <c r="D7330" t="s">
        <v>3165</v>
      </c>
      <c r="E7330" t="s">
        <v>49</v>
      </c>
      <c r="F7330" t="s">
        <v>50</v>
      </c>
      <c r="G7330">
        <v>4.1124733093657702E-3</v>
      </c>
    </row>
    <row r="7331" spans="1:7" x14ac:dyDescent="0.25">
      <c r="A7331" t="s">
        <v>220</v>
      </c>
      <c r="B7331" t="s">
        <v>70</v>
      </c>
      <c r="C7331" t="s">
        <v>47</v>
      </c>
      <c r="D7331" t="s">
        <v>3172</v>
      </c>
      <c r="E7331" t="s">
        <v>49</v>
      </c>
      <c r="F7331" t="s">
        <v>50</v>
      </c>
      <c r="G7331">
        <v>3.48447380112666E-4</v>
      </c>
    </row>
    <row r="7332" spans="1:7" x14ac:dyDescent="0.25">
      <c r="A7332" t="s">
        <v>220</v>
      </c>
      <c r="B7332" t="s">
        <v>76</v>
      </c>
      <c r="C7332" t="s">
        <v>47</v>
      </c>
      <c r="D7332" t="s">
        <v>3172</v>
      </c>
      <c r="E7332" t="s">
        <v>49</v>
      </c>
      <c r="F7332" t="s">
        <v>50</v>
      </c>
      <c r="G7332">
        <v>5.8946022216011397E-4</v>
      </c>
    </row>
    <row r="7333" spans="1:7" x14ac:dyDescent="0.25">
      <c r="A7333" t="s">
        <v>220</v>
      </c>
      <c r="B7333" t="s">
        <v>73</v>
      </c>
      <c r="C7333" t="s">
        <v>47</v>
      </c>
      <c r="D7333" t="s">
        <v>3172</v>
      </c>
      <c r="E7333" t="s">
        <v>49</v>
      </c>
      <c r="F7333" t="s">
        <v>50</v>
      </c>
      <c r="G7333">
        <v>1.55106061229518E-3</v>
      </c>
    </row>
    <row r="7334" spans="1:7" x14ac:dyDescent="0.25">
      <c r="A7334" t="s">
        <v>214</v>
      </c>
      <c r="B7334" t="s">
        <v>76</v>
      </c>
      <c r="C7334" t="s">
        <v>47</v>
      </c>
      <c r="D7334" t="s">
        <v>3171</v>
      </c>
      <c r="E7334" t="s">
        <v>49</v>
      </c>
      <c r="F7334" t="s">
        <v>50</v>
      </c>
      <c r="G7334">
        <v>1.14178995587932E-3</v>
      </c>
    </row>
    <row r="7335" spans="1:7" x14ac:dyDescent="0.25">
      <c r="A7335" t="s">
        <v>214</v>
      </c>
      <c r="B7335" t="s">
        <v>73</v>
      </c>
      <c r="C7335" t="s">
        <v>47</v>
      </c>
      <c r="D7335" t="s">
        <v>3171</v>
      </c>
      <c r="E7335" t="s">
        <v>49</v>
      </c>
      <c r="F7335" t="s">
        <v>50</v>
      </c>
      <c r="G7335">
        <v>1.9846581404481898E-3</v>
      </c>
    </row>
    <row r="7336" spans="1:7" x14ac:dyDescent="0.25">
      <c r="A7336" t="s">
        <v>214</v>
      </c>
      <c r="B7336" t="s">
        <v>70</v>
      </c>
      <c r="C7336" t="s">
        <v>47</v>
      </c>
      <c r="D7336" t="s">
        <v>3171</v>
      </c>
      <c r="E7336" t="s">
        <v>49</v>
      </c>
      <c r="F7336" t="s">
        <v>50</v>
      </c>
      <c r="G7336">
        <v>6.77445456756288E-4</v>
      </c>
    </row>
    <row r="7337" spans="1:7" x14ac:dyDescent="0.25">
      <c r="A7337" t="s">
        <v>3229</v>
      </c>
      <c r="B7337" t="s">
        <v>70</v>
      </c>
      <c r="C7337" t="s">
        <v>47</v>
      </c>
      <c r="D7337" t="s">
        <v>3166</v>
      </c>
      <c r="E7337" t="s">
        <v>49</v>
      </c>
      <c r="F7337" t="s">
        <v>50</v>
      </c>
      <c r="G7337">
        <v>2.0667543013890501E-3</v>
      </c>
    </row>
    <row r="7338" spans="1:7" x14ac:dyDescent="0.25">
      <c r="A7338" t="s">
        <v>3229</v>
      </c>
      <c r="B7338" t="s">
        <v>73</v>
      </c>
      <c r="C7338" t="s">
        <v>47</v>
      </c>
      <c r="D7338" t="s">
        <v>3166</v>
      </c>
      <c r="E7338" t="s">
        <v>49</v>
      </c>
      <c r="F7338" t="s">
        <v>50</v>
      </c>
      <c r="G7338">
        <v>4.8319846391677796E-3</v>
      </c>
    </row>
    <row r="7339" spans="1:7" x14ac:dyDescent="0.25">
      <c r="A7339" t="s">
        <v>3229</v>
      </c>
      <c r="B7339" t="s">
        <v>76</v>
      </c>
      <c r="C7339" t="s">
        <v>47</v>
      </c>
      <c r="D7339" t="s">
        <v>3166</v>
      </c>
      <c r="E7339" t="s">
        <v>49</v>
      </c>
      <c r="F7339" t="s">
        <v>50</v>
      </c>
      <c r="G7339">
        <v>4.0900498628616304E-3</v>
      </c>
    </row>
    <row r="7340" spans="1:7" x14ac:dyDescent="0.25">
      <c r="A7340" t="s">
        <v>220</v>
      </c>
      <c r="B7340" t="s">
        <v>70</v>
      </c>
      <c r="C7340" t="s">
        <v>47</v>
      </c>
      <c r="D7340" t="s">
        <v>3173</v>
      </c>
      <c r="E7340" t="s">
        <v>49</v>
      </c>
      <c r="F7340" t="s">
        <v>50</v>
      </c>
      <c r="G7340">
        <v>3.46618026926897E-4</v>
      </c>
    </row>
    <row r="7341" spans="1:7" x14ac:dyDescent="0.25">
      <c r="A7341" t="s">
        <v>220</v>
      </c>
      <c r="B7341" t="s">
        <v>76</v>
      </c>
      <c r="C7341" t="s">
        <v>47</v>
      </c>
      <c r="D7341" t="s">
        <v>3173</v>
      </c>
      <c r="E7341" t="s">
        <v>49</v>
      </c>
      <c r="F7341" t="s">
        <v>50</v>
      </c>
      <c r="G7341">
        <v>5.8615080976255802E-4</v>
      </c>
    </row>
    <row r="7342" spans="1:7" x14ac:dyDescent="0.25">
      <c r="A7342" t="s">
        <v>220</v>
      </c>
      <c r="B7342" t="s">
        <v>73</v>
      </c>
      <c r="C7342" t="s">
        <v>47</v>
      </c>
      <c r="D7342" t="s">
        <v>3173</v>
      </c>
      <c r="E7342" t="s">
        <v>49</v>
      </c>
      <c r="F7342" t="s">
        <v>50</v>
      </c>
      <c r="G7342">
        <v>1.54669739773883E-3</v>
      </c>
    </row>
    <row r="7343" spans="1:7" x14ac:dyDescent="0.25">
      <c r="A7343" t="s">
        <v>214</v>
      </c>
      <c r="B7343" t="s">
        <v>76</v>
      </c>
      <c r="C7343" t="s">
        <v>47</v>
      </c>
      <c r="D7343" t="s">
        <v>3172</v>
      </c>
      <c r="E7343" t="s">
        <v>49</v>
      </c>
      <c r="F7343" t="s">
        <v>50</v>
      </c>
      <c r="G7343">
        <v>1.1478747222937701E-3</v>
      </c>
    </row>
    <row r="7344" spans="1:7" x14ac:dyDescent="0.25">
      <c r="A7344" t="s">
        <v>214</v>
      </c>
      <c r="B7344" t="s">
        <v>73</v>
      </c>
      <c r="C7344" t="s">
        <v>47</v>
      </c>
      <c r="D7344" t="s">
        <v>3172</v>
      </c>
      <c r="E7344" t="s">
        <v>49</v>
      </c>
      <c r="F7344" t="s">
        <v>50</v>
      </c>
      <c r="G7344">
        <v>1.9767138011315198E-3</v>
      </c>
    </row>
    <row r="7345" spans="1:7" x14ac:dyDescent="0.25">
      <c r="A7345" t="s">
        <v>214</v>
      </c>
      <c r="B7345" t="s">
        <v>70</v>
      </c>
      <c r="C7345" t="s">
        <v>47</v>
      </c>
      <c r="D7345" t="s">
        <v>3172</v>
      </c>
      <c r="E7345" t="s">
        <v>49</v>
      </c>
      <c r="F7345" t="s">
        <v>50</v>
      </c>
      <c r="G7345">
        <v>6.6911700893850803E-4</v>
      </c>
    </row>
    <row r="7346" spans="1:7" x14ac:dyDescent="0.25">
      <c r="A7346" t="s">
        <v>3229</v>
      </c>
      <c r="B7346" t="s">
        <v>70</v>
      </c>
      <c r="C7346" t="s">
        <v>47</v>
      </c>
      <c r="D7346" t="s">
        <v>3167</v>
      </c>
      <c r="E7346" t="s">
        <v>49</v>
      </c>
      <c r="F7346" t="s">
        <v>50</v>
      </c>
      <c r="G7346">
        <v>2.0348305109316699E-3</v>
      </c>
    </row>
    <row r="7347" spans="1:7" x14ac:dyDescent="0.25">
      <c r="A7347" t="s">
        <v>3229</v>
      </c>
      <c r="B7347" t="s">
        <v>73</v>
      </c>
      <c r="C7347" t="s">
        <v>47</v>
      </c>
      <c r="D7347" t="s">
        <v>3167</v>
      </c>
      <c r="E7347" t="s">
        <v>49</v>
      </c>
      <c r="F7347" t="s">
        <v>50</v>
      </c>
      <c r="G7347">
        <v>4.7782141380209101E-3</v>
      </c>
    </row>
    <row r="7348" spans="1:7" x14ac:dyDescent="0.25">
      <c r="A7348" t="s">
        <v>220</v>
      </c>
      <c r="B7348" t="s">
        <v>70</v>
      </c>
      <c r="C7348" t="s">
        <v>47</v>
      </c>
      <c r="D7348" t="s">
        <v>3174</v>
      </c>
      <c r="E7348" t="s">
        <v>49</v>
      </c>
      <c r="F7348" t="s">
        <v>50</v>
      </c>
      <c r="G7348">
        <v>3.6428536687578398E-4</v>
      </c>
    </row>
    <row r="7349" spans="1:7" x14ac:dyDescent="0.25">
      <c r="A7349" t="s">
        <v>220</v>
      </c>
      <c r="B7349" t="s">
        <v>76</v>
      </c>
      <c r="C7349" t="s">
        <v>47</v>
      </c>
      <c r="D7349" t="s">
        <v>3174</v>
      </c>
      <c r="E7349" t="s">
        <v>49</v>
      </c>
      <c r="F7349" t="s">
        <v>50</v>
      </c>
      <c r="G7349">
        <v>6.3968192963373004E-4</v>
      </c>
    </row>
    <row r="7350" spans="1:7" x14ac:dyDescent="0.25">
      <c r="A7350" t="s">
        <v>3229</v>
      </c>
      <c r="B7350" t="s">
        <v>76</v>
      </c>
      <c r="C7350" t="s">
        <v>47</v>
      </c>
      <c r="D7350" t="s">
        <v>3167</v>
      </c>
      <c r="E7350" t="s">
        <v>49</v>
      </c>
      <c r="F7350" t="s">
        <v>50</v>
      </c>
      <c r="G7350">
        <v>4.0498197709441797E-3</v>
      </c>
    </row>
    <row r="7351" spans="1:7" x14ac:dyDescent="0.25">
      <c r="A7351" t="s">
        <v>220</v>
      </c>
      <c r="B7351" t="s">
        <v>73</v>
      </c>
      <c r="C7351" t="s">
        <v>47</v>
      </c>
      <c r="D7351" t="s">
        <v>3174</v>
      </c>
      <c r="E7351" t="s">
        <v>49</v>
      </c>
      <c r="F7351" t="s">
        <v>50</v>
      </c>
      <c r="G7351">
        <v>1.59642704895564E-3</v>
      </c>
    </row>
    <row r="7352" spans="1:7" x14ac:dyDescent="0.25">
      <c r="A7352" t="s">
        <v>214</v>
      </c>
      <c r="B7352" t="s">
        <v>76</v>
      </c>
      <c r="C7352" t="s">
        <v>47</v>
      </c>
      <c r="D7352" t="s">
        <v>3173</v>
      </c>
      <c r="E7352" t="s">
        <v>49</v>
      </c>
      <c r="F7352" t="s">
        <v>50</v>
      </c>
      <c r="G7352">
        <v>1.1425109877102599E-3</v>
      </c>
    </row>
    <row r="7353" spans="1:7" x14ac:dyDescent="0.25">
      <c r="A7353" t="s">
        <v>214</v>
      </c>
      <c r="B7353" t="s">
        <v>73</v>
      </c>
      <c r="C7353" t="s">
        <v>47</v>
      </c>
      <c r="D7353" t="s">
        <v>3173</v>
      </c>
      <c r="E7353" t="s">
        <v>49</v>
      </c>
      <c r="F7353" t="s">
        <v>50</v>
      </c>
      <c r="G7353">
        <v>1.9718177652589298E-3</v>
      </c>
    </row>
    <row r="7354" spans="1:7" x14ac:dyDescent="0.25">
      <c r="A7354" t="s">
        <v>214</v>
      </c>
      <c r="B7354" t="s">
        <v>70</v>
      </c>
      <c r="C7354" t="s">
        <v>47</v>
      </c>
      <c r="D7354" t="s">
        <v>3173</v>
      </c>
      <c r="E7354" t="s">
        <v>49</v>
      </c>
      <c r="F7354" t="s">
        <v>50</v>
      </c>
      <c r="G7354">
        <v>6.69484063623032E-4</v>
      </c>
    </row>
    <row r="7355" spans="1:7" x14ac:dyDescent="0.25">
      <c r="A7355" t="s">
        <v>3229</v>
      </c>
      <c r="B7355" t="s">
        <v>70</v>
      </c>
      <c r="C7355" t="s">
        <v>47</v>
      </c>
      <c r="D7355" t="s">
        <v>3168</v>
      </c>
      <c r="E7355" t="s">
        <v>49</v>
      </c>
      <c r="F7355" t="s">
        <v>50</v>
      </c>
      <c r="G7355">
        <v>2.0099807220200698E-3</v>
      </c>
    </row>
    <row r="7356" spans="1:7" x14ac:dyDescent="0.25">
      <c r="A7356" t="s">
        <v>220</v>
      </c>
      <c r="B7356" t="s">
        <v>70</v>
      </c>
      <c r="C7356" t="s">
        <v>47</v>
      </c>
      <c r="D7356" t="s">
        <v>3175</v>
      </c>
      <c r="E7356" t="s">
        <v>49</v>
      </c>
      <c r="F7356" t="s">
        <v>50</v>
      </c>
      <c r="G7356">
        <v>3.63066946396805E-4</v>
      </c>
    </row>
    <row r="7357" spans="1:7" x14ac:dyDescent="0.25">
      <c r="A7357" t="s">
        <v>3229</v>
      </c>
      <c r="B7357" t="s">
        <v>73</v>
      </c>
      <c r="C7357" t="s">
        <v>47</v>
      </c>
      <c r="D7357" t="s">
        <v>3168</v>
      </c>
      <c r="E7357" t="s">
        <v>49</v>
      </c>
      <c r="F7357" t="s">
        <v>50</v>
      </c>
      <c r="G7357">
        <v>4.7508635247747099E-3</v>
      </c>
    </row>
    <row r="7358" spans="1:7" x14ac:dyDescent="0.25">
      <c r="A7358" t="s">
        <v>220</v>
      </c>
      <c r="B7358" t="s">
        <v>76</v>
      </c>
      <c r="C7358" t="s">
        <v>47</v>
      </c>
      <c r="D7358" t="s">
        <v>3175</v>
      </c>
      <c r="E7358" t="s">
        <v>49</v>
      </c>
      <c r="F7358" t="s">
        <v>50</v>
      </c>
      <c r="G7358">
        <v>6.3654086399526097E-4</v>
      </c>
    </row>
    <row r="7359" spans="1:7" x14ac:dyDescent="0.25">
      <c r="A7359" t="s">
        <v>3229</v>
      </c>
      <c r="B7359" t="s">
        <v>76</v>
      </c>
      <c r="C7359" t="s">
        <v>47</v>
      </c>
      <c r="D7359" t="s">
        <v>3168</v>
      </c>
      <c r="E7359" t="s">
        <v>49</v>
      </c>
      <c r="F7359" t="s">
        <v>50</v>
      </c>
      <c r="G7359">
        <v>4.02299963558713E-3</v>
      </c>
    </row>
    <row r="7360" spans="1:7" x14ac:dyDescent="0.25">
      <c r="A7360" t="s">
        <v>220</v>
      </c>
      <c r="B7360" t="s">
        <v>73</v>
      </c>
      <c r="C7360" t="s">
        <v>47</v>
      </c>
      <c r="D7360" t="s">
        <v>3175</v>
      </c>
      <c r="E7360" t="s">
        <v>49</v>
      </c>
      <c r="F7360" t="s">
        <v>50</v>
      </c>
      <c r="G7360">
        <v>1.58880912641964E-3</v>
      </c>
    </row>
    <row r="7361" spans="1:7" x14ac:dyDescent="0.25">
      <c r="A7361" t="s">
        <v>214</v>
      </c>
      <c r="B7361" t="s">
        <v>76</v>
      </c>
      <c r="C7361" t="s">
        <v>47</v>
      </c>
      <c r="D7361" t="s">
        <v>3174</v>
      </c>
      <c r="E7361" t="s">
        <v>49</v>
      </c>
      <c r="F7361" t="s">
        <v>50</v>
      </c>
      <c r="G7361">
        <v>1.15674492858705E-3</v>
      </c>
    </row>
    <row r="7362" spans="1:7" x14ac:dyDescent="0.25">
      <c r="A7362" t="s">
        <v>214</v>
      </c>
      <c r="B7362" t="s">
        <v>73</v>
      </c>
      <c r="C7362" t="s">
        <v>47</v>
      </c>
      <c r="D7362" t="s">
        <v>3174</v>
      </c>
      <c r="E7362" t="s">
        <v>49</v>
      </c>
      <c r="F7362" t="s">
        <v>50</v>
      </c>
      <c r="G7362">
        <v>2.0531726451147102E-3</v>
      </c>
    </row>
    <row r="7363" spans="1:7" x14ac:dyDescent="0.25">
      <c r="A7363" t="s">
        <v>214</v>
      </c>
      <c r="B7363" t="s">
        <v>70</v>
      </c>
      <c r="C7363" t="s">
        <v>47</v>
      </c>
      <c r="D7363" t="s">
        <v>3174</v>
      </c>
      <c r="E7363" t="s">
        <v>49</v>
      </c>
      <c r="F7363" t="s">
        <v>50</v>
      </c>
      <c r="G7363">
        <v>7.0118980748312795E-4</v>
      </c>
    </row>
    <row r="7364" spans="1:7" x14ac:dyDescent="0.25">
      <c r="A7364" t="s">
        <v>220</v>
      </c>
      <c r="B7364" t="s">
        <v>70</v>
      </c>
      <c r="C7364" t="s">
        <v>47</v>
      </c>
      <c r="D7364" t="s">
        <v>3176</v>
      </c>
      <c r="E7364" t="s">
        <v>49</v>
      </c>
      <c r="F7364" t="s">
        <v>50</v>
      </c>
      <c r="G7364">
        <v>3.63425579335954E-4</v>
      </c>
    </row>
    <row r="7365" spans="1:7" x14ac:dyDescent="0.25">
      <c r="A7365" t="s">
        <v>3229</v>
      </c>
      <c r="B7365" t="s">
        <v>70</v>
      </c>
      <c r="C7365" t="s">
        <v>47</v>
      </c>
      <c r="D7365" t="s">
        <v>3169</v>
      </c>
      <c r="E7365" t="s">
        <v>49</v>
      </c>
      <c r="F7365" t="s">
        <v>50</v>
      </c>
      <c r="G7365">
        <v>1.9871775920574401E-3</v>
      </c>
    </row>
    <row r="7366" spans="1:7" x14ac:dyDescent="0.25">
      <c r="A7366" t="s">
        <v>220</v>
      </c>
      <c r="B7366" t="s">
        <v>76</v>
      </c>
      <c r="C7366" t="s">
        <v>47</v>
      </c>
      <c r="D7366" t="s">
        <v>3176</v>
      </c>
      <c r="E7366" t="s">
        <v>49</v>
      </c>
      <c r="F7366" t="s">
        <v>50</v>
      </c>
      <c r="G7366">
        <v>6.3310124807887597E-4</v>
      </c>
    </row>
    <row r="7367" spans="1:7" x14ac:dyDescent="0.25">
      <c r="A7367" t="s">
        <v>3229</v>
      </c>
      <c r="B7367" t="s">
        <v>73</v>
      </c>
      <c r="C7367" t="s">
        <v>47</v>
      </c>
      <c r="D7367" t="s">
        <v>3169</v>
      </c>
      <c r="E7367" t="s">
        <v>49</v>
      </c>
      <c r="F7367" t="s">
        <v>50</v>
      </c>
      <c r="G7367">
        <v>4.72649121895814E-3</v>
      </c>
    </row>
    <row r="7368" spans="1:7" x14ac:dyDescent="0.25">
      <c r="A7368" t="s">
        <v>220</v>
      </c>
      <c r="B7368" t="s">
        <v>73</v>
      </c>
      <c r="C7368" t="s">
        <v>47</v>
      </c>
      <c r="D7368" t="s">
        <v>3176</v>
      </c>
      <c r="E7368" t="s">
        <v>49</v>
      </c>
      <c r="F7368" t="s">
        <v>50</v>
      </c>
      <c r="G7368">
        <v>1.58796144856346E-3</v>
      </c>
    </row>
    <row r="7369" spans="1:7" x14ac:dyDescent="0.25">
      <c r="A7369" t="s">
        <v>3229</v>
      </c>
      <c r="B7369" t="s">
        <v>76</v>
      </c>
      <c r="C7369" t="s">
        <v>47</v>
      </c>
      <c r="D7369" t="s">
        <v>3169</v>
      </c>
      <c r="E7369" t="s">
        <v>49</v>
      </c>
      <c r="F7369" t="s">
        <v>50</v>
      </c>
      <c r="G7369">
        <v>4.02478248645097E-3</v>
      </c>
    </row>
    <row r="7370" spans="1:7" x14ac:dyDescent="0.25">
      <c r="A7370" t="s">
        <v>214</v>
      </c>
      <c r="B7370" t="s">
        <v>76</v>
      </c>
      <c r="C7370" t="s">
        <v>47</v>
      </c>
      <c r="D7370" t="s">
        <v>3175</v>
      </c>
      <c r="E7370" t="s">
        <v>49</v>
      </c>
      <c r="F7370" t="s">
        <v>50</v>
      </c>
      <c r="G7370">
        <v>1.15688465570619E-3</v>
      </c>
    </row>
    <row r="7371" spans="1:7" x14ac:dyDescent="0.25">
      <c r="A7371" t="s">
        <v>214</v>
      </c>
      <c r="B7371" t="s">
        <v>73</v>
      </c>
      <c r="C7371" t="s">
        <v>47</v>
      </c>
      <c r="D7371" t="s">
        <v>3175</v>
      </c>
      <c r="E7371" t="s">
        <v>49</v>
      </c>
      <c r="F7371" t="s">
        <v>50</v>
      </c>
      <c r="G7371">
        <v>2.0473376406190502E-3</v>
      </c>
    </row>
    <row r="7372" spans="1:7" x14ac:dyDescent="0.25">
      <c r="A7372" t="s">
        <v>214</v>
      </c>
      <c r="B7372" t="s">
        <v>70</v>
      </c>
      <c r="C7372" t="s">
        <v>47</v>
      </c>
      <c r="D7372" t="s">
        <v>3175</v>
      </c>
      <c r="E7372" t="s">
        <v>49</v>
      </c>
      <c r="F7372" t="s">
        <v>50</v>
      </c>
      <c r="G7372">
        <v>6.9600872590508205E-4</v>
      </c>
    </row>
    <row r="7373" spans="1:7" x14ac:dyDescent="0.25">
      <c r="A7373" t="s">
        <v>220</v>
      </c>
      <c r="B7373" t="s">
        <v>70</v>
      </c>
      <c r="C7373" t="s">
        <v>47</v>
      </c>
      <c r="D7373" t="s">
        <v>3177</v>
      </c>
      <c r="E7373" t="s">
        <v>49</v>
      </c>
      <c r="F7373" t="s">
        <v>50</v>
      </c>
      <c r="G7373">
        <v>3.5844714674231098E-4</v>
      </c>
    </row>
    <row r="7374" spans="1:7" x14ac:dyDescent="0.25">
      <c r="A7374" t="s">
        <v>220</v>
      </c>
      <c r="B7374" t="s">
        <v>76</v>
      </c>
      <c r="C7374" t="s">
        <v>47</v>
      </c>
      <c r="D7374" t="s">
        <v>3177</v>
      </c>
      <c r="E7374" t="s">
        <v>49</v>
      </c>
      <c r="F7374" t="s">
        <v>50</v>
      </c>
      <c r="G7374">
        <v>6.2595069680584003E-4</v>
      </c>
    </row>
    <row r="7375" spans="1:7" x14ac:dyDescent="0.25">
      <c r="A7375" t="s">
        <v>3229</v>
      </c>
      <c r="B7375" t="s">
        <v>70</v>
      </c>
      <c r="C7375" t="s">
        <v>47</v>
      </c>
      <c r="D7375" t="s">
        <v>3170</v>
      </c>
      <c r="E7375" t="s">
        <v>49</v>
      </c>
      <c r="F7375" t="s">
        <v>50</v>
      </c>
      <c r="G7375">
        <v>2.0462943447960699E-3</v>
      </c>
    </row>
    <row r="7376" spans="1:7" x14ac:dyDescent="0.25">
      <c r="A7376" t="s">
        <v>3229</v>
      </c>
      <c r="B7376" t="s">
        <v>73</v>
      </c>
      <c r="C7376" t="s">
        <v>47</v>
      </c>
      <c r="D7376" t="s">
        <v>3170</v>
      </c>
      <c r="E7376" t="s">
        <v>49</v>
      </c>
      <c r="F7376" t="s">
        <v>50</v>
      </c>
      <c r="G7376">
        <v>4.8106014728546099E-3</v>
      </c>
    </row>
    <row r="7377" spans="1:7" x14ac:dyDescent="0.25">
      <c r="A7377" t="s">
        <v>220</v>
      </c>
      <c r="B7377" t="s">
        <v>73</v>
      </c>
      <c r="C7377" t="s">
        <v>47</v>
      </c>
      <c r="D7377" t="s">
        <v>3177</v>
      </c>
      <c r="E7377" t="s">
        <v>49</v>
      </c>
      <c r="F7377" t="s">
        <v>50</v>
      </c>
      <c r="G7377">
        <v>1.57534096338977E-3</v>
      </c>
    </row>
    <row r="7378" spans="1:7" x14ac:dyDescent="0.25">
      <c r="A7378" t="s">
        <v>3229</v>
      </c>
      <c r="B7378" t="s">
        <v>76</v>
      </c>
      <c r="C7378" t="s">
        <v>47</v>
      </c>
      <c r="D7378" t="s">
        <v>3170</v>
      </c>
      <c r="E7378" t="s">
        <v>49</v>
      </c>
      <c r="F7378" t="s">
        <v>50</v>
      </c>
      <c r="G7378">
        <v>4.0542890628178898E-3</v>
      </c>
    </row>
    <row r="7379" spans="1:7" x14ac:dyDescent="0.25">
      <c r="A7379" t="s">
        <v>214</v>
      </c>
      <c r="B7379" t="s">
        <v>76</v>
      </c>
      <c r="C7379" t="s">
        <v>47</v>
      </c>
      <c r="D7379" t="s">
        <v>3176</v>
      </c>
      <c r="E7379" t="s">
        <v>49</v>
      </c>
      <c r="F7379" t="s">
        <v>50</v>
      </c>
      <c r="G7379">
        <v>1.1601069183261299E-3</v>
      </c>
    </row>
    <row r="7380" spans="1:7" x14ac:dyDescent="0.25">
      <c r="A7380" t="s">
        <v>214</v>
      </c>
      <c r="B7380" t="s">
        <v>73</v>
      </c>
      <c r="C7380" t="s">
        <v>47</v>
      </c>
      <c r="D7380" t="s">
        <v>3176</v>
      </c>
      <c r="E7380" t="s">
        <v>49</v>
      </c>
      <c r="F7380" t="s">
        <v>50</v>
      </c>
      <c r="G7380">
        <v>2.0520813763141598E-3</v>
      </c>
    </row>
    <row r="7381" spans="1:7" x14ac:dyDescent="0.25">
      <c r="A7381" t="s">
        <v>214</v>
      </c>
      <c r="B7381" t="s">
        <v>70</v>
      </c>
      <c r="C7381" t="s">
        <v>47</v>
      </c>
      <c r="D7381" t="s">
        <v>3176</v>
      </c>
      <c r="E7381" t="s">
        <v>49</v>
      </c>
      <c r="F7381" t="s">
        <v>50</v>
      </c>
      <c r="G7381">
        <v>7.0100241789111304E-4</v>
      </c>
    </row>
    <row r="7382" spans="1:7" x14ac:dyDescent="0.25">
      <c r="A7382" t="s">
        <v>220</v>
      </c>
      <c r="B7382" t="s">
        <v>70</v>
      </c>
      <c r="C7382" t="s">
        <v>47</v>
      </c>
      <c r="D7382" t="s">
        <v>3178</v>
      </c>
      <c r="E7382" t="s">
        <v>49</v>
      </c>
      <c r="F7382" t="s">
        <v>50</v>
      </c>
      <c r="G7382">
        <v>3.5585551648526501E-4</v>
      </c>
    </row>
    <row r="7383" spans="1:7" x14ac:dyDescent="0.25">
      <c r="A7383" t="s">
        <v>220</v>
      </c>
      <c r="B7383" t="s">
        <v>76</v>
      </c>
      <c r="C7383" t="s">
        <v>47</v>
      </c>
      <c r="D7383" t="s">
        <v>3178</v>
      </c>
      <c r="E7383" t="s">
        <v>49</v>
      </c>
      <c r="F7383" t="s">
        <v>50</v>
      </c>
      <c r="G7383">
        <v>6.1749190360576103E-4</v>
      </c>
    </row>
    <row r="7384" spans="1:7" x14ac:dyDescent="0.25">
      <c r="A7384" t="s">
        <v>3229</v>
      </c>
      <c r="B7384" t="s">
        <v>70</v>
      </c>
      <c r="C7384" t="s">
        <v>47</v>
      </c>
      <c r="D7384" t="s">
        <v>3171</v>
      </c>
      <c r="E7384" t="s">
        <v>49</v>
      </c>
      <c r="F7384" t="s">
        <v>50</v>
      </c>
      <c r="G7384">
        <v>2.0949399589899101E-3</v>
      </c>
    </row>
    <row r="7385" spans="1:7" x14ac:dyDescent="0.25">
      <c r="A7385" t="s">
        <v>220</v>
      </c>
      <c r="B7385" t="s">
        <v>73</v>
      </c>
      <c r="C7385" t="s">
        <v>47</v>
      </c>
      <c r="D7385" t="s">
        <v>3178</v>
      </c>
      <c r="E7385" t="s">
        <v>49</v>
      </c>
      <c r="F7385" t="s">
        <v>50</v>
      </c>
      <c r="G7385">
        <v>1.56794144763602E-3</v>
      </c>
    </row>
    <row r="7386" spans="1:7" x14ac:dyDescent="0.25">
      <c r="A7386" t="s">
        <v>3229</v>
      </c>
      <c r="B7386" t="s">
        <v>73</v>
      </c>
      <c r="C7386" t="s">
        <v>47</v>
      </c>
      <c r="D7386" t="s">
        <v>3171</v>
      </c>
      <c r="E7386" t="s">
        <v>49</v>
      </c>
      <c r="F7386" t="s">
        <v>50</v>
      </c>
      <c r="G7386">
        <v>4.8731296809751499E-3</v>
      </c>
    </row>
    <row r="7387" spans="1:7" x14ac:dyDescent="0.25">
      <c r="A7387" t="s">
        <v>3229</v>
      </c>
      <c r="B7387" t="s">
        <v>76</v>
      </c>
      <c r="C7387" t="s">
        <v>47</v>
      </c>
      <c r="D7387" t="s">
        <v>3171</v>
      </c>
      <c r="E7387" t="s">
        <v>49</v>
      </c>
      <c r="F7387" t="s">
        <v>50</v>
      </c>
      <c r="G7387">
        <v>4.0874753721910897E-3</v>
      </c>
    </row>
    <row r="7388" spans="1:7" x14ac:dyDescent="0.25">
      <c r="A7388" t="s">
        <v>214</v>
      </c>
      <c r="B7388" t="s">
        <v>76</v>
      </c>
      <c r="C7388" t="s">
        <v>47</v>
      </c>
      <c r="D7388" t="s">
        <v>3177</v>
      </c>
      <c r="E7388" t="s">
        <v>49</v>
      </c>
      <c r="F7388" t="s">
        <v>50</v>
      </c>
      <c r="G7388">
        <v>1.1487812484236E-3</v>
      </c>
    </row>
    <row r="7389" spans="1:7" x14ac:dyDescent="0.25">
      <c r="A7389" t="s">
        <v>214</v>
      </c>
      <c r="B7389" t="s">
        <v>73</v>
      </c>
      <c r="C7389" t="s">
        <v>47</v>
      </c>
      <c r="D7389" t="s">
        <v>3177</v>
      </c>
      <c r="E7389" t="s">
        <v>49</v>
      </c>
      <c r="F7389" t="s">
        <v>50</v>
      </c>
      <c r="G7389">
        <v>2.0331030839110002E-3</v>
      </c>
    </row>
    <row r="7390" spans="1:7" x14ac:dyDescent="0.25">
      <c r="A7390" t="s">
        <v>214</v>
      </c>
      <c r="B7390" t="s">
        <v>70</v>
      </c>
      <c r="C7390" t="s">
        <v>47</v>
      </c>
      <c r="D7390" t="s">
        <v>3177</v>
      </c>
      <c r="E7390" t="s">
        <v>49</v>
      </c>
      <c r="F7390" t="s">
        <v>50</v>
      </c>
      <c r="G7390">
        <v>6.9292171360695195E-4</v>
      </c>
    </row>
    <row r="7391" spans="1:7" x14ac:dyDescent="0.25">
      <c r="A7391" t="s">
        <v>220</v>
      </c>
      <c r="B7391" t="s">
        <v>70</v>
      </c>
      <c r="C7391" t="s">
        <v>47</v>
      </c>
      <c r="D7391" t="s">
        <v>3179</v>
      </c>
      <c r="E7391" t="s">
        <v>49</v>
      </c>
      <c r="F7391" t="s">
        <v>50</v>
      </c>
      <c r="G7391">
        <v>3.5259225633409202E-4</v>
      </c>
    </row>
    <row r="7392" spans="1:7" x14ac:dyDescent="0.25">
      <c r="A7392" t="s">
        <v>220</v>
      </c>
      <c r="B7392" t="s">
        <v>76</v>
      </c>
      <c r="C7392" t="s">
        <v>47</v>
      </c>
      <c r="D7392" t="s">
        <v>3179</v>
      </c>
      <c r="E7392" t="s">
        <v>49</v>
      </c>
      <c r="F7392" t="s">
        <v>50</v>
      </c>
      <c r="G7392">
        <v>6.1074015829298204E-4</v>
      </c>
    </row>
    <row r="7393" spans="1:7" x14ac:dyDescent="0.25">
      <c r="A7393" t="s">
        <v>220</v>
      </c>
      <c r="B7393" t="s">
        <v>73</v>
      </c>
      <c r="C7393" t="s">
        <v>47</v>
      </c>
      <c r="D7393" t="s">
        <v>3179</v>
      </c>
      <c r="E7393" t="s">
        <v>49</v>
      </c>
      <c r="F7393" t="s">
        <v>50</v>
      </c>
      <c r="G7393">
        <v>1.55740592214796E-3</v>
      </c>
    </row>
    <row r="7394" spans="1:7" x14ac:dyDescent="0.25">
      <c r="A7394" t="s">
        <v>3229</v>
      </c>
      <c r="B7394" t="s">
        <v>70</v>
      </c>
      <c r="C7394" t="s">
        <v>47</v>
      </c>
      <c r="D7394" t="s">
        <v>3172</v>
      </c>
      <c r="E7394" t="s">
        <v>49</v>
      </c>
      <c r="F7394" t="s">
        <v>50</v>
      </c>
      <c r="G7394">
        <v>2.1196875209901801E-3</v>
      </c>
    </row>
    <row r="7395" spans="1:7" x14ac:dyDescent="0.25">
      <c r="A7395" t="s">
        <v>3229</v>
      </c>
      <c r="B7395" t="s">
        <v>73</v>
      </c>
      <c r="C7395" t="s">
        <v>47</v>
      </c>
      <c r="D7395" t="s">
        <v>3172</v>
      </c>
      <c r="E7395" t="s">
        <v>49</v>
      </c>
      <c r="F7395" t="s">
        <v>50</v>
      </c>
      <c r="G7395">
        <v>4.9268743863292701E-3</v>
      </c>
    </row>
    <row r="7396" spans="1:7" x14ac:dyDescent="0.25">
      <c r="A7396" t="s">
        <v>3229</v>
      </c>
      <c r="B7396" t="s">
        <v>76</v>
      </c>
      <c r="C7396" t="s">
        <v>47</v>
      </c>
      <c r="D7396" t="s">
        <v>3172</v>
      </c>
      <c r="E7396" t="s">
        <v>49</v>
      </c>
      <c r="F7396" t="s">
        <v>50</v>
      </c>
      <c r="G7396">
        <v>4.1021202709160603E-3</v>
      </c>
    </row>
    <row r="7397" spans="1:7" x14ac:dyDescent="0.25">
      <c r="A7397" t="s">
        <v>214</v>
      </c>
      <c r="B7397" t="s">
        <v>76</v>
      </c>
      <c r="C7397" t="s">
        <v>47</v>
      </c>
      <c r="D7397" t="s">
        <v>3178</v>
      </c>
      <c r="E7397" t="s">
        <v>49</v>
      </c>
      <c r="F7397" t="s">
        <v>50</v>
      </c>
      <c r="G7397">
        <v>1.1407646778467499E-3</v>
      </c>
    </row>
    <row r="7398" spans="1:7" x14ac:dyDescent="0.25">
      <c r="A7398" t="s">
        <v>214</v>
      </c>
      <c r="B7398" t="s">
        <v>73</v>
      </c>
      <c r="C7398" t="s">
        <v>47</v>
      </c>
      <c r="D7398" t="s">
        <v>3178</v>
      </c>
      <c r="E7398" t="s">
        <v>49</v>
      </c>
      <c r="F7398" t="s">
        <v>50</v>
      </c>
      <c r="G7398">
        <v>2.0232713437295098E-3</v>
      </c>
    </row>
    <row r="7399" spans="1:7" x14ac:dyDescent="0.25">
      <c r="A7399" t="s">
        <v>214</v>
      </c>
      <c r="B7399" t="s">
        <v>70</v>
      </c>
      <c r="C7399" t="s">
        <v>47</v>
      </c>
      <c r="D7399" t="s">
        <v>3178</v>
      </c>
      <c r="E7399" t="s">
        <v>49</v>
      </c>
      <c r="F7399" t="s">
        <v>50</v>
      </c>
      <c r="G7399">
        <v>6.8993928196193902E-4</v>
      </c>
    </row>
    <row r="7400" spans="1:7" x14ac:dyDescent="0.25">
      <c r="A7400" t="s">
        <v>220</v>
      </c>
      <c r="B7400" t="s">
        <v>70</v>
      </c>
      <c r="C7400" t="s">
        <v>47</v>
      </c>
      <c r="D7400" t="s">
        <v>3180</v>
      </c>
      <c r="E7400" t="s">
        <v>49</v>
      </c>
      <c r="F7400" t="s">
        <v>50</v>
      </c>
      <c r="G7400">
        <v>3.4868387799513902E-4</v>
      </c>
    </row>
    <row r="7401" spans="1:7" x14ac:dyDescent="0.25">
      <c r="A7401" t="s">
        <v>220</v>
      </c>
      <c r="B7401" t="s">
        <v>76</v>
      </c>
      <c r="C7401" t="s">
        <v>47</v>
      </c>
      <c r="D7401" t="s">
        <v>3180</v>
      </c>
      <c r="E7401" t="s">
        <v>49</v>
      </c>
      <c r="F7401" t="s">
        <v>50</v>
      </c>
      <c r="G7401">
        <v>6.0928304467284795E-4</v>
      </c>
    </row>
    <row r="7402" spans="1:7" x14ac:dyDescent="0.25">
      <c r="A7402" t="s">
        <v>220</v>
      </c>
      <c r="B7402" t="s">
        <v>73</v>
      </c>
      <c r="C7402" t="s">
        <v>47</v>
      </c>
      <c r="D7402" t="s">
        <v>3180</v>
      </c>
      <c r="E7402" t="s">
        <v>49</v>
      </c>
      <c r="F7402" t="s">
        <v>50</v>
      </c>
      <c r="G7402">
        <v>1.56542248370354E-3</v>
      </c>
    </row>
    <row r="7403" spans="1:7" x14ac:dyDescent="0.25">
      <c r="A7403" t="s">
        <v>3229</v>
      </c>
      <c r="B7403" t="s">
        <v>70</v>
      </c>
      <c r="C7403" t="s">
        <v>47</v>
      </c>
      <c r="D7403" t="s">
        <v>3173</v>
      </c>
      <c r="E7403" t="s">
        <v>49</v>
      </c>
      <c r="F7403" t="s">
        <v>50</v>
      </c>
      <c r="G7403">
        <v>2.1143297066435101E-3</v>
      </c>
    </row>
    <row r="7404" spans="1:7" x14ac:dyDescent="0.25">
      <c r="A7404" t="s">
        <v>3229</v>
      </c>
      <c r="B7404" t="s">
        <v>73</v>
      </c>
      <c r="C7404" t="s">
        <v>47</v>
      </c>
      <c r="D7404" t="s">
        <v>3173</v>
      </c>
      <c r="E7404" t="s">
        <v>49</v>
      </c>
      <c r="F7404" t="s">
        <v>50</v>
      </c>
      <c r="G7404">
        <v>4.9166619777679397E-3</v>
      </c>
    </row>
    <row r="7405" spans="1:7" x14ac:dyDescent="0.25">
      <c r="A7405" t="s">
        <v>3229</v>
      </c>
      <c r="B7405" t="s">
        <v>76</v>
      </c>
      <c r="C7405" t="s">
        <v>47</v>
      </c>
      <c r="D7405" t="s">
        <v>3173</v>
      </c>
      <c r="E7405" t="s">
        <v>49</v>
      </c>
      <c r="F7405" t="s">
        <v>50</v>
      </c>
      <c r="G7405">
        <v>4.1090943099220002E-3</v>
      </c>
    </row>
    <row r="7406" spans="1:7" x14ac:dyDescent="0.25">
      <c r="A7406" t="s">
        <v>214</v>
      </c>
      <c r="B7406" t="s">
        <v>76</v>
      </c>
      <c r="C7406" t="s">
        <v>47</v>
      </c>
      <c r="D7406" t="s">
        <v>3179</v>
      </c>
      <c r="E7406" t="s">
        <v>49</v>
      </c>
      <c r="F7406" t="s">
        <v>50</v>
      </c>
      <c r="G7406">
        <v>1.1314804024166499E-3</v>
      </c>
    </row>
    <row r="7407" spans="1:7" x14ac:dyDescent="0.25">
      <c r="A7407" t="s">
        <v>214</v>
      </c>
      <c r="B7407" t="s">
        <v>73</v>
      </c>
      <c r="C7407" t="s">
        <v>47</v>
      </c>
      <c r="D7407" t="s">
        <v>3179</v>
      </c>
      <c r="E7407" t="s">
        <v>49</v>
      </c>
      <c r="F7407" t="s">
        <v>50</v>
      </c>
      <c r="G7407">
        <v>2.0040721628400999E-3</v>
      </c>
    </row>
    <row r="7408" spans="1:7" x14ac:dyDescent="0.25">
      <c r="A7408" t="s">
        <v>214</v>
      </c>
      <c r="B7408" t="s">
        <v>70</v>
      </c>
      <c r="C7408" t="s">
        <v>47</v>
      </c>
      <c r="D7408" t="s">
        <v>3179</v>
      </c>
      <c r="E7408" t="s">
        <v>49</v>
      </c>
      <c r="F7408" t="s">
        <v>50</v>
      </c>
      <c r="G7408">
        <v>6.8296231163872596E-4</v>
      </c>
    </row>
    <row r="7409" spans="1:7" x14ac:dyDescent="0.25">
      <c r="A7409" t="s">
        <v>220</v>
      </c>
      <c r="B7409" t="s">
        <v>70</v>
      </c>
      <c r="C7409" t="s">
        <v>47</v>
      </c>
      <c r="D7409" t="s">
        <v>3181</v>
      </c>
      <c r="E7409" t="s">
        <v>49</v>
      </c>
      <c r="F7409" t="s">
        <v>50</v>
      </c>
      <c r="G7409">
        <v>3.4668076606023801E-4</v>
      </c>
    </row>
    <row r="7410" spans="1:7" x14ac:dyDescent="0.25">
      <c r="A7410" t="s">
        <v>220</v>
      </c>
      <c r="B7410" t="s">
        <v>76</v>
      </c>
      <c r="C7410" t="s">
        <v>47</v>
      </c>
      <c r="D7410" t="s">
        <v>3181</v>
      </c>
      <c r="E7410" t="s">
        <v>49</v>
      </c>
      <c r="F7410" t="s">
        <v>50</v>
      </c>
      <c r="G7410">
        <v>6.0533852804274698E-4</v>
      </c>
    </row>
    <row r="7411" spans="1:7" x14ac:dyDescent="0.25">
      <c r="A7411" t="s">
        <v>220</v>
      </c>
      <c r="B7411" t="s">
        <v>73</v>
      </c>
      <c r="C7411" t="s">
        <v>47</v>
      </c>
      <c r="D7411" t="s">
        <v>3181</v>
      </c>
      <c r="E7411" t="s">
        <v>49</v>
      </c>
      <c r="F7411" t="s">
        <v>50</v>
      </c>
      <c r="G7411">
        <v>1.5764775730314701E-3</v>
      </c>
    </row>
    <row r="7412" spans="1:7" x14ac:dyDescent="0.25">
      <c r="A7412" t="s">
        <v>3229</v>
      </c>
      <c r="B7412" t="s">
        <v>70</v>
      </c>
      <c r="C7412" t="s">
        <v>47</v>
      </c>
      <c r="D7412" t="s">
        <v>3174</v>
      </c>
      <c r="E7412" t="s">
        <v>49</v>
      </c>
      <c r="F7412" t="s">
        <v>50</v>
      </c>
      <c r="G7412">
        <v>2.10436307248615E-3</v>
      </c>
    </row>
    <row r="7413" spans="1:7" x14ac:dyDescent="0.25">
      <c r="A7413" t="s">
        <v>3229</v>
      </c>
      <c r="B7413" t="s">
        <v>73</v>
      </c>
      <c r="C7413" t="s">
        <v>47</v>
      </c>
      <c r="D7413" t="s">
        <v>3174</v>
      </c>
      <c r="E7413" t="s">
        <v>49</v>
      </c>
      <c r="F7413" t="s">
        <v>50</v>
      </c>
      <c r="G7413">
        <v>4.9245984781356002E-3</v>
      </c>
    </row>
    <row r="7414" spans="1:7" x14ac:dyDescent="0.25">
      <c r="A7414" t="s">
        <v>3229</v>
      </c>
      <c r="B7414" t="s">
        <v>76</v>
      </c>
      <c r="C7414" t="s">
        <v>47</v>
      </c>
      <c r="D7414" t="s">
        <v>3174</v>
      </c>
      <c r="E7414" t="s">
        <v>49</v>
      </c>
      <c r="F7414" t="s">
        <v>50</v>
      </c>
      <c r="G7414">
        <v>4.1333293914794901E-3</v>
      </c>
    </row>
    <row r="7415" spans="1:7" x14ac:dyDescent="0.25">
      <c r="A7415" t="s">
        <v>214</v>
      </c>
      <c r="B7415" t="s">
        <v>76</v>
      </c>
      <c r="C7415" t="s">
        <v>47</v>
      </c>
      <c r="D7415" t="s">
        <v>3180</v>
      </c>
      <c r="E7415" t="s">
        <v>49</v>
      </c>
      <c r="F7415" t="s">
        <v>50</v>
      </c>
      <c r="G7415">
        <v>1.14181177657947E-3</v>
      </c>
    </row>
    <row r="7416" spans="1:7" x14ac:dyDescent="0.25">
      <c r="A7416" t="s">
        <v>214</v>
      </c>
      <c r="B7416" t="s">
        <v>73</v>
      </c>
      <c r="C7416" t="s">
        <v>47</v>
      </c>
      <c r="D7416" t="s">
        <v>3180</v>
      </c>
      <c r="E7416" t="s">
        <v>49</v>
      </c>
      <c r="F7416" t="s">
        <v>50</v>
      </c>
      <c r="G7416">
        <v>2.0047495501083201E-3</v>
      </c>
    </row>
    <row r="7417" spans="1:7" x14ac:dyDescent="0.25">
      <c r="A7417" t="s">
        <v>214</v>
      </c>
      <c r="B7417" t="s">
        <v>70</v>
      </c>
      <c r="C7417" t="s">
        <v>47</v>
      </c>
      <c r="D7417" t="s">
        <v>3180</v>
      </c>
      <c r="E7417" t="s">
        <v>49</v>
      </c>
      <c r="F7417" t="s">
        <v>50</v>
      </c>
      <c r="G7417">
        <v>6.83113383619408E-4</v>
      </c>
    </row>
    <row r="7418" spans="1:7" x14ac:dyDescent="0.25">
      <c r="A7418" t="s">
        <v>220</v>
      </c>
      <c r="B7418" t="s">
        <v>70</v>
      </c>
      <c r="C7418" t="s">
        <v>47</v>
      </c>
      <c r="D7418" t="s">
        <v>3182</v>
      </c>
      <c r="E7418" t="s">
        <v>49</v>
      </c>
      <c r="F7418" t="s">
        <v>50</v>
      </c>
      <c r="G7418">
        <v>3.4544126600281801E-4</v>
      </c>
    </row>
    <row r="7419" spans="1:7" x14ac:dyDescent="0.25">
      <c r="A7419" t="s">
        <v>220</v>
      </c>
      <c r="B7419" t="s">
        <v>76</v>
      </c>
      <c r="C7419" t="s">
        <v>47</v>
      </c>
      <c r="D7419" t="s">
        <v>3182</v>
      </c>
      <c r="E7419" t="s">
        <v>49</v>
      </c>
      <c r="F7419" t="s">
        <v>50</v>
      </c>
      <c r="G7419">
        <v>6.0149515286470002E-4</v>
      </c>
    </row>
    <row r="7420" spans="1:7" x14ac:dyDescent="0.25">
      <c r="A7420" t="s">
        <v>220</v>
      </c>
      <c r="B7420" t="s">
        <v>73</v>
      </c>
      <c r="C7420" t="s">
        <v>47</v>
      </c>
      <c r="D7420" t="s">
        <v>3182</v>
      </c>
      <c r="E7420" t="s">
        <v>49</v>
      </c>
      <c r="F7420" t="s">
        <v>50</v>
      </c>
      <c r="G7420">
        <v>1.5769215730520301E-3</v>
      </c>
    </row>
    <row r="7421" spans="1:7" x14ac:dyDescent="0.25">
      <c r="A7421" t="s">
        <v>3229</v>
      </c>
      <c r="B7421" t="s">
        <v>70</v>
      </c>
      <c r="C7421" t="s">
        <v>47</v>
      </c>
      <c r="D7421" t="s">
        <v>3175</v>
      </c>
      <c r="E7421" t="s">
        <v>49</v>
      </c>
      <c r="F7421" t="s">
        <v>50</v>
      </c>
      <c r="G7421">
        <v>2.07785404344119E-3</v>
      </c>
    </row>
    <row r="7422" spans="1:7" x14ac:dyDescent="0.25">
      <c r="A7422" t="s">
        <v>3229</v>
      </c>
      <c r="B7422" t="s">
        <v>73</v>
      </c>
      <c r="C7422" t="s">
        <v>47</v>
      </c>
      <c r="D7422" t="s">
        <v>3175</v>
      </c>
      <c r="E7422" t="s">
        <v>49</v>
      </c>
      <c r="F7422" t="s">
        <v>50</v>
      </c>
      <c r="G7422">
        <v>4.8896666983483496E-3</v>
      </c>
    </row>
    <row r="7423" spans="1:7" x14ac:dyDescent="0.25">
      <c r="A7423" t="s">
        <v>3229</v>
      </c>
      <c r="B7423" t="s">
        <v>76</v>
      </c>
      <c r="C7423" t="s">
        <v>47</v>
      </c>
      <c r="D7423" t="s">
        <v>3175</v>
      </c>
      <c r="E7423" t="s">
        <v>49</v>
      </c>
      <c r="F7423" t="s">
        <v>50</v>
      </c>
      <c r="G7423">
        <v>4.1017175280432102E-3</v>
      </c>
    </row>
    <row r="7424" spans="1:7" x14ac:dyDescent="0.25">
      <c r="A7424" t="s">
        <v>214</v>
      </c>
      <c r="B7424" t="s">
        <v>76</v>
      </c>
      <c r="C7424" t="s">
        <v>47</v>
      </c>
      <c r="D7424" t="s">
        <v>3181</v>
      </c>
      <c r="E7424" t="s">
        <v>49</v>
      </c>
      <c r="F7424" t="s">
        <v>50</v>
      </c>
      <c r="G7424">
        <v>1.1540393034617099E-3</v>
      </c>
    </row>
    <row r="7425" spans="1:7" x14ac:dyDescent="0.25">
      <c r="A7425" t="s">
        <v>214</v>
      </c>
      <c r="B7425" t="s">
        <v>73</v>
      </c>
      <c r="C7425" t="s">
        <v>47</v>
      </c>
      <c r="D7425" t="s">
        <v>3181</v>
      </c>
      <c r="E7425" t="s">
        <v>49</v>
      </c>
      <c r="F7425" t="s">
        <v>50</v>
      </c>
      <c r="G7425">
        <v>2.00937759308587E-3</v>
      </c>
    </row>
    <row r="7426" spans="1:7" x14ac:dyDescent="0.25">
      <c r="A7426" t="s">
        <v>214</v>
      </c>
      <c r="B7426" t="s">
        <v>70</v>
      </c>
      <c r="C7426" t="s">
        <v>47</v>
      </c>
      <c r="D7426" t="s">
        <v>3181</v>
      </c>
      <c r="E7426" t="s">
        <v>49</v>
      </c>
      <c r="F7426" t="s">
        <v>50</v>
      </c>
      <c r="G7426">
        <v>6.7965303148542105E-4</v>
      </c>
    </row>
    <row r="7427" spans="1:7" x14ac:dyDescent="0.25">
      <c r="A7427" t="s">
        <v>220</v>
      </c>
      <c r="B7427" t="s">
        <v>70</v>
      </c>
      <c r="C7427" t="s">
        <v>47</v>
      </c>
      <c r="D7427" t="s">
        <v>3183</v>
      </c>
      <c r="E7427" t="s">
        <v>49</v>
      </c>
      <c r="F7427" t="s">
        <v>50</v>
      </c>
      <c r="G7427">
        <v>3.4247506016920302E-4</v>
      </c>
    </row>
    <row r="7428" spans="1:7" x14ac:dyDescent="0.25">
      <c r="A7428" t="s">
        <v>220</v>
      </c>
      <c r="B7428" t="s">
        <v>76</v>
      </c>
      <c r="C7428" t="s">
        <v>47</v>
      </c>
      <c r="D7428" t="s">
        <v>3183</v>
      </c>
      <c r="E7428" t="s">
        <v>49</v>
      </c>
      <c r="F7428" t="s">
        <v>50</v>
      </c>
      <c r="G7428">
        <v>5.9599099279958995E-4</v>
      </c>
    </row>
    <row r="7429" spans="1:7" x14ac:dyDescent="0.25">
      <c r="A7429" t="s">
        <v>220</v>
      </c>
      <c r="B7429" t="s">
        <v>73</v>
      </c>
      <c r="C7429" t="s">
        <v>47</v>
      </c>
      <c r="D7429" t="s">
        <v>3183</v>
      </c>
      <c r="E7429" t="s">
        <v>49</v>
      </c>
      <c r="F7429" t="s">
        <v>50</v>
      </c>
      <c r="G7429">
        <v>1.573134927307E-3</v>
      </c>
    </row>
    <row r="7430" spans="1:7" x14ac:dyDescent="0.25">
      <c r="A7430" t="s">
        <v>3229</v>
      </c>
      <c r="B7430" t="s">
        <v>70</v>
      </c>
      <c r="C7430" t="s">
        <v>47</v>
      </c>
      <c r="D7430" t="s">
        <v>3176</v>
      </c>
      <c r="E7430" t="s">
        <v>49</v>
      </c>
      <c r="F7430" t="s">
        <v>50</v>
      </c>
      <c r="G7430">
        <v>2.0648128456539501E-3</v>
      </c>
    </row>
    <row r="7431" spans="1:7" x14ac:dyDescent="0.25">
      <c r="A7431" t="s">
        <v>3229</v>
      </c>
      <c r="B7431" t="s">
        <v>73</v>
      </c>
      <c r="C7431" t="s">
        <v>47</v>
      </c>
      <c r="D7431" t="s">
        <v>3176</v>
      </c>
      <c r="E7431" t="s">
        <v>49</v>
      </c>
      <c r="F7431" t="s">
        <v>50</v>
      </c>
      <c r="G7431">
        <v>4.8676651109147897E-3</v>
      </c>
    </row>
    <row r="7432" spans="1:7" x14ac:dyDescent="0.25">
      <c r="A7432" t="s">
        <v>214</v>
      </c>
      <c r="B7432" t="s">
        <v>76</v>
      </c>
      <c r="C7432" t="s">
        <v>47</v>
      </c>
      <c r="D7432" t="s">
        <v>3182</v>
      </c>
      <c r="E7432" t="s">
        <v>49</v>
      </c>
      <c r="F7432" t="s">
        <v>50</v>
      </c>
      <c r="G7432">
        <v>1.1502838032877299E-3</v>
      </c>
    </row>
    <row r="7433" spans="1:7" x14ac:dyDescent="0.25">
      <c r="A7433" t="s">
        <v>214</v>
      </c>
      <c r="B7433" t="s">
        <v>73</v>
      </c>
      <c r="C7433" t="s">
        <v>47</v>
      </c>
      <c r="D7433" t="s">
        <v>3182</v>
      </c>
      <c r="E7433" t="s">
        <v>49</v>
      </c>
      <c r="F7433" t="s">
        <v>50</v>
      </c>
      <c r="G7433">
        <v>2.0085450930473099E-3</v>
      </c>
    </row>
    <row r="7434" spans="1:7" x14ac:dyDescent="0.25">
      <c r="A7434" t="s">
        <v>3229</v>
      </c>
      <c r="B7434" t="s">
        <v>76</v>
      </c>
      <c r="C7434" t="s">
        <v>47</v>
      </c>
      <c r="D7434" t="s">
        <v>3176</v>
      </c>
      <c r="E7434" t="s">
        <v>49</v>
      </c>
      <c r="F7434" t="s">
        <v>50</v>
      </c>
      <c r="G7434">
        <v>4.0883448664788798E-3</v>
      </c>
    </row>
    <row r="7435" spans="1:7" x14ac:dyDescent="0.25">
      <c r="A7435" t="s">
        <v>214</v>
      </c>
      <c r="B7435" t="s">
        <v>70</v>
      </c>
      <c r="C7435" t="s">
        <v>47</v>
      </c>
      <c r="D7435" t="s">
        <v>3182</v>
      </c>
      <c r="E7435" t="s">
        <v>49</v>
      </c>
      <c r="F7435" t="s">
        <v>50</v>
      </c>
      <c r="G7435">
        <v>6.7200790613125496E-4</v>
      </c>
    </row>
    <row r="7436" spans="1:7" x14ac:dyDescent="0.25">
      <c r="A7436" t="s">
        <v>220</v>
      </c>
      <c r="B7436" t="s">
        <v>70</v>
      </c>
      <c r="C7436" t="s">
        <v>47</v>
      </c>
      <c r="D7436" t="s">
        <v>3184</v>
      </c>
      <c r="E7436" t="s">
        <v>49</v>
      </c>
      <c r="F7436" t="s">
        <v>50</v>
      </c>
      <c r="G7436">
        <v>3.5555521647135399E-4</v>
      </c>
    </row>
    <row r="7437" spans="1:7" x14ac:dyDescent="0.25">
      <c r="A7437" t="s">
        <v>220</v>
      </c>
      <c r="B7437" t="s">
        <v>76</v>
      </c>
      <c r="C7437" t="s">
        <v>47</v>
      </c>
      <c r="D7437" t="s">
        <v>3184</v>
      </c>
      <c r="E7437" t="s">
        <v>49</v>
      </c>
      <c r="F7437" t="s">
        <v>50</v>
      </c>
      <c r="G7437">
        <v>6.4027716716130495E-4</v>
      </c>
    </row>
    <row r="7438" spans="1:7" x14ac:dyDescent="0.25">
      <c r="A7438" t="s">
        <v>220</v>
      </c>
      <c r="B7438" t="s">
        <v>73</v>
      </c>
      <c r="C7438" t="s">
        <v>47</v>
      </c>
      <c r="D7438" t="s">
        <v>3184</v>
      </c>
      <c r="E7438" t="s">
        <v>49</v>
      </c>
      <c r="F7438" t="s">
        <v>50</v>
      </c>
      <c r="G7438">
        <v>1.6107623527447301E-3</v>
      </c>
    </row>
    <row r="7439" spans="1:7" x14ac:dyDescent="0.25">
      <c r="A7439" t="s">
        <v>3229</v>
      </c>
      <c r="B7439" t="s">
        <v>70</v>
      </c>
      <c r="C7439" t="s">
        <v>47</v>
      </c>
      <c r="D7439" t="s">
        <v>3177</v>
      </c>
      <c r="E7439" t="s">
        <v>49</v>
      </c>
      <c r="F7439" t="s">
        <v>50</v>
      </c>
      <c r="G7439">
        <v>2.0365277381792402E-3</v>
      </c>
    </row>
    <row r="7440" spans="1:7" x14ac:dyDescent="0.25">
      <c r="A7440" t="s">
        <v>3229</v>
      </c>
      <c r="B7440" t="s">
        <v>73</v>
      </c>
      <c r="C7440" t="s">
        <v>47</v>
      </c>
      <c r="D7440" t="s">
        <v>3177</v>
      </c>
      <c r="E7440" t="s">
        <v>49</v>
      </c>
      <c r="F7440" t="s">
        <v>50</v>
      </c>
      <c r="G7440">
        <v>4.8184885554117696E-3</v>
      </c>
    </row>
    <row r="7441" spans="1:7" x14ac:dyDescent="0.25">
      <c r="A7441" t="s">
        <v>214</v>
      </c>
      <c r="B7441" t="s">
        <v>76</v>
      </c>
      <c r="C7441" t="s">
        <v>47</v>
      </c>
      <c r="D7441" t="s">
        <v>3183</v>
      </c>
      <c r="E7441" t="s">
        <v>49</v>
      </c>
      <c r="F7441" t="s">
        <v>50</v>
      </c>
      <c r="G7441">
        <v>1.1459201448577299E-3</v>
      </c>
    </row>
    <row r="7442" spans="1:7" x14ac:dyDescent="0.25">
      <c r="A7442" t="s">
        <v>214</v>
      </c>
      <c r="B7442" t="s">
        <v>73</v>
      </c>
      <c r="C7442" t="s">
        <v>47</v>
      </c>
      <c r="D7442" t="s">
        <v>3183</v>
      </c>
      <c r="E7442" t="s">
        <v>49</v>
      </c>
      <c r="F7442" t="s">
        <v>50</v>
      </c>
      <c r="G7442">
        <v>2.0052723492248099E-3</v>
      </c>
    </row>
    <row r="7443" spans="1:7" x14ac:dyDescent="0.25">
      <c r="A7443" t="s">
        <v>214</v>
      </c>
      <c r="B7443" t="s">
        <v>70</v>
      </c>
      <c r="C7443" t="s">
        <v>47</v>
      </c>
      <c r="D7443" t="s">
        <v>3183</v>
      </c>
      <c r="E7443" t="s">
        <v>49</v>
      </c>
      <c r="F7443" t="s">
        <v>50</v>
      </c>
      <c r="G7443">
        <v>6.6666603088378902E-4</v>
      </c>
    </row>
    <row r="7444" spans="1:7" x14ac:dyDescent="0.25">
      <c r="A7444" t="s">
        <v>220</v>
      </c>
      <c r="B7444" t="s">
        <v>70</v>
      </c>
      <c r="C7444" t="s">
        <v>47</v>
      </c>
      <c r="D7444" t="s">
        <v>3185</v>
      </c>
      <c r="E7444" t="s">
        <v>49</v>
      </c>
      <c r="F7444" t="s">
        <v>50</v>
      </c>
      <c r="G7444">
        <v>3.52880321902993E-4</v>
      </c>
    </row>
    <row r="7445" spans="1:7" x14ac:dyDescent="0.25">
      <c r="A7445" t="s">
        <v>3229</v>
      </c>
      <c r="B7445" t="s">
        <v>76</v>
      </c>
      <c r="C7445" t="s">
        <v>47</v>
      </c>
      <c r="D7445" t="s">
        <v>3177</v>
      </c>
      <c r="E7445" t="s">
        <v>49</v>
      </c>
      <c r="F7445" t="s">
        <v>50</v>
      </c>
      <c r="G7445">
        <v>4.0768606477676397E-3</v>
      </c>
    </row>
    <row r="7446" spans="1:7" x14ac:dyDescent="0.25">
      <c r="A7446" t="s">
        <v>220</v>
      </c>
      <c r="B7446" t="s">
        <v>76</v>
      </c>
      <c r="C7446" t="s">
        <v>47</v>
      </c>
      <c r="D7446" t="s">
        <v>3185</v>
      </c>
      <c r="E7446" t="s">
        <v>49</v>
      </c>
      <c r="F7446" t="s">
        <v>50</v>
      </c>
      <c r="G7446">
        <v>6.3374425158088503E-4</v>
      </c>
    </row>
    <row r="7447" spans="1:7" x14ac:dyDescent="0.25">
      <c r="A7447" t="s">
        <v>220</v>
      </c>
      <c r="B7447" t="s">
        <v>73</v>
      </c>
      <c r="C7447" t="s">
        <v>47</v>
      </c>
      <c r="D7447" t="s">
        <v>3185</v>
      </c>
      <c r="E7447" t="s">
        <v>49</v>
      </c>
      <c r="F7447" t="s">
        <v>50</v>
      </c>
      <c r="G7447">
        <v>1.59944977779937E-3</v>
      </c>
    </row>
    <row r="7448" spans="1:7" x14ac:dyDescent="0.25">
      <c r="A7448" t="s">
        <v>3229</v>
      </c>
      <c r="B7448" t="s">
        <v>70</v>
      </c>
      <c r="C7448" t="s">
        <v>47</v>
      </c>
      <c r="D7448" t="s">
        <v>3178</v>
      </c>
      <c r="E7448" t="s">
        <v>49</v>
      </c>
      <c r="F7448" t="s">
        <v>50</v>
      </c>
      <c r="G7448">
        <v>2.0142623433121601E-3</v>
      </c>
    </row>
    <row r="7449" spans="1:7" x14ac:dyDescent="0.25">
      <c r="A7449" t="s">
        <v>3229</v>
      </c>
      <c r="B7449" t="s">
        <v>73</v>
      </c>
      <c r="C7449" t="s">
        <v>47</v>
      </c>
      <c r="D7449" t="s">
        <v>3178</v>
      </c>
      <c r="E7449" t="s">
        <v>49</v>
      </c>
      <c r="F7449" t="s">
        <v>50</v>
      </c>
      <c r="G7449">
        <v>4.7770224712990403E-3</v>
      </c>
    </row>
    <row r="7450" spans="1:7" x14ac:dyDescent="0.25">
      <c r="A7450" t="s">
        <v>214</v>
      </c>
      <c r="B7450" t="s">
        <v>76</v>
      </c>
      <c r="C7450" t="s">
        <v>47</v>
      </c>
      <c r="D7450" t="s">
        <v>3184</v>
      </c>
      <c r="E7450" t="s">
        <v>49</v>
      </c>
      <c r="F7450" t="s">
        <v>50</v>
      </c>
      <c r="G7450">
        <v>1.1656238883733701E-3</v>
      </c>
    </row>
    <row r="7451" spans="1:7" x14ac:dyDescent="0.25">
      <c r="A7451" t="s">
        <v>214</v>
      </c>
      <c r="B7451" t="s">
        <v>73</v>
      </c>
      <c r="C7451" t="s">
        <v>47</v>
      </c>
      <c r="D7451" t="s">
        <v>3184</v>
      </c>
      <c r="E7451" t="s">
        <v>49</v>
      </c>
      <c r="F7451" t="s">
        <v>50</v>
      </c>
      <c r="G7451">
        <v>2.0722202459971099E-3</v>
      </c>
    </row>
    <row r="7452" spans="1:7" x14ac:dyDescent="0.25">
      <c r="A7452" t="s">
        <v>214</v>
      </c>
      <c r="B7452" t="s">
        <v>70</v>
      </c>
      <c r="C7452" t="s">
        <v>47</v>
      </c>
      <c r="D7452" t="s">
        <v>3184</v>
      </c>
      <c r="E7452" t="s">
        <v>49</v>
      </c>
      <c r="F7452" t="s">
        <v>50</v>
      </c>
      <c r="G7452">
        <v>6.9062434136867501E-4</v>
      </c>
    </row>
    <row r="7453" spans="1:7" x14ac:dyDescent="0.25">
      <c r="A7453" t="s">
        <v>220</v>
      </c>
      <c r="B7453" t="s">
        <v>70</v>
      </c>
      <c r="C7453" t="s">
        <v>47</v>
      </c>
      <c r="D7453" t="s">
        <v>3186</v>
      </c>
      <c r="E7453" t="s">
        <v>49</v>
      </c>
      <c r="F7453" t="s">
        <v>50</v>
      </c>
      <c r="G7453">
        <v>3.5196443398793502E-4</v>
      </c>
    </row>
    <row r="7454" spans="1:7" x14ac:dyDescent="0.25">
      <c r="A7454" t="s">
        <v>220</v>
      </c>
      <c r="B7454" t="s">
        <v>76</v>
      </c>
      <c r="C7454" t="s">
        <v>47</v>
      </c>
      <c r="D7454" t="s">
        <v>3186</v>
      </c>
      <c r="E7454" t="s">
        <v>49</v>
      </c>
      <c r="F7454" t="s">
        <v>50</v>
      </c>
      <c r="G7454">
        <v>6.2872568766275997E-4</v>
      </c>
    </row>
    <row r="7455" spans="1:7" x14ac:dyDescent="0.25">
      <c r="A7455" t="s">
        <v>3229</v>
      </c>
      <c r="B7455" t="s">
        <v>76</v>
      </c>
      <c r="C7455" t="s">
        <v>47</v>
      </c>
      <c r="D7455" t="s">
        <v>3178</v>
      </c>
      <c r="E7455" t="s">
        <v>49</v>
      </c>
      <c r="F7455" t="s">
        <v>50</v>
      </c>
      <c r="G7455">
        <v>4.05217331271987E-3</v>
      </c>
    </row>
    <row r="7456" spans="1:7" x14ac:dyDescent="0.25">
      <c r="A7456" t="s">
        <v>220</v>
      </c>
      <c r="B7456" t="s">
        <v>73</v>
      </c>
      <c r="C7456" t="s">
        <v>47</v>
      </c>
      <c r="D7456" t="s">
        <v>3186</v>
      </c>
      <c r="E7456" t="s">
        <v>49</v>
      </c>
      <c r="F7456" t="s">
        <v>50</v>
      </c>
      <c r="G7456">
        <v>1.5897681315739901E-3</v>
      </c>
    </row>
    <row r="7457" spans="1:7" x14ac:dyDescent="0.25">
      <c r="A7457" t="s">
        <v>3229</v>
      </c>
      <c r="B7457" t="s">
        <v>70</v>
      </c>
      <c r="C7457" t="s">
        <v>47</v>
      </c>
      <c r="D7457" t="s">
        <v>3179</v>
      </c>
      <c r="E7457" t="s">
        <v>49</v>
      </c>
      <c r="F7457" t="s">
        <v>50</v>
      </c>
      <c r="G7457">
        <v>1.9981462425655702E-3</v>
      </c>
    </row>
    <row r="7458" spans="1:7" x14ac:dyDescent="0.25">
      <c r="A7458" t="s">
        <v>214</v>
      </c>
      <c r="B7458" t="s">
        <v>73</v>
      </c>
      <c r="C7458" t="s">
        <v>47</v>
      </c>
      <c r="D7458" t="s">
        <v>3185</v>
      </c>
      <c r="E7458" t="s">
        <v>49</v>
      </c>
      <c r="F7458" t="s">
        <v>50</v>
      </c>
      <c r="G7458">
        <v>2.0620693640453799E-3</v>
      </c>
    </row>
    <row r="7459" spans="1:7" x14ac:dyDescent="0.25">
      <c r="A7459" t="s">
        <v>214</v>
      </c>
      <c r="B7459" t="s">
        <v>76</v>
      </c>
      <c r="C7459" t="s">
        <v>47</v>
      </c>
      <c r="D7459" t="s">
        <v>3185</v>
      </c>
      <c r="E7459" t="s">
        <v>49</v>
      </c>
      <c r="F7459" t="s">
        <v>50</v>
      </c>
      <c r="G7459">
        <v>1.1584351092209001E-3</v>
      </c>
    </row>
    <row r="7460" spans="1:7" x14ac:dyDescent="0.25">
      <c r="A7460" t="s">
        <v>214</v>
      </c>
      <c r="B7460" t="s">
        <v>70</v>
      </c>
      <c r="C7460" t="s">
        <v>47</v>
      </c>
      <c r="D7460" t="s">
        <v>3185</v>
      </c>
      <c r="E7460" t="s">
        <v>49</v>
      </c>
      <c r="F7460" t="s">
        <v>50</v>
      </c>
      <c r="G7460">
        <v>6.8724214294810303E-4</v>
      </c>
    </row>
    <row r="7461" spans="1:7" x14ac:dyDescent="0.25">
      <c r="A7461" t="s">
        <v>220</v>
      </c>
      <c r="B7461" t="s">
        <v>70</v>
      </c>
      <c r="C7461" t="s">
        <v>47</v>
      </c>
      <c r="D7461" t="s">
        <v>3187</v>
      </c>
      <c r="E7461" t="s">
        <v>49</v>
      </c>
      <c r="F7461" t="s">
        <v>50</v>
      </c>
      <c r="G7461">
        <v>3.4772389863868298E-4</v>
      </c>
    </row>
    <row r="7462" spans="1:7" x14ac:dyDescent="0.25">
      <c r="A7462" t="s">
        <v>3229</v>
      </c>
      <c r="B7462" t="s">
        <v>73</v>
      </c>
      <c r="C7462" t="s">
        <v>47</v>
      </c>
      <c r="D7462" t="s">
        <v>3179</v>
      </c>
      <c r="E7462" t="s">
        <v>49</v>
      </c>
      <c r="F7462" t="s">
        <v>50</v>
      </c>
      <c r="G7462">
        <v>4.7474028799268904E-3</v>
      </c>
    </row>
    <row r="7463" spans="1:7" x14ac:dyDescent="0.25">
      <c r="A7463" t="s">
        <v>220</v>
      </c>
      <c r="B7463" t="s">
        <v>76</v>
      </c>
      <c r="C7463" t="s">
        <v>47</v>
      </c>
      <c r="D7463" t="s">
        <v>3187</v>
      </c>
      <c r="E7463" t="s">
        <v>49</v>
      </c>
      <c r="F7463" t="s">
        <v>50</v>
      </c>
      <c r="G7463">
        <v>6.2115067937766697E-4</v>
      </c>
    </row>
    <row r="7464" spans="1:7" x14ac:dyDescent="0.25">
      <c r="A7464" t="s">
        <v>220</v>
      </c>
      <c r="B7464" t="s">
        <v>73</v>
      </c>
      <c r="C7464" t="s">
        <v>47</v>
      </c>
      <c r="D7464" t="s">
        <v>3187</v>
      </c>
      <c r="E7464" t="s">
        <v>49</v>
      </c>
      <c r="F7464" t="s">
        <v>50</v>
      </c>
      <c r="G7464">
        <v>1.57529970249497E-3</v>
      </c>
    </row>
    <row r="7465" spans="1:7" x14ac:dyDescent="0.25">
      <c r="A7465" t="s">
        <v>3229</v>
      </c>
      <c r="B7465" t="s">
        <v>76</v>
      </c>
      <c r="C7465" t="s">
        <v>47</v>
      </c>
      <c r="D7465" t="s">
        <v>3179</v>
      </c>
      <c r="E7465" t="s">
        <v>49</v>
      </c>
      <c r="F7465" t="s">
        <v>50</v>
      </c>
      <c r="G7465">
        <v>4.0429591072930196E-3</v>
      </c>
    </row>
    <row r="7466" spans="1:7" x14ac:dyDescent="0.25">
      <c r="A7466" t="s">
        <v>3229</v>
      </c>
      <c r="B7466" t="s">
        <v>70</v>
      </c>
      <c r="C7466" t="s">
        <v>47</v>
      </c>
      <c r="D7466" t="s">
        <v>3180</v>
      </c>
      <c r="E7466" t="s">
        <v>49</v>
      </c>
      <c r="F7466" t="s">
        <v>50</v>
      </c>
      <c r="G7466">
        <v>2.0504366410406E-3</v>
      </c>
    </row>
    <row r="7467" spans="1:7" x14ac:dyDescent="0.25">
      <c r="A7467" t="s">
        <v>214</v>
      </c>
      <c r="B7467" t="s">
        <v>70</v>
      </c>
      <c r="C7467" t="s">
        <v>47</v>
      </c>
      <c r="D7467" t="s">
        <v>3186</v>
      </c>
      <c r="E7467" t="s">
        <v>49</v>
      </c>
      <c r="F7467" t="s">
        <v>50</v>
      </c>
      <c r="G7467">
        <v>6.8597495555877599E-4</v>
      </c>
    </row>
    <row r="7468" spans="1:7" x14ac:dyDescent="0.25">
      <c r="A7468" t="s">
        <v>220</v>
      </c>
      <c r="B7468" t="s">
        <v>76</v>
      </c>
      <c r="C7468" t="s">
        <v>47</v>
      </c>
      <c r="D7468" t="s">
        <v>3188</v>
      </c>
      <c r="E7468" t="s">
        <v>49</v>
      </c>
      <c r="F7468" t="s">
        <v>50</v>
      </c>
      <c r="G7468">
        <v>6.1474809097865205E-4</v>
      </c>
    </row>
    <row r="7469" spans="1:7" x14ac:dyDescent="0.25">
      <c r="A7469" t="s">
        <v>214</v>
      </c>
      <c r="B7469" t="s">
        <v>73</v>
      </c>
      <c r="C7469" t="s">
        <v>47</v>
      </c>
      <c r="D7469" t="s">
        <v>3186</v>
      </c>
      <c r="E7469" t="s">
        <v>49</v>
      </c>
      <c r="F7469" t="s">
        <v>50</v>
      </c>
      <c r="G7469">
        <v>2.04776227474212E-3</v>
      </c>
    </row>
    <row r="7470" spans="1:7" x14ac:dyDescent="0.25">
      <c r="A7470" t="s">
        <v>220</v>
      </c>
      <c r="B7470" t="s">
        <v>70</v>
      </c>
      <c r="C7470" t="s">
        <v>47</v>
      </c>
      <c r="D7470" t="s">
        <v>3188</v>
      </c>
      <c r="E7470" t="s">
        <v>49</v>
      </c>
      <c r="F7470" t="s">
        <v>50</v>
      </c>
      <c r="G7470">
        <v>3.4622982853934801E-4</v>
      </c>
    </row>
    <row r="7471" spans="1:7" x14ac:dyDescent="0.25">
      <c r="A7471" t="s">
        <v>214</v>
      </c>
      <c r="B7471" t="s">
        <v>76</v>
      </c>
      <c r="C7471" t="s">
        <v>47</v>
      </c>
      <c r="D7471" t="s">
        <v>3186</v>
      </c>
      <c r="E7471" t="s">
        <v>49</v>
      </c>
      <c r="F7471" t="s">
        <v>50</v>
      </c>
      <c r="G7471">
        <v>1.15311543146769E-3</v>
      </c>
    </row>
    <row r="7472" spans="1:7" x14ac:dyDescent="0.25">
      <c r="A7472" t="s">
        <v>3229</v>
      </c>
      <c r="B7472" t="s">
        <v>73</v>
      </c>
      <c r="C7472" t="s">
        <v>47</v>
      </c>
      <c r="D7472" t="s">
        <v>3180</v>
      </c>
      <c r="E7472" t="s">
        <v>49</v>
      </c>
      <c r="F7472" t="s">
        <v>50</v>
      </c>
      <c r="G7472">
        <v>4.7986065347989399E-3</v>
      </c>
    </row>
    <row r="7473" spans="1:7" x14ac:dyDescent="0.25">
      <c r="A7473" t="s">
        <v>220</v>
      </c>
      <c r="B7473" t="s">
        <v>73</v>
      </c>
      <c r="C7473" t="s">
        <v>47</v>
      </c>
      <c r="D7473" t="s">
        <v>3188</v>
      </c>
      <c r="E7473" t="s">
        <v>49</v>
      </c>
      <c r="F7473" t="s">
        <v>50</v>
      </c>
      <c r="G7473">
        <v>1.56778951012899E-3</v>
      </c>
    </row>
    <row r="7474" spans="1:7" x14ac:dyDescent="0.25">
      <c r="A7474" t="s">
        <v>3229</v>
      </c>
      <c r="B7474" t="s">
        <v>76</v>
      </c>
      <c r="C7474" t="s">
        <v>47</v>
      </c>
      <c r="D7474" t="s">
        <v>3180</v>
      </c>
      <c r="E7474" t="s">
        <v>49</v>
      </c>
      <c r="F7474" t="s">
        <v>50</v>
      </c>
      <c r="G7474">
        <v>4.0847914260730396E-3</v>
      </c>
    </row>
    <row r="7475" spans="1:7" x14ac:dyDescent="0.25">
      <c r="A7475" t="s">
        <v>3229</v>
      </c>
      <c r="B7475" t="s">
        <v>70</v>
      </c>
      <c r="C7475" t="s">
        <v>47</v>
      </c>
      <c r="D7475" t="s">
        <v>3181</v>
      </c>
      <c r="E7475" t="s">
        <v>49</v>
      </c>
      <c r="F7475" t="s">
        <v>50</v>
      </c>
      <c r="G7475">
        <v>2.0948753470466201E-3</v>
      </c>
    </row>
    <row r="7476" spans="1:7" x14ac:dyDescent="0.25">
      <c r="A7476" t="s">
        <v>220</v>
      </c>
      <c r="B7476" t="s">
        <v>76</v>
      </c>
      <c r="C7476" t="s">
        <v>47</v>
      </c>
      <c r="D7476" t="s">
        <v>3189</v>
      </c>
      <c r="E7476" t="s">
        <v>49</v>
      </c>
      <c r="F7476" t="s">
        <v>50</v>
      </c>
      <c r="G7476">
        <v>6.1241771660599002E-4</v>
      </c>
    </row>
    <row r="7477" spans="1:7" x14ac:dyDescent="0.25">
      <c r="A7477" t="s">
        <v>214</v>
      </c>
      <c r="B7477" t="s">
        <v>70</v>
      </c>
      <c r="C7477" t="s">
        <v>47</v>
      </c>
      <c r="D7477" t="s">
        <v>3187</v>
      </c>
      <c r="E7477" t="s">
        <v>49</v>
      </c>
      <c r="F7477" t="s">
        <v>50</v>
      </c>
      <c r="G7477">
        <v>6.79048883867072E-4</v>
      </c>
    </row>
    <row r="7478" spans="1:7" x14ac:dyDescent="0.25">
      <c r="A7478" t="s">
        <v>214</v>
      </c>
      <c r="B7478" t="s">
        <v>73</v>
      </c>
      <c r="C7478" t="s">
        <v>47</v>
      </c>
      <c r="D7478" t="s">
        <v>3187</v>
      </c>
      <c r="E7478" t="s">
        <v>49</v>
      </c>
      <c r="F7478" t="s">
        <v>50</v>
      </c>
      <c r="G7478">
        <v>2.0321265760674498E-3</v>
      </c>
    </row>
    <row r="7479" spans="1:7" x14ac:dyDescent="0.25">
      <c r="A7479" t="s">
        <v>220</v>
      </c>
      <c r="B7479" t="s">
        <v>70</v>
      </c>
      <c r="C7479" t="s">
        <v>47</v>
      </c>
      <c r="D7479" t="s">
        <v>3189</v>
      </c>
      <c r="E7479" t="s">
        <v>49</v>
      </c>
      <c r="F7479" t="s">
        <v>50</v>
      </c>
      <c r="G7479">
        <v>3.4313692766077298E-4</v>
      </c>
    </row>
    <row r="7480" spans="1:7" x14ac:dyDescent="0.25">
      <c r="A7480" t="s">
        <v>214</v>
      </c>
      <c r="B7480" t="s">
        <v>76</v>
      </c>
      <c r="C7480" t="s">
        <v>47</v>
      </c>
      <c r="D7480" t="s">
        <v>3187</v>
      </c>
      <c r="E7480" t="s">
        <v>49</v>
      </c>
      <c r="F7480" t="s">
        <v>50</v>
      </c>
      <c r="G7480">
        <v>1.1442425499958199E-3</v>
      </c>
    </row>
    <row r="7481" spans="1:7" x14ac:dyDescent="0.25">
      <c r="A7481" t="s">
        <v>3229</v>
      </c>
      <c r="B7481" t="s">
        <v>73</v>
      </c>
      <c r="C7481" t="s">
        <v>47</v>
      </c>
      <c r="D7481" t="s">
        <v>3181</v>
      </c>
      <c r="E7481" t="s">
        <v>49</v>
      </c>
      <c r="F7481" t="s">
        <v>50</v>
      </c>
      <c r="G7481">
        <v>4.8549737249101903E-3</v>
      </c>
    </row>
    <row r="7482" spans="1:7" x14ac:dyDescent="0.25">
      <c r="A7482" t="s">
        <v>220</v>
      </c>
      <c r="B7482" t="s">
        <v>73</v>
      </c>
      <c r="C7482" t="s">
        <v>47</v>
      </c>
      <c r="D7482" t="s">
        <v>3189</v>
      </c>
      <c r="E7482" t="s">
        <v>49</v>
      </c>
      <c r="F7482" t="s">
        <v>50</v>
      </c>
      <c r="G7482">
        <v>1.56339720183727E-3</v>
      </c>
    </row>
    <row r="7483" spans="1:7" x14ac:dyDescent="0.25">
      <c r="A7483" t="s">
        <v>3229</v>
      </c>
      <c r="B7483" t="s">
        <v>76</v>
      </c>
      <c r="C7483" t="s">
        <v>47</v>
      </c>
      <c r="D7483" t="s">
        <v>3181</v>
      </c>
      <c r="E7483" t="s">
        <v>49</v>
      </c>
      <c r="F7483" t="s">
        <v>50</v>
      </c>
      <c r="G7483">
        <v>4.1277016912187802E-3</v>
      </c>
    </row>
    <row r="7484" spans="1:7" x14ac:dyDescent="0.25">
      <c r="A7484" t="s">
        <v>220</v>
      </c>
      <c r="B7484" t="s">
        <v>76</v>
      </c>
      <c r="C7484" t="s">
        <v>47</v>
      </c>
      <c r="D7484" t="s">
        <v>3190</v>
      </c>
      <c r="E7484" t="s">
        <v>49</v>
      </c>
      <c r="F7484" t="s">
        <v>50</v>
      </c>
      <c r="G7484">
        <v>6.0723456301430402E-4</v>
      </c>
    </row>
    <row r="7485" spans="1:7" x14ac:dyDescent="0.25">
      <c r="A7485" t="s">
        <v>3229</v>
      </c>
      <c r="B7485" t="s">
        <v>70</v>
      </c>
      <c r="C7485" t="s">
        <v>47</v>
      </c>
      <c r="D7485" t="s">
        <v>3182</v>
      </c>
      <c r="E7485" t="s">
        <v>49</v>
      </c>
      <c r="F7485" t="s">
        <v>50</v>
      </c>
      <c r="G7485">
        <v>2.1292714736400502E-3</v>
      </c>
    </row>
    <row r="7486" spans="1:7" x14ac:dyDescent="0.25">
      <c r="A7486" t="s">
        <v>214</v>
      </c>
      <c r="B7486" t="s">
        <v>70</v>
      </c>
      <c r="C7486" t="s">
        <v>47</v>
      </c>
      <c r="D7486" t="s">
        <v>3188</v>
      </c>
      <c r="E7486" t="s">
        <v>49</v>
      </c>
      <c r="F7486" t="s">
        <v>50</v>
      </c>
      <c r="G7486">
        <v>6.7559459379741105E-4</v>
      </c>
    </row>
    <row r="7487" spans="1:7" x14ac:dyDescent="0.25">
      <c r="A7487" t="s">
        <v>220</v>
      </c>
      <c r="B7487" t="s">
        <v>70</v>
      </c>
      <c r="C7487" t="s">
        <v>47</v>
      </c>
      <c r="D7487" t="s">
        <v>3190</v>
      </c>
      <c r="E7487" t="s">
        <v>49</v>
      </c>
      <c r="F7487" t="s">
        <v>50</v>
      </c>
      <c r="G7487">
        <v>3.4043895181759299E-4</v>
      </c>
    </row>
    <row r="7488" spans="1:7" x14ac:dyDescent="0.25">
      <c r="A7488" t="s">
        <v>214</v>
      </c>
      <c r="B7488" t="s">
        <v>73</v>
      </c>
      <c r="C7488" t="s">
        <v>47</v>
      </c>
      <c r="D7488" t="s">
        <v>3188</v>
      </c>
      <c r="E7488" t="s">
        <v>49</v>
      </c>
      <c r="F7488" t="s">
        <v>50</v>
      </c>
      <c r="G7488">
        <v>2.0211620936318002E-3</v>
      </c>
    </row>
    <row r="7489" spans="1:7" x14ac:dyDescent="0.25">
      <c r="A7489" t="s">
        <v>220</v>
      </c>
      <c r="B7489" t="s">
        <v>73</v>
      </c>
      <c r="C7489" t="s">
        <v>47</v>
      </c>
      <c r="D7489" t="s">
        <v>3190</v>
      </c>
      <c r="E7489" t="s">
        <v>49</v>
      </c>
      <c r="F7489" t="s">
        <v>50</v>
      </c>
      <c r="G7489">
        <v>1.55813804892606E-3</v>
      </c>
    </row>
    <row r="7490" spans="1:7" x14ac:dyDescent="0.25">
      <c r="A7490" t="s">
        <v>214</v>
      </c>
      <c r="B7490" t="s">
        <v>76</v>
      </c>
      <c r="C7490" t="s">
        <v>47</v>
      </c>
      <c r="D7490" t="s">
        <v>3188</v>
      </c>
      <c r="E7490" t="s">
        <v>49</v>
      </c>
      <c r="F7490" t="s">
        <v>50</v>
      </c>
      <c r="G7490">
        <v>1.14649361561215E-3</v>
      </c>
    </row>
    <row r="7491" spans="1:7" x14ac:dyDescent="0.25">
      <c r="A7491" t="s">
        <v>3229</v>
      </c>
      <c r="B7491" t="s">
        <v>73</v>
      </c>
      <c r="C7491" t="s">
        <v>47</v>
      </c>
      <c r="D7491" t="s">
        <v>3182</v>
      </c>
      <c r="E7491" t="s">
        <v>49</v>
      </c>
      <c r="F7491" t="s">
        <v>50</v>
      </c>
      <c r="G7491">
        <v>4.8977873518935601E-3</v>
      </c>
    </row>
    <row r="7492" spans="1:7" x14ac:dyDescent="0.25">
      <c r="A7492" t="s">
        <v>3229</v>
      </c>
      <c r="B7492" t="s">
        <v>76</v>
      </c>
      <c r="C7492" t="s">
        <v>47</v>
      </c>
      <c r="D7492" t="s">
        <v>3182</v>
      </c>
      <c r="E7492" t="s">
        <v>49</v>
      </c>
      <c r="F7492" t="s">
        <v>50</v>
      </c>
      <c r="G7492">
        <v>4.1499248172482796E-3</v>
      </c>
    </row>
    <row r="7493" spans="1:7" x14ac:dyDescent="0.25">
      <c r="A7493" t="s">
        <v>220</v>
      </c>
      <c r="B7493" t="s">
        <v>76</v>
      </c>
      <c r="C7493" t="s">
        <v>47</v>
      </c>
      <c r="D7493" t="s">
        <v>3191</v>
      </c>
      <c r="E7493" t="s">
        <v>49</v>
      </c>
      <c r="F7493" t="s">
        <v>50</v>
      </c>
      <c r="G7493">
        <v>6.0025485539344904E-4</v>
      </c>
    </row>
    <row r="7494" spans="1:7" x14ac:dyDescent="0.25">
      <c r="A7494" t="s">
        <v>3229</v>
      </c>
      <c r="B7494" t="s">
        <v>70</v>
      </c>
      <c r="C7494" t="s">
        <v>47</v>
      </c>
      <c r="D7494" t="s">
        <v>3183</v>
      </c>
      <c r="E7494" t="s">
        <v>49</v>
      </c>
      <c r="F7494" t="s">
        <v>50</v>
      </c>
      <c r="G7494">
        <v>2.1272834846238998E-3</v>
      </c>
    </row>
    <row r="7495" spans="1:7" x14ac:dyDescent="0.25">
      <c r="A7495" t="s">
        <v>214</v>
      </c>
      <c r="B7495" t="s">
        <v>70</v>
      </c>
      <c r="C7495" t="s">
        <v>47</v>
      </c>
      <c r="D7495" t="s">
        <v>3189</v>
      </c>
      <c r="E7495" t="s">
        <v>49</v>
      </c>
      <c r="F7495" t="s">
        <v>50</v>
      </c>
      <c r="G7495">
        <v>6.6928040747549005E-4</v>
      </c>
    </row>
    <row r="7496" spans="1:7" x14ac:dyDescent="0.25">
      <c r="A7496" t="s">
        <v>220</v>
      </c>
      <c r="B7496" t="s">
        <v>73</v>
      </c>
      <c r="C7496" t="s">
        <v>47</v>
      </c>
      <c r="D7496" t="s">
        <v>3191</v>
      </c>
      <c r="E7496" t="s">
        <v>49</v>
      </c>
      <c r="F7496" t="s">
        <v>50</v>
      </c>
      <c r="G7496">
        <v>1.5574697790474701E-3</v>
      </c>
    </row>
    <row r="7497" spans="1:7" x14ac:dyDescent="0.25">
      <c r="A7497" t="s">
        <v>220</v>
      </c>
      <c r="B7497" t="s">
        <v>70</v>
      </c>
      <c r="C7497" t="s">
        <v>47</v>
      </c>
      <c r="D7497" t="s">
        <v>3191</v>
      </c>
      <c r="E7497" t="s">
        <v>49</v>
      </c>
      <c r="F7497" t="s">
        <v>50</v>
      </c>
      <c r="G7497">
        <v>3.3652586041739099E-4</v>
      </c>
    </row>
    <row r="7498" spans="1:7" x14ac:dyDescent="0.25">
      <c r="A7498" t="s">
        <v>214</v>
      </c>
      <c r="B7498" t="s">
        <v>73</v>
      </c>
      <c r="C7498" t="s">
        <v>47</v>
      </c>
      <c r="D7498" t="s">
        <v>3189</v>
      </c>
      <c r="E7498" t="s">
        <v>49</v>
      </c>
      <c r="F7498" t="s">
        <v>50</v>
      </c>
      <c r="G7498">
        <v>2.0098020048702398E-3</v>
      </c>
    </row>
    <row r="7499" spans="1:7" x14ac:dyDescent="0.25">
      <c r="A7499" t="s">
        <v>214</v>
      </c>
      <c r="B7499" t="s">
        <v>76</v>
      </c>
      <c r="C7499" t="s">
        <v>47</v>
      </c>
      <c r="D7499" t="s">
        <v>3189</v>
      </c>
      <c r="E7499" t="s">
        <v>49</v>
      </c>
      <c r="F7499" t="s">
        <v>50</v>
      </c>
      <c r="G7499">
        <v>1.14215577349943E-3</v>
      </c>
    </row>
    <row r="7500" spans="1:7" x14ac:dyDescent="0.25">
      <c r="A7500" t="s">
        <v>3229</v>
      </c>
      <c r="B7500" t="s">
        <v>73</v>
      </c>
      <c r="C7500" t="s">
        <v>47</v>
      </c>
      <c r="D7500" t="s">
        <v>3183</v>
      </c>
      <c r="E7500" t="s">
        <v>49</v>
      </c>
      <c r="F7500" t="s">
        <v>50</v>
      </c>
      <c r="G7500">
        <v>4.8888842264811199E-3</v>
      </c>
    </row>
    <row r="7501" spans="1:7" x14ac:dyDescent="0.25">
      <c r="A7501" t="s">
        <v>220</v>
      </c>
      <c r="B7501" t="s">
        <v>76</v>
      </c>
      <c r="C7501" t="s">
        <v>47</v>
      </c>
      <c r="D7501" t="s">
        <v>3192</v>
      </c>
      <c r="E7501" t="s">
        <v>49</v>
      </c>
      <c r="F7501" t="s">
        <v>50</v>
      </c>
      <c r="G7501">
        <v>5.9722165266672697E-4</v>
      </c>
    </row>
    <row r="7502" spans="1:7" x14ac:dyDescent="0.25">
      <c r="A7502" t="s">
        <v>3229</v>
      </c>
      <c r="B7502" t="s">
        <v>76</v>
      </c>
      <c r="C7502" t="s">
        <v>47</v>
      </c>
      <c r="D7502" t="s">
        <v>3183</v>
      </c>
      <c r="E7502" t="s">
        <v>49</v>
      </c>
      <c r="F7502" t="s">
        <v>50</v>
      </c>
      <c r="G7502">
        <v>4.15259800882782E-3</v>
      </c>
    </row>
    <row r="7503" spans="1:7" x14ac:dyDescent="0.25">
      <c r="A7503" t="s">
        <v>214</v>
      </c>
      <c r="B7503" t="s">
        <v>70</v>
      </c>
      <c r="C7503" t="s">
        <v>47</v>
      </c>
      <c r="D7503" t="s">
        <v>3190</v>
      </c>
      <c r="E7503" t="s">
        <v>49</v>
      </c>
      <c r="F7503" t="s">
        <v>50</v>
      </c>
      <c r="G7503">
        <v>6.7344897015150199E-4</v>
      </c>
    </row>
    <row r="7504" spans="1:7" x14ac:dyDescent="0.25">
      <c r="A7504" t="s">
        <v>3229</v>
      </c>
      <c r="B7504" t="s">
        <v>70</v>
      </c>
      <c r="C7504" t="s">
        <v>47</v>
      </c>
      <c r="D7504" t="s">
        <v>3184</v>
      </c>
      <c r="E7504" t="s">
        <v>49</v>
      </c>
      <c r="F7504" t="s">
        <v>50</v>
      </c>
      <c r="G7504">
        <v>2.12847019235293E-3</v>
      </c>
    </row>
    <row r="7505" spans="1:7" x14ac:dyDescent="0.25">
      <c r="A7505" t="s">
        <v>220</v>
      </c>
      <c r="B7505" t="s">
        <v>73</v>
      </c>
      <c r="C7505" t="s">
        <v>47</v>
      </c>
      <c r="D7505" t="s">
        <v>3192</v>
      </c>
      <c r="E7505" t="s">
        <v>49</v>
      </c>
      <c r="F7505" t="s">
        <v>50</v>
      </c>
      <c r="G7505">
        <v>1.5606045722961401E-3</v>
      </c>
    </row>
    <row r="7506" spans="1:7" x14ac:dyDescent="0.25">
      <c r="A7506" t="s">
        <v>220</v>
      </c>
      <c r="B7506" t="s">
        <v>70</v>
      </c>
      <c r="C7506" t="s">
        <v>47</v>
      </c>
      <c r="D7506" t="s">
        <v>3192</v>
      </c>
      <c r="E7506" t="s">
        <v>49</v>
      </c>
      <c r="F7506" t="s">
        <v>50</v>
      </c>
      <c r="G7506">
        <v>3.3585826555887802E-4</v>
      </c>
    </row>
    <row r="7507" spans="1:7" x14ac:dyDescent="0.25">
      <c r="A7507" t="s">
        <v>214</v>
      </c>
      <c r="B7507" t="s">
        <v>73</v>
      </c>
      <c r="C7507" t="s">
        <v>47</v>
      </c>
      <c r="D7507" t="s">
        <v>3190</v>
      </c>
      <c r="E7507" t="s">
        <v>49</v>
      </c>
      <c r="F7507" t="s">
        <v>50</v>
      </c>
      <c r="G7507">
        <v>2.0080730203510199E-3</v>
      </c>
    </row>
    <row r="7508" spans="1:7" x14ac:dyDescent="0.25">
      <c r="A7508" t="s">
        <v>214</v>
      </c>
      <c r="B7508" t="s">
        <v>76</v>
      </c>
      <c r="C7508" t="s">
        <v>47</v>
      </c>
      <c r="D7508" t="s">
        <v>3190</v>
      </c>
      <c r="E7508" t="s">
        <v>49</v>
      </c>
      <c r="F7508" t="s">
        <v>50</v>
      </c>
      <c r="G7508">
        <v>1.1511616928632799E-3</v>
      </c>
    </row>
    <row r="7509" spans="1:7" x14ac:dyDescent="0.25">
      <c r="A7509" t="s">
        <v>3229</v>
      </c>
      <c r="B7509" t="s">
        <v>73</v>
      </c>
      <c r="C7509" t="s">
        <v>47</v>
      </c>
      <c r="D7509" t="s">
        <v>3184</v>
      </c>
      <c r="E7509" t="s">
        <v>49</v>
      </c>
      <c r="F7509" t="s">
        <v>50</v>
      </c>
      <c r="G7509">
        <v>4.8947869986295696E-3</v>
      </c>
    </row>
    <row r="7510" spans="1:7" x14ac:dyDescent="0.25">
      <c r="A7510" t="s">
        <v>220</v>
      </c>
      <c r="B7510" t="s">
        <v>76</v>
      </c>
      <c r="C7510" t="s">
        <v>47</v>
      </c>
      <c r="D7510" t="s">
        <v>3193</v>
      </c>
      <c r="E7510" t="s">
        <v>49</v>
      </c>
      <c r="F7510" t="s">
        <v>50</v>
      </c>
      <c r="G7510">
        <v>5.9300817353895004E-4</v>
      </c>
    </row>
    <row r="7511" spans="1:7" x14ac:dyDescent="0.25">
      <c r="A7511" t="s">
        <v>214</v>
      </c>
      <c r="B7511" t="s">
        <v>70</v>
      </c>
      <c r="C7511" t="s">
        <v>47</v>
      </c>
      <c r="D7511" t="s">
        <v>3191</v>
      </c>
      <c r="E7511" t="s">
        <v>49</v>
      </c>
      <c r="F7511" t="s">
        <v>50</v>
      </c>
      <c r="G7511">
        <v>6.6953959136173598E-4</v>
      </c>
    </row>
    <row r="7512" spans="1:7" x14ac:dyDescent="0.25">
      <c r="A7512" t="s">
        <v>3229</v>
      </c>
      <c r="B7512" t="s">
        <v>70</v>
      </c>
      <c r="C7512" t="s">
        <v>47</v>
      </c>
      <c r="D7512" t="s">
        <v>3185</v>
      </c>
      <c r="E7512" t="s">
        <v>49</v>
      </c>
      <c r="F7512" t="s">
        <v>50</v>
      </c>
      <c r="G7512">
        <v>2.1063080049836501E-3</v>
      </c>
    </row>
    <row r="7513" spans="1:7" x14ac:dyDescent="0.25">
      <c r="A7513" t="s">
        <v>220</v>
      </c>
      <c r="B7513" t="s">
        <v>73</v>
      </c>
      <c r="C7513" t="s">
        <v>47</v>
      </c>
      <c r="D7513" t="s">
        <v>3193</v>
      </c>
      <c r="E7513" t="s">
        <v>49</v>
      </c>
      <c r="F7513" t="s">
        <v>50</v>
      </c>
      <c r="G7513">
        <v>1.55555407206217E-3</v>
      </c>
    </row>
    <row r="7514" spans="1:7" x14ac:dyDescent="0.25">
      <c r="A7514" t="s">
        <v>3229</v>
      </c>
      <c r="B7514" t="s">
        <v>76</v>
      </c>
      <c r="C7514" t="s">
        <v>47</v>
      </c>
      <c r="D7514" t="s">
        <v>3184</v>
      </c>
      <c r="E7514" t="s">
        <v>49</v>
      </c>
      <c r="F7514" t="s">
        <v>50</v>
      </c>
      <c r="G7514">
        <v>4.16319047411282E-3</v>
      </c>
    </row>
    <row r="7515" spans="1:7" x14ac:dyDescent="0.25">
      <c r="A7515" t="s">
        <v>220</v>
      </c>
      <c r="B7515" t="s">
        <v>70</v>
      </c>
      <c r="C7515" t="s">
        <v>47</v>
      </c>
      <c r="D7515" t="s">
        <v>3193</v>
      </c>
      <c r="E7515" t="s">
        <v>49</v>
      </c>
      <c r="F7515" t="s">
        <v>50</v>
      </c>
      <c r="G7515">
        <v>3.3333301544189402E-4</v>
      </c>
    </row>
    <row r="7516" spans="1:7" x14ac:dyDescent="0.25">
      <c r="A7516" t="s">
        <v>214</v>
      </c>
      <c r="B7516" t="s">
        <v>73</v>
      </c>
      <c r="C7516" t="s">
        <v>47</v>
      </c>
      <c r="D7516" t="s">
        <v>3191</v>
      </c>
      <c r="E7516" t="s">
        <v>49</v>
      </c>
      <c r="F7516" t="s">
        <v>50</v>
      </c>
      <c r="G7516">
        <v>2.0098959120753998E-3</v>
      </c>
    </row>
    <row r="7517" spans="1:7" x14ac:dyDescent="0.25">
      <c r="A7517" t="s">
        <v>214</v>
      </c>
      <c r="B7517" t="s">
        <v>76</v>
      </c>
      <c r="C7517" t="s">
        <v>47</v>
      </c>
      <c r="D7517" t="s">
        <v>3191</v>
      </c>
      <c r="E7517" t="s">
        <v>49</v>
      </c>
      <c r="F7517" t="s">
        <v>50</v>
      </c>
      <c r="G7517">
        <v>1.1564484501250399E-3</v>
      </c>
    </row>
    <row r="7518" spans="1:7" x14ac:dyDescent="0.25">
      <c r="A7518" t="s">
        <v>3229</v>
      </c>
      <c r="B7518" t="s">
        <v>73</v>
      </c>
      <c r="C7518" t="s">
        <v>47</v>
      </c>
      <c r="D7518" t="s">
        <v>3185</v>
      </c>
      <c r="E7518" t="s">
        <v>49</v>
      </c>
      <c r="F7518" t="s">
        <v>50</v>
      </c>
      <c r="G7518">
        <v>4.8518472247653498E-3</v>
      </c>
    </row>
    <row r="7519" spans="1:7" x14ac:dyDescent="0.25">
      <c r="A7519" t="s">
        <v>220</v>
      </c>
      <c r="B7519" t="s">
        <v>76</v>
      </c>
      <c r="C7519" t="s">
        <v>47</v>
      </c>
      <c r="D7519" t="s">
        <v>3194</v>
      </c>
      <c r="E7519" t="s">
        <v>49</v>
      </c>
      <c r="F7519" t="s">
        <v>50</v>
      </c>
      <c r="G7519">
        <v>6.2222162882486897E-4</v>
      </c>
    </row>
    <row r="7520" spans="1:7" x14ac:dyDescent="0.25">
      <c r="A7520" t="s">
        <v>214</v>
      </c>
      <c r="B7520" t="s">
        <v>70</v>
      </c>
      <c r="C7520" t="s">
        <v>47</v>
      </c>
      <c r="D7520" t="s">
        <v>3192</v>
      </c>
      <c r="E7520" t="s">
        <v>49</v>
      </c>
      <c r="F7520" t="s">
        <v>50</v>
      </c>
      <c r="G7520">
        <v>6.7108521858851098E-4</v>
      </c>
    </row>
    <row r="7521" spans="1:7" x14ac:dyDescent="0.25">
      <c r="A7521" t="s">
        <v>220</v>
      </c>
      <c r="B7521" t="s">
        <v>73</v>
      </c>
      <c r="C7521" t="s">
        <v>47</v>
      </c>
      <c r="D7521" t="s">
        <v>3194</v>
      </c>
      <c r="E7521" t="s">
        <v>49</v>
      </c>
      <c r="F7521" t="s">
        <v>50</v>
      </c>
      <c r="G7521">
        <v>1.59073922369215E-3</v>
      </c>
    </row>
    <row r="7522" spans="1:7" x14ac:dyDescent="0.25">
      <c r="A7522" t="s">
        <v>3229</v>
      </c>
      <c r="B7522" t="s">
        <v>70</v>
      </c>
      <c r="C7522" t="s">
        <v>47</v>
      </c>
      <c r="D7522" t="s">
        <v>3186</v>
      </c>
      <c r="E7522" t="s">
        <v>49</v>
      </c>
      <c r="F7522" t="s">
        <v>50</v>
      </c>
      <c r="G7522">
        <v>2.0850251118341998E-3</v>
      </c>
    </row>
    <row r="7523" spans="1:7" x14ac:dyDescent="0.25">
      <c r="A7523" t="s">
        <v>3229</v>
      </c>
      <c r="B7523" t="s">
        <v>76</v>
      </c>
      <c r="C7523" t="s">
        <v>47</v>
      </c>
      <c r="D7523" t="s">
        <v>3185</v>
      </c>
      <c r="E7523" t="s">
        <v>49</v>
      </c>
      <c r="F7523" t="s">
        <v>50</v>
      </c>
      <c r="G7523">
        <v>4.1357985249272098E-3</v>
      </c>
    </row>
    <row r="7524" spans="1:7" x14ac:dyDescent="0.25">
      <c r="A7524" t="s">
        <v>220</v>
      </c>
      <c r="B7524" t="s">
        <v>70</v>
      </c>
      <c r="C7524" t="s">
        <v>47</v>
      </c>
      <c r="D7524" t="s">
        <v>3194</v>
      </c>
      <c r="E7524" t="s">
        <v>49</v>
      </c>
      <c r="F7524" t="s">
        <v>50</v>
      </c>
      <c r="G7524">
        <v>3.4876509949013001E-4</v>
      </c>
    </row>
    <row r="7525" spans="1:7" x14ac:dyDescent="0.25">
      <c r="A7525" t="s">
        <v>214</v>
      </c>
      <c r="B7525" t="s">
        <v>73</v>
      </c>
      <c r="C7525" t="s">
        <v>47</v>
      </c>
      <c r="D7525" t="s">
        <v>3192</v>
      </c>
      <c r="E7525" t="s">
        <v>49</v>
      </c>
      <c r="F7525" t="s">
        <v>50</v>
      </c>
      <c r="G7525">
        <v>2.0097834368546798E-3</v>
      </c>
    </row>
    <row r="7526" spans="1:7" x14ac:dyDescent="0.25">
      <c r="A7526" t="s">
        <v>214</v>
      </c>
      <c r="B7526" t="s">
        <v>76</v>
      </c>
      <c r="C7526" t="s">
        <v>47</v>
      </c>
      <c r="D7526" t="s">
        <v>3192</v>
      </c>
      <c r="E7526" t="s">
        <v>49</v>
      </c>
      <c r="F7526" t="s">
        <v>50</v>
      </c>
      <c r="G7526">
        <v>1.16540292898813E-3</v>
      </c>
    </row>
    <row r="7527" spans="1:7" x14ac:dyDescent="0.25">
      <c r="A7527" t="s">
        <v>3229</v>
      </c>
      <c r="B7527" t="s">
        <v>73</v>
      </c>
      <c r="C7527" t="s">
        <v>47</v>
      </c>
      <c r="D7527" t="s">
        <v>3186</v>
      </c>
      <c r="E7527" t="s">
        <v>49</v>
      </c>
      <c r="F7527" t="s">
        <v>50</v>
      </c>
      <c r="G7527">
        <v>4.8323124647140503E-3</v>
      </c>
    </row>
    <row r="7528" spans="1:7" x14ac:dyDescent="0.25">
      <c r="A7528" t="s">
        <v>220</v>
      </c>
      <c r="B7528" t="s">
        <v>76</v>
      </c>
      <c r="C7528" t="s">
        <v>47</v>
      </c>
      <c r="D7528" t="s">
        <v>3195</v>
      </c>
      <c r="E7528" t="s">
        <v>49</v>
      </c>
      <c r="F7528" t="s">
        <v>50</v>
      </c>
      <c r="G7528">
        <v>6.1660502856467601E-4</v>
      </c>
    </row>
    <row r="7529" spans="1:7" x14ac:dyDescent="0.25">
      <c r="A7529" t="s">
        <v>214</v>
      </c>
      <c r="B7529" t="s">
        <v>70</v>
      </c>
      <c r="C7529" t="s">
        <v>47</v>
      </c>
      <c r="D7529" t="s">
        <v>3193</v>
      </c>
      <c r="E7529" t="s">
        <v>49</v>
      </c>
      <c r="F7529" t="s">
        <v>50</v>
      </c>
      <c r="G7529">
        <v>6.7228400305415804E-4</v>
      </c>
    </row>
    <row r="7530" spans="1:7" x14ac:dyDescent="0.25">
      <c r="A7530" t="s">
        <v>220</v>
      </c>
      <c r="B7530" t="s">
        <v>73</v>
      </c>
      <c r="C7530" t="s">
        <v>47</v>
      </c>
      <c r="D7530" t="s">
        <v>3195</v>
      </c>
      <c r="E7530" t="s">
        <v>49</v>
      </c>
      <c r="F7530" t="s">
        <v>50</v>
      </c>
      <c r="G7530">
        <v>1.5796688231792999E-3</v>
      </c>
    </row>
    <row r="7531" spans="1:7" x14ac:dyDescent="0.25">
      <c r="A7531" t="s">
        <v>3229</v>
      </c>
      <c r="B7531" t="s">
        <v>70</v>
      </c>
      <c r="C7531" t="s">
        <v>47</v>
      </c>
      <c r="D7531" t="s">
        <v>3187</v>
      </c>
      <c r="E7531" t="s">
        <v>49</v>
      </c>
      <c r="F7531" t="s">
        <v>50</v>
      </c>
      <c r="G7531">
        <v>2.0692751350173001E-3</v>
      </c>
    </row>
    <row r="7532" spans="1:7" x14ac:dyDescent="0.25">
      <c r="A7532" t="s">
        <v>220</v>
      </c>
      <c r="B7532" t="s">
        <v>70</v>
      </c>
      <c r="C7532" t="s">
        <v>47</v>
      </c>
      <c r="D7532" t="s">
        <v>3195</v>
      </c>
      <c r="E7532" t="s">
        <v>49</v>
      </c>
      <c r="F7532" t="s">
        <v>50</v>
      </c>
      <c r="G7532">
        <v>3.4615351603581302E-4</v>
      </c>
    </row>
    <row r="7533" spans="1:7" x14ac:dyDescent="0.25">
      <c r="A7533" t="s">
        <v>214</v>
      </c>
      <c r="B7533" t="s">
        <v>73</v>
      </c>
      <c r="C7533" t="s">
        <v>47</v>
      </c>
      <c r="D7533" t="s">
        <v>3193</v>
      </c>
      <c r="E7533" t="s">
        <v>49</v>
      </c>
      <c r="F7533" t="s">
        <v>50</v>
      </c>
      <c r="G7533">
        <v>2.0074887222118502E-3</v>
      </c>
    </row>
    <row r="7534" spans="1:7" x14ac:dyDescent="0.25">
      <c r="A7534" t="s">
        <v>3229</v>
      </c>
      <c r="B7534" t="s">
        <v>76</v>
      </c>
      <c r="C7534" t="s">
        <v>47</v>
      </c>
      <c r="D7534" t="s">
        <v>3186</v>
      </c>
      <c r="E7534" t="s">
        <v>49</v>
      </c>
      <c r="F7534" t="s">
        <v>50</v>
      </c>
      <c r="G7534">
        <v>4.1148334741592397E-3</v>
      </c>
    </row>
    <row r="7535" spans="1:7" x14ac:dyDescent="0.25">
      <c r="A7535" t="s">
        <v>3229</v>
      </c>
      <c r="B7535" t="s">
        <v>73</v>
      </c>
      <c r="C7535" t="s">
        <v>47</v>
      </c>
      <c r="D7535" t="s">
        <v>3187</v>
      </c>
      <c r="E7535" t="s">
        <v>49</v>
      </c>
      <c r="F7535" t="s">
        <v>50</v>
      </c>
      <c r="G7535">
        <v>4.7921641045306097E-3</v>
      </c>
    </row>
    <row r="7536" spans="1:7" x14ac:dyDescent="0.25">
      <c r="A7536" t="s">
        <v>214</v>
      </c>
      <c r="B7536" t="s">
        <v>76</v>
      </c>
      <c r="C7536" t="s">
        <v>47</v>
      </c>
      <c r="D7536" t="s">
        <v>3193</v>
      </c>
      <c r="E7536" t="s">
        <v>49</v>
      </c>
      <c r="F7536" t="s">
        <v>50</v>
      </c>
      <c r="G7536">
        <v>1.16385656796144E-3</v>
      </c>
    </row>
    <row r="7537" spans="1:7" x14ac:dyDescent="0.25">
      <c r="A7537" t="s">
        <v>220</v>
      </c>
      <c r="B7537" t="s">
        <v>76</v>
      </c>
      <c r="C7537" t="s">
        <v>47</v>
      </c>
      <c r="D7537" t="s">
        <v>3196</v>
      </c>
      <c r="E7537" t="s">
        <v>49</v>
      </c>
      <c r="F7537" t="s">
        <v>50</v>
      </c>
      <c r="G7537">
        <v>6.0990279999332099E-4</v>
      </c>
    </row>
    <row r="7538" spans="1:7" x14ac:dyDescent="0.25">
      <c r="A7538" t="s">
        <v>214</v>
      </c>
      <c r="B7538" t="s">
        <v>70</v>
      </c>
      <c r="C7538" t="s">
        <v>47</v>
      </c>
      <c r="D7538" t="s">
        <v>3194</v>
      </c>
      <c r="E7538" t="s">
        <v>49</v>
      </c>
      <c r="F7538" t="s">
        <v>50</v>
      </c>
      <c r="G7538">
        <v>6.9475242385157805E-4</v>
      </c>
    </row>
    <row r="7539" spans="1:7" x14ac:dyDescent="0.25">
      <c r="A7539" t="s">
        <v>220</v>
      </c>
      <c r="B7539" t="s">
        <v>73</v>
      </c>
      <c r="C7539" t="s">
        <v>47</v>
      </c>
      <c r="D7539" t="s">
        <v>3196</v>
      </c>
      <c r="E7539" t="s">
        <v>49</v>
      </c>
      <c r="F7539" t="s">
        <v>50</v>
      </c>
      <c r="G7539">
        <v>1.5769912496857001E-3</v>
      </c>
    </row>
    <row r="7540" spans="1:7" x14ac:dyDescent="0.25">
      <c r="A7540" t="s">
        <v>3229</v>
      </c>
      <c r="B7540" t="s">
        <v>70</v>
      </c>
      <c r="C7540" t="s">
        <v>47</v>
      </c>
      <c r="D7540" t="s">
        <v>3188</v>
      </c>
      <c r="E7540" t="s">
        <v>49</v>
      </c>
      <c r="F7540" t="s">
        <v>50</v>
      </c>
      <c r="G7540">
        <v>2.0482784698879898E-3</v>
      </c>
    </row>
    <row r="7541" spans="1:7" x14ac:dyDescent="0.25">
      <c r="A7541" t="s">
        <v>220</v>
      </c>
      <c r="B7541" t="s">
        <v>70</v>
      </c>
      <c r="C7541" t="s">
        <v>47</v>
      </c>
      <c r="D7541" t="s">
        <v>3196</v>
      </c>
      <c r="E7541" t="s">
        <v>49</v>
      </c>
      <c r="F7541" t="s">
        <v>50</v>
      </c>
      <c r="G7541">
        <v>3.42692909897237E-4</v>
      </c>
    </row>
    <row r="7542" spans="1:7" x14ac:dyDescent="0.25">
      <c r="A7542" t="s">
        <v>214</v>
      </c>
      <c r="B7542" t="s">
        <v>73</v>
      </c>
      <c r="C7542" t="s">
        <v>47</v>
      </c>
      <c r="D7542" t="s">
        <v>3194</v>
      </c>
      <c r="E7542" t="s">
        <v>49</v>
      </c>
      <c r="F7542" t="s">
        <v>50</v>
      </c>
      <c r="G7542">
        <v>2.06697333742071E-3</v>
      </c>
    </row>
    <row r="7543" spans="1:7" x14ac:dyDescent="0.25">
      <c r="A7543" t="s">
        <v>3229</v>
      </c>
      <c r="B7543" t="s">
        <v>73</v>
      </c>
      <c r="C7543" t="s">
        <v>47</v>
      </c>
      <c r="D7543" t="s">
        <v>3188</v>
      </c>
      <c r="E7543" t="s">
        <v>49</v>
      </c>
      <c r="F7543" t="s">
        <v>50</v>
      </c>
      <c r="G7543">
        <v>4.76223090811381E-3</v>
      </c>
    </row>
    <row r="7544" spans="1:7" x14ac:dyDescent="0.25">
      <c r="A7544" t="s">
        <v>214</v>
      </c>
      <c r="B7544" t="s">
        <v>76</v>
      </c>
      <c r="C7544" t="s">
        <v>47</v>
      </c>
      <c r="D7544" t="s">
        <v>3194</v>
      </c>
      <c r="E7544" t="s">
        <v>49</v>
      </c>
      <c r="F7544" t="s">
        <v>50</v>
      </c>
      <c r="G7544">
        <v>1.1780852962423199E-3</v>
      </c>
    </row>
    <row r="7545" spans="1:7" x14ac:dyDescent="0.25">
      <c r="A7545" t="s">
        <v>3229</v>
      </c>
      <c r="B7545" t="s">
        <v>76</v>
      </c>
      <c r="C7545" t="s">
        <v>47</v>
      </c>
      <c r="D7545" t="s">
        <v>3187</v>
      </c>
      <c r="E7545" t="s">
        <v>49</v>
      </c>
      <c r="F7545" t="s">
        <v>50</v>
      </c>
      <c r="G7545">
        <v>4.1014017110847503E-3</v>
      </c>
    </row>
    <row r="7546" spans="1:7" x14ac:dyDescent="0.25">
      <c r="A7546" t="s">
        <v>220</v>
      </c>
      <c r="B7546" t="s">
        <v>76</v>
      </c>
      <c r="C7546" t="s">
        <v>47</v>
      </c>
      <c r="D7546" t="s">
        <v>3197</v>
      </c>
      <c r="E7546" t="s">
        <v>49</v>
      </c>
      <c r="F7546" t="s">
        <v>50</v>
      </c>
      <c r="G7546">
        <v>6.0513681835598404E-4</v>
      </c>
    </row>
    <row r="7547" spans="1:7" x14ac:dyDescent="0.25">
      <c r="A7547" t="s">
        <v>214</v>
      </c>
      <c r="B7547" t="s">
        <v>70</v>
      </c>
      <c r="C7547" t="s">
        <v>47</v>
      </c>
      <c r="D7547" t="s">
        <v>3195</v>
      </c>
      <c r="E7547" t="s">
        <v>49</v>
      </c>
      <c r="F7547" t="s">
        <v>50</v>
      </c>
      <c r="G7547">
        <v>6.8955978194435797E-4</v>
      </c>
    </row>
    <row r="7548" spans="1:7" x14ac:dyDescent="0.25">
      <c r="A7548" t="s">
        <v>220</v>
      </c>
      <c r="B7548" t="s">
        <v>73</v>
      </c>
      <c r="C7548" t="s">
        <v>47</v>
      </c>
      <c r="D7548" t="s">
        <v>3197</v>
      </c>
      <c r="E7548" t="s">
        <v>49</v>
      </c>
      <c r="F7548" t="s">
        <v>50</v>
      </c>
      <c r="G7548">
        <v>1.5695922904544401E-3</v>
      </c>
    </row>
    <row r="7549" spans="1:7" x14ac:dyDescent="0.25">
      <c r="A7549" t="s">
        <v>3229</v>
      </c>
      <c r="B7549" t="s">
        <v>70</v>
      </c>
      <c r="C7549" t="s">
        <v>47</v>
      </c>
      <c r="D7549" t="s">
        <v>3189</v>
      </c>
      <c r="E7549" t="s">
        <v>49</v>
      </c>
      <c r="F7549" t="s">
        <v>50</v>
      </c>
      <c r="G7549">
        <v>2.02810264101215E-3</v>
      </c>
    </row>
    <row r="7550" spans="1:7" x14ac:dyDescent="0.25">
      <c r="A7550" t="s">
        <v>220</v>
      </c>
      <c r="B7550" t="s">
        <v>70</v>
      </c>
      <c r="C7550" t="s">
        <v>47</v>
      </c>
      <c r="D7550" t="s">
        <v>3197</v>
      </c>
      <c r="E7550" t="s">
        <v>49</v>
      </c>
      <c r="F7550" t="s">
        <v>50</v>
      </c>
      <c r="G7550">
        <v>3.4050146738688099E-4</v>
      </c>
    </row>
    <row r="7551" spans="1:7" x14ac:dyDescent="0.25">
      <c r="A7551" t="s">
        <v>214</v>
      </c>
      <c r="B7551" t="s">
        <v>73</v>
      </c>
      <c r="C7551" t="s">
        <v>47</v>
      </c>
      <c r="D7551" t="s">
        <v>3195</v>
      </c>
      <c r="E7551" t="s">
        <v>49</v>
      </c>
      <c r="F7551" t="s">
        <v>50</v>
      </c>
      <c r="G7551">
        <v>2.0500590949704702E-3</v>
      </c>
    </row>
    <row r="7552" spans="1:7" x14ac:dyDescent="0.25">
      <c r="A7552" t="s">
        <v>3229</v>
      </c>
      <c r="B7552" t="s">
        <v>73</v>
      </c>
      <c r="C7552" t="s">
        <v>47</v>
      </c>
      <c r="D7552" t="s">
        <v>3189</v>
      </c>
      <c r="E7552" t="s">
        <v>49</v>
      </c>
      <c r="F7552" t="s">
        <v>50</v>
      </c>
      <c r="G7552">
        <v>4.7431327314937802E-3</v>
      </c>
    </row>
    <row r="7553" spans="1:7" x14ac:dyDescent="0.25">
      <c r="A7553" t="s">
        <v>214</v>
      </c>
      <c r="B7553" t="s">
        <v>76</v>
      </c>
      <c r="C7553" t="s">
        <v>47</v>
      </c>
      <c r="D7553" t="s">
        <v>3195</v>
      </c>
      <c r="E7553" t="s">
        <v>49</v>
      </c>
      <c r="F7553" t="s">
        <v>50</v>
      </c>
      <c r="G7553">
        <v>1.17032855421632E-3</v>
      </c>
    </row>
    <row r="7554" spans="1:7" x14ac:dyDescent="0.25">
      <c r="A7554" t="s">
        <v>220</v>
      </c>
      <c r="B7554" t="s">
        <v>76</v>
      </c>
      <c r="C7554" t="s">
        <v>47</v>
      </c>
      <c r="D7554" t="s">
        <v>3198</v>
      </c>
      <c r="E7554" t="s">
        <v>49</v>
      </c>
      <c r="F7554" t="s">
        <v>50</v>
      </c>
      <c r="G7554">
        <v>5.9988122459844404E-4</v>
      </c>
    </row>
    <row r="7555" spans="1:7" x14ac:dyDescent="0.25">
      <c r="A7555" t="s">
        <v>3229</v>
      </c>
      <c r="B7555" t="s">
        <v>76</v>
      </c>
      <c r="C7555" t="s">
        <v>47</v>
      </c>
      <c r="D7555" t="s">
        <v>3188</v>
      </c>
      <c r="E7555" t="s">
        <v>49</v>
      </c>
      <c r="F7555" t="s">
        <v>50</v>
      </c>
      <c r="G7555">
        <v>4.0922580020768297E-3</v>
      </c>
    </row>
    <row r="7556" spans="1:7" x14ac:dyDescent="0.25">
      <c r="A7556" t="s">
        <v>214</v>
      </c>
      <c r="B7556" t="s">
        <v>70</v>
      </c>
      <c r="C7556" t="s">
        <v>47</v>
      </c>
      <c r="D7556" t="s">
        <v>3196</v>
      </c>
      <c r="E7556" t="s">
        <v>49</v>
      </c>
      <c r="F7556" t="s">
        <v>50</v>
      </c>
      <c r="G7556">
        <v>6.8810320850731604E-4</v>
      </c>
    </row>
    <row r="7557" spans="1:7" x14ac:dyDescent="0.25">
      <c r="A7557" t="s">
        <v>220</v>
      </c>
      <c r="B7557" t="s">
        <v>73</v>
      </c>
      <c r="C7557" t="s">
        <v>47</v>
      </c>
      <c r="D7557" t="s">
        <v>3198</v>
      </c>
      <c r="E7557" t="s">
        <v>49</v>
      </c>
      <c r="F7557" t="s">
        <v>50</v>
      </c>
      <c r="G7557">
        <v>1.5641238038421499E-3</v>
      </c>
    </row>
    <row r="7558" spans="1:7" x14ac:dyDescent="0.25">
      <c r="A7558" t="s">
        <v>3229</v>
      </c>
      <c r="B7558" t="s">
        <v>70</v>
      </c>
      <c r="C7558" t="s">
        <v>47</v>
      </c>
      <c r="D7558" t="s">
        <v>3190</v>
      </c>
      <c r="E7558" t="s">
        <v>49</v>
      </c>
      <c r="F7558" t="s">
        <v>50</v>
      </c>
      <c r="G7558">
        <v>2.0568455836569599E-3</v>
      </c>
    </row>
    <row r="7559" spans="1:7" x14ac:dyDescent="0.25">
      <c r="A7559" t="s">
        <v>220</v>
      </c>
      <c r="B7559" t="s">
        <v>70</v>
      </c>
      <c r="C7559" t="s">
        <v>47</v>
      </c>
      <c r="D7559" t="s">
        <v>3198</v>
      </c>
      <c r="E7559" t="s">
        <v>49</v>
      </c>
      <c r="F7559" t="s">
        <v>50</v>
      </c>
      <c r="G7559">
        <v>3.4278927119911099E-4</v>
      </c>
    </row>
    <row r="7560" spans="1:7" x14ac:dyDescent="0.25">
      <c r="A7560" t="s">
        <v>214</v>
      </c>
      <c r="B7560" t="s">
        <v>73</v>
      </c>
      <c r="C7560" t="s">
        <v>47</v>
      </c>
      <c r="D7560" t="s">
        <v>3196</v>
      </c>
      <c r="E7560" t="s">
        <v>49</v>
      </c>
      <c r="F7560" t="s">
        <v>50</v>
      </c>
      <c r="G7560">
        <v>2.04377824413603E-3</v>
      </c>
    </row>
    <row r="7561" spans="1:7" x14ac:dyDescent="0.25">
      <c r="A7561" t="s">
        <v>3229</v>
      </c>
      <c r="B7561" t="s">
        <v>73</v>
      </c>
      <c r="C7561" t="s">
        <v>47</v>
      </c>
      <c r="D7561" t="s">
        <v>3190</v>
      </c>
      <c r="E7561" t="s">
        <v>49</v>
      </c>
      <c r="F7561" t="s">
        <v>50</v>
      </c>
      <c r="G7561">
        <v>4.7806801953056898E-3</v>
      </c>
    </row>
    <row r="7562" spans="1:7" x14ac:dyDescent="0.25">
      <c r="A7562" t="s">
        <v>220</v>
      </c>
      <c r="B7562" t="s">
        <v>76</v>
      </c>
      <c r="C7562" t="s">
        <v>47</v>
      </c>
      <c r="D7562" t="s">
        <v>3199</v>
      </c>
      <c r="E7562" t="s">
        <v>49</v>
      </c>
      <c r="F7562" t="s">
        <v>50</v>
      </c>
      <c r="G7562">
        <v>5.9678305659377701E-4</v>
      </c>
    </row>
    <row r="7563" spans="1:7" x14ac:dyDescent="0.25">
      <c r="A7563" t="s">
        <v>214</v>
      </c>
      <c r="B7563" t="s">
        <v>76</v>
      </c>
      <c r="C7563" t="s">
        <v>47</v>
      </c>
      <c r="D7563" t="s">
        <v>3196</v>
      </c>
      <c r="E7563" t="s">
        <v>49</v>
      </c>
      <c r="F7563" t="s">
        <v>50</v>
      </c>
      <c r="G7563">
        <v>1.1606269124625299E-3</v>
      </c>
    </row>
    <row r="7564" spans="1:7" x14ac:dyDescent="0.25">
      <c r="A7564" t="s">
        <v>214</v>
      </c>
      <c r="B7564" t="s">
        <v>70</v>
      </c>
      <c r="C7564" t="s">
        <v>47</v>
      </c>
      <c r="D7564" t="s">
        <v>3197</v>
      </c>
      <c r="E7564" t="s">
        <v>49</v>
      </c>
      <c r="F7564" t="s">
        <v>50</v>
      </c>
      <c r="G7564">
        <v>6.8309373325771698E-4</v>
      </c>
    </row>
    <row r="7565" spans="1:7" x14ac:dyDescent="0.25">
      <c r="A7565" t="s">
        <v>220</v>
      </c>
      <c r="B7565" t="s">
        <v>73</v>
      </c>
      <c r="C7565" t="s">
        <v>47</v>
      </c>
      <c r="D7565" t="s">
        <v>3199</v>
      </c>
      <c r="E7565" t="s">
        <v>49</v>
      </c>
      <c r="F7565" t="s">
        <v>50</v>
      </c>
      <c r="G7565">
        <v>1.5599400327916701E-3</v>
      </c>
    </row>
    <row r="7566" spans="1:7" x14ac:dyDescent="0.25">
      <c r="A7566" t="s">
        <v>3229</v>
      </c>
      <c r="B7566" t="s">
        <v>76</v>
      </c>
      <c r="C7566" t="s">
        <v>47</v>
      </c>
      <c r="D7566" t="s">
        <v>3189</v>
      </c>
      <c r="E7566" t="s">
        <v>49</v>
      </c>
      <c r="F7566" t="s">
        <v>50</v>
      </c>
      <c r="G7566">
        <v>4.0996692928613396E-3</v>
      </c>
    </row>
    <row r="7567" spans="1:7" x14ac:dyDescent="0.25">
      <c r="A7567" t="s">
        <v>3229</v>
      </c>
      <c r="B7567" t="s">
        <v>70</v>
      </c>
      <c r="C7567" t="s">
        <v>47</v>
      </c>
      <c r="D7567" t="s">
        <v>3191</v>
      </c>
      <c r="E7567" t="s">
        <v>49</v>
      </c>
      <c r="F7567" t="s">
        <v>50</v>
      </c>
      <c r="G7567">
        <v>2.1015305628721702E-3</v>
      </c>
    </row>
    <row r="7568" spans="1:7" x14ac:dyDescent="0.25">
      <c r="A7568" t="s">
        <v>220</v>
      </c>
      <c r="B7568" t="s">
        <v>70</v>
      </c>
      <c r="C7568" t="s">
        <v>47</v>
      </c>
      <c r="D7568" t="s">
        <v>3199</v>
      </c>
      <c r="E7568" t="s">
        <v>49</v>
      </c>
      <c r="F7568" t="s">
        <v>50</v>
      </c>
      <c r="G7568">
        <v>3.43859321192691E-4</v>
      </c>
    </row>
    <row r="7569" spans="1:7" x14ac:dyDescent="0.25">
      <c r="A7569" t="s">
        <v>214</v>
      </c>
      <c r="B7569" t="s">
        <v>73</v>
      </c>
      <c r="C7569" t="s">
        <v>47</v>
      </c>
      <c r="D7569" t="s">
        <v>3197</v>
      </c>
      <c r="E7569" t="s">
        <v>49</v>
      </c>
      <c r="F7569" t="s">
        <v>50</v>
      </c>
      <c r="G7569">
        <v>2.0295679569244298E-3</v>
      </c>
    </row>
    <row r="7570" spans="1:7" x14ac:dyDescent="0.25">
      <c r="A7570" t="s">
        <v>220</v>
      </c>
      <c r="B7570" t="s">
        <v>76</v>
      </c>
      <c r="C7570" t="s">
        <v>47</v>
      </c>
      <c r="D7570" t="s">
        <v>3200</v>
      </c>
      <c r="E7570" t="s">
        <v>49</v>
      </c>
      <c r="F7570" t="s">
        <v>50</v>
      </c>
      <c r="G7570">
        <v>5.9693230109082295E-4</v>
      </c>
    </row>
    <row r="7571" spans="1:7" x14ac:dyDescent="0.25">
      <c r="A7571" t="s">
        <v>3229</v>
      </c>
      <c r="B7571" t="s">
        <v>73</v>
      </c>
      <c r="C7571" t="s">
        <v>47</v>
      </c>
      <c r="D7571" t="s">
        <v>3191</v>
      </c>
      <c r="E7571" t="s">
        <v>49</v>
      </c>
      <c r="F7571" t="s">
        <v>50</v>
      </c>
      <c r="G7571">
        <v>4.8186416370201799E-3</v>
      </c>
    </row>
    <row r="7572" spans="1:7" x14ac:dyDescent="0.25">
      <c r="A7572" t="s">
        <v>214</v>
      </c>
      <c r="B7572" t="s">
        <v>76</v>
      </c>
      <c r="C7572" t="s">
        <v>47</v>
      </c>
      <c r="D7572" t="s">
        <v>3197</v>
      </c>
      <c r="E7572" t="s">
        <v>49</v>
      </c>
      <c r="F7572" t="s">
        <v>50</v>
      </c>
      <c r="G7572">
        <v>1.15441944864061E-3</v>
      </c>
    </row>
    <row r="7573" spans="1:7" x14ac:dyDescent="0.25">
      <c r="A7573" t="s">
        <v>214</v>
      </c>
      <c r="B7573" t="s">
        <v>70</v>
      </c>
      <c r="C7573" t="s">
        <v>47</v>
      </c>
      <c r="D7573" t="s">
        <v>3198</v>
      </c>
      <c r="E7573" t="s">
        <v>49</v>
      </c>
      <c r="F7573" t="s">
        <v>50</v>
      </c>
      <c r="G7573">
        <v>6.7848635058030996E-4</v>
      </c>
    </row>
    <row r="7574" spans="1:7" x14ac:dyDescent="0.25">
      <c r="A7574" t="s">
        <v>220</v>
      </c>
      <c r="B7574" t="s">
        <v>73</v>
      </c>
      <c r="C7574" t="s">
        <v>47</v>
      </c>
      <c r="D7574" t="s">
        <v>3200</v>
      </c>
      <c r="E7574" t="s">
        <v>49</v>
      </c>
      <c r="F7574" t="s">
        <v>50</v>
      </c>
      <c r="G7574">
        <v>1.56481332249111E-3</v>
      </c>
    </row>
    <row r="7575" spans="1:7" x14ac:dyDescent="0.25">
      <c r="A7575" t="s">
        <v>3229</v>
      </c>
      <c r="B7575" t="s">
        <v>76</v>
      </c>
      <c r="C7575" t="s">
        <v>47</v>
      </c>
      <c r="D7575" t="s">
        <v>3190</v>
      </c>
      <c r="E7575" t="s">
        <v>49</v>
      </c>
      <c r="F7575" t="s">
        <v>50</v>
      </c>
      <c r="G7575">
        <v>4.1159521470698198E-3</v>
      </c>
    </row>
    <row r="7576" spans="1:7" x14ac:dyDescent="0.25">
      <c r="A7576" t="s">
        <v>3229</v>
      </c>
      <c r="B7576" t="s">
        <v>70</v>
      </c>
      <c r="C7576" t="s">
        <v>47</v>
      </c>
      <c r="D7576" t="s">
        <v>3192</v>
      </c>
      <c r="E7576" t="s">
        <v>49</v>
      </c>
      <c r="F7576" t="s">
        <v>50</v>
      </c>
      <c r="G7576">
        <v>2.1395181616147298E-3</v>
      </c>
    </row>
    <row r="7577" spans="1:7" x14ac:dyDescent="0.25">
      <c r="A7577" t="s">
        <v>220</v>
      </c>
      <c r="B7577" t="s">
        <v>70</v>
      </c>
      <c r="C7577" t="s">
        <v>47</v>
      </c>
      <c r="D7577" t="s">
        <v>3200</v>
      </c>
      <c r="E7577" t="s">
        <v>49</v>
      </c>
      <c r="F7577" t="s">
        <v>50</v>
      </c>
      <c r="G7577">
        <v>3.4722189108530601E-4</v>
      </c>
    </row>
    <row r="7578" spans="1:7" x14ac:dyDescent="0.25">
      <c r="A7578" t="s">
        <v>220</v>
      </c>
      <c r="B7578" t="s">
        <v>76</v>
      </c>
      <c r="C7578" t="s">
        <v>47</v>
      </c>
      <c r="D7578" t="s">
        <v>3201</v>
      </c>
      <c r="E7578" t="s">
        <v>49</v>
      </c>
      <c r="F7578" t="s">
        <v>50</v>
      </c>
      <c r="G7578">
        <v>5.9822394266161299E-4</v>
      </c>
    </row>
    <row r="7579" spans="1:7" x14ac:dyDescent="0.25">
      <c r="A7579" t="s">
        <v>214</v>
      </c>
      <c r="B7579" t="s">
        <v>73</v>
      </c>
      <c r="C7579" t="s">
        <v>47</v>
      </c>
      <c r="D7579" t="s">
        <v>3198</v>
      </c>
      <c r="E7579" t="s">
        <v>49</v>
      </c>
      <c r="F7579" t="s">
        <v>50</v>
      </c>
      <c r="G7579">
        <v>2.0221611920823398E-3</v>
      </c>
    </row>
    <row r="7580" spans="1:7" x14ac:dyDescent="0.25">
      <c r="A7580" t="s">
        <v>3229</v>
      </c>
      <c r="B7580" t="s">
        <v>73</v>
      </c>
      <c r="C7580" t="s">
        <v>47</v>
      </c>
      <c r="D7580" t="s">
        <v>3192</v>
      </c>
      <c r="E7580" t="s">
        <v>49</v>
      </c>
      <c r="F7580" t="s">
        <v>50</v>
      </c>
      <c r="G7580">
        <v>4.8554246624310802E-3</v>
      </c>
    </row>
    <row r="7581" spans="1:7" x14ac:dyDescent="0.25">
      <c r="A7581" t="s">
        <v>214</v>
      </c>
      <c r="B7581" t="s">
        <v>76</v>
      </c>
      <c r="C7581" t="s">
        <v>47</v>
      </c>
      <c r="D7581" t="s">
        <v>3198</v>
      </c>
      <c r="E7581" t="s">
        <v>49</v>
      </c>
      <c r="F7581" t="s">
        <v>50</v>
      </c>
      <c r="G7581">
        <v>1.1501171064715E-3</v>
      </c>
    </row>
    <row r="7582" spans="1:7" x14ac:dyDescent="0.25">
      <c r="A7582" t="s">
        <v>220</v>
      </c>
      <c r="B7582" t="s">
        <v>73</v>
      </c>
      <c r="C7582" t="s">
        <v>47</v>
      </c>
      <c r="D7582" t="s">
        <v>3201</v>
      </c>
      <c r="E7582" t="s">
        <v>49</v>
      </c>
      <c r="F7582" t="s">
        <v>50</v>
      </c>
      <c r="G7582">
        <v>1.5713043434103699E-3</v>
      </c>
    </row>
    <row r="7583" spans="1:7" x14ac:dyDescent="0.25">
      <c r="A7583" t="s">
        <v>214</v>
      </c>
      <c r="B7583" t="s">
        <v>70</v>
      </c>
      <c r="C7583" t="s">
        <v>47</v>
      </c>
      <c r="D7583" t="s">
        <v>3199</v>
      </c>
      <c r="E7583" t="s">
        <v>49</v>
      </c>
      <c r="F7583" t="s">
        <v>50</v>
      </c>
      <c r="G7583">
        <v>6.7719233663458497E-4</v>
      </c>
    </row>
    <row r="7584" spans="1:7" x14ac:dyDescent="0.25">
      <c r="A7584" t="s">
        <v>3229</v>
      </c>
      <c r="B7584" t="s">
        <v>70</v>
      </c>
      <c r="C7584" t="s">
        <v>47</v>
      </c>
      <c r="D7584" t="s">
        <v>3193</v>
      </c>
      <c r="E7584" t="s">
        <v>49</v>
      </c>
      <c r="F7584" t="s">
        <v>50</v>
      </c>
      <c r="G7584">
        <v>2.1351415343052399E-3</v>
      </c>
    </row>
    <row r="7585" spans="1:7" x14ac:dyDescent="0.25">
      <c r="A7585" t="s">
        <v>3229</v>
      </c>
      <c r="B7585" t="s">
        <v>76</v>
      </c>
      <c r="C7585" t="s">
        <v>47</v>
      </c>
      <c r="D7585" t="s">
        <v>3191</v>
      </c>
      <c r="E7585" t="s">
        <v>49</v>
      </c>
      <c r="F7585" t="s">
        <v>50</v>
      </c>
      <c r="G7585">
        <v>4.1328185362834099E-3</v>
      </c>
    </row>
    <row r="7586" spans="1:7" x14ac:dyDescent="0.25">
      <c r="A7586" t="s">
        <v>220</v>
      </c>
      <c r="B7586" t="s">
        <v>70</v>
      </c>
      <c r="C7586" t="s">
        <v>47</v>
      </c>
      <c r="D7586" t="s">
        <v>3201</v>
      </c>
      <c r="E7586" t="s">
        <v>49</v>
      </c>
      <c r="F7586" t="s">
        <v>50</v>
      </c>
      <c r="G7586">
        <v>3.4822418108019202E-4</v>
      </c>
    </row>
    <row r="7587" spans="1:7" x14ac:dyDescent="0.25">
      <c r="A7587" t="s">
        <v>220</v>
      </c>
      <c r="B7587" t="s">
        <v>76</v>
      </c>
      <c r="C7587" t="s">
        <v>47</v>
      </c>
      <c r="D7587" t="s">
        <v>3202</v>
      </c>
      <c r="E7587" t="s">
        <v>49</v>
      </c>
      <c r="F7587" t="s">
        <v>50</v>
      </c>
      <c r="G7587">
        <v>5.9722165266672697E-4</v>
      </c>
    </row>
    <row r="7588" spans="1:7" x14ac:dyDescent="0.25">
      <c r="A7588" t="s">
        <v>214</v>
      </c>
      <c r="B7588" t="s">
        <v>73</v>
      </c>
      <c r="C7588" t="s">
        <v>47</v>
      </c>
      <c r="D7588" t="s">
        <v>3199</v>
      </c>
      <c r="E7588" t="s">
        <v>49</v>
      </c>
      <c r="F7588" t="s">
        <v>50</v>
      </c>
      <c r="G7588">
        <v>2.0172495381873901E-3</v>
      </c>
    </row>
    <row r="7589" spans="1:7" x14ac:dyDescent="0.25">
      <c r="A7589" t="s">
        <v>3229</v>
      </c>
      <c r="B7589" t="s">
        <v>73</v>
      </c>
      <c r="C7589" t="s">
        <v>47</v>
      </c>
      <c r="D7589" t="s">
        <v>3193</v>
      </c>
      <c r="E7589" t="s">
        <v>49</v>
      </c>
      <c r="F7589" t="s">
        <v>50</v>
      </c>
      <c r="G7589">
        <v>4.8504947499835903E-3</v>
      </c>
    </row>
    <row r="7590" spans="1:7" x14ac:dyDescent="0.25">
      <c r="A7590" t="s">
        <v>214</v>
      </c>
      <c r="B7590" t="s">
        <v>76</v>
      </c>
      <c r="C7590" t="s">
        <v>47</v>
      </c>
      <c r="D7590" t="s">
        <v>3199</v>
      </c>
      <c r="E7590" t="s">
        <v>49</v>
      </c>
      <c r="F7590" t="s">
        <v>50</v>
      </c>
      <c r="G7590">
        <v>1.14619773730897E-3</v>
      </c>
    </row>
    <row r="7591" spans="1:7" x14ac:dyDescent="0.25">
      <c r="A7591" t="s">
        <v>220</v>
      </c>
      <c r="B7591" t="s">
        <v>73</v>
      </c>
      <c r="C7591" t="s">
        <v>47</v>
      </c>
      <c r="D7591" t="s">
        <v>3202</v>
      </c>
      <c r="E7591" t="s">
        <v>49</v>
      </c>
      <c r="F7591" t="s">
        <v>50</v>
      </c>
      <c r="G7591">
        <v>1.57709600163154E-3</v>
      </c>
    </row>
    <row r="7592" spans="1:7" x14ac:dyDescent="0.25">
      <c r="A7592" t="s">
        <v>214</v>
      </c>
      <c r="B7592" t="s">
        <v>70</v>
      </c>
      <c r="C7592" t="s">
        <v>47</v>
      </c>
      <c r="D7592" t="s">
        <v>3200</v>
      </c>
      <c r="E7592" t="s">
        <v>49</v>
      </c>
      <c r="F7592" t="s">
        <v>50</v>
      </c>
      <c r="G7592">
        <v>6.75635929736826E-4</v>
      </c>
    </row>
    <row r="7593" spans="1:7" x14ac:dyDescent="0.25">
      <c r="A7593" t="s">
        <v>3229</v>
      </c>
      <c r="B7593" t="s">
        <v>70</v>
      </c>
      <c r="C7593" t="s">
        <v>47</v>
      </c>
      <c r="D7593" t="s">
        <v>3194</v>
      </c>
      <c r="E7593" t="s">
        <v>49</v>
      </c>
      <c r="F7593" t="s">
        <v>50</v>
      </c>
      <c r="G7593">
        <v>2.1370349989997001E-3</v>
      </c>
    </row>
    <row r="7594" spans="1:7" x14ac:dyDescent="0.25">
      <c r="A7594" t="s">
        <v>3229</v>
      </c>
      <c r="B7594" t="s">
        <v>76</v>
      </c>
      <c r="C7594" t="s">
        <v>47</v>
      </c>
      <c r="D7594" t="s">
        <v>3192</v>
      </c>
      <c r="E7594" t="s">
        <v>49</v>
      </c>
      <c r="F7594" t="s">
        <v>50</v>
      </c>
      <c r="G7594">
        <v>4.16824097434679E-3</v>
      </c>
    </row>
    <row r="7595" spans="1:7" x14ac:dyDescent="0.25">
      <c r="A7595" t="s">
        <v>220</v>
      </c>
      <c r="B7595" t="s">
        <v>76</v>
      </c>
      <c r="C7595" t="s">
        <v>47</v>
      </c>
      <c r="D7595" t="s">
        <v>3203</v>
      </c>
      <c r="E7595" t="s">
        <v>49</v>
      </c>
      <c r="F7595" t="s">
        <v>50</v>
      </c>
      <c r="G7595">
        <v>5.9315319414491999E-4</v>
      </c>
    </row>
    <row r="7596" spans="1:7" x14ac:dyDescent="0.25">
      <c r="A7596" t="s">
        <v>220</v>
      </c>
      <c r="B7596" t="s">
        <v>70</v>
      </c>
      <c r="C7596" t="s">
        <v>47</v>
      </c>
      <c r="D7596" t="s">
        <v>3202</v>
      </c>
      <c r="E7596" t="s">
        <v>49</v>
      </c>
      <c r="F7596" t="s">
        <v>50</v>
      </c>
      <c r="G7596">
        <v>3.4693844464360398E-4</v>
      </c>
    </row>
    <row r="7597" spans="1:7" x14ac:dyDescent="0.25">
      <c r="A7597" t="s">
        <v>214</v>
      </c>
      <c r="B7597" t="s">
        <v>73</v>
      </c>
      <c r="C7597" t="s">
        <v>47</v>
      </c>
      <c r="D7597" t="s">
        <v>3200</v>
      </c>
      <c r="E7597" t="s">
        <v>49</v>
      </c>
      <c r="F7597" t="s">
        <v>50</v>
      </c>
      <c r="G7597">
        <v>2.0216994608441901E-3</v>
      </c>
    </row>
    <row r="7598" spans="1:7" x14ac:dyDescent="0.25">
      <c r="A7598" t="s">
        <v>220</v>
      </c>
      <c r="B7598" t="s">
        <v>73</v>
      </c>
      <c r="C7598" t="s">
        <v>47</v>
      </c>
      <c r="D7598" t="s">
        <v>3203</v>
      </c>
      <c r="E7598" t="s">
        <v>49</v>
      </c>
      <c r="F7598" t="s">
        <v>50</v>
      </c>
      <c r="G7598">
        <v>1.5695832393787499E-3</v>
      </c>
    </row>
    <row r="7599" spans="1:7" x14ac:dyDescent="0.25">
      <c r="A7599" t="s">
        <v>214</v>
      </c>
      <c r="B7599" t="s">
        <v>70</v>
      </c>
      <c r="C7599" t="s">
        <v>47</v>
      </c>
      <c r="D7599" t="s">
        <v>3201</v>
      </c>
      <c r="E7599" t="s">
        <v>49</v>
      </c>
      <c r="F7599" t="s">
        <v>50</v>
      </c>
      <c r="G7599">
        <v>6.7582982512274104E-4</v>
      </c>
    </row>
    <row r="7600" spans="1:7" x14ac:dyDescent="0.25">
      <c r="A7600" t="s">
        <v>214</v>
      </c>
      <c r="B7600" t="s">
        <v>76</v>
      </c>
      <c r="C7600" t="s">
        <v>47</v>
      </c>
      <c r="D7600" t="s">
        <v>3200</v>
      </c>
      <c r="E7600" t="s">
        <v>49</v>
      </c>
      <c r="F7600" t="s">
        <v>50</v>
      </c>
      <c r="G7600">
        <v>1.15595954573816E-3</v>
      </c>
    </row>
    <row r="7601" spans="1:7" x14ac:dyDescent="0.25">
      <c r="A7601" t="s">
        <v>3229</v>
      </c>
      <c r="B7601" t="s">
        <v>73</v>
      </c>
      <c r="C7601" t="s">
        <v>47</v>
      </c>
      <c r="D7601" t="s">
        <v>3194</v>
      </c>
      <c r="E7601" t="s">
        <v>49</v>
      </c>
      <c r="F7601" t="s">
        <v>50</v>
      </c>
      <c r="G7601">
        <v>4.8604891918323598E-3</v>
      </c>
    </row>
    <row r="7602" spans="1:7" x14ac:dyDescent="0.25">
      <c r="A7602" t="s">
        <v>3229</v>
      </c>
      <c r="B7602" t="s">
        <v>70</v>
      </c>
      <c r="C7602" t="s">
        <v>47</v>
      </c>
      <c r="D7602" t="s">
        <v>3195</v>
      </c>
      <c r="E7602" t="s">
        <v>49</v>
      </c>
      <c r="F7602" t="s">
        <v>50</v>
      </c>
      <c r="G7602">
        <v>2.1181298481238999E-3</v>
      </c>
    </row>
    <row r="7603" spans="1:7" x14ac:dyDescent="0.25">
      <c r="A7603" t="s">
        <v>220</v>
      </c>
      <c r="B7603" t="s">
        <v>76</v>
      </c>
      <c r="C7603" t="s">
        <v>47</v>
      </c>
      <c r="D7603" t="s">
        <v>3204</v>
      </c>
      <c r="E7603" t="s">
        <v>49</v>
      </c>
      <c r="F7603" t="s">
        <v>50</v>
      </c>
      <c r="G7603">
        <v>6.31110509236653E-4</v>
      </c>
    </row>
    <row r="7604" spans="1:7" x14ac:dyDescent="0.25">
      <c r="A7604" t="s">
        <v>106</v>
      </c>
      <c r="B7604" t="s">
        <v>3</v>
      </c>
      <c r="C7604" t="s">
        <v>108</v>
      </c>
      <c r="D7604">
        <v>13</v>
      </c>
      <c r="E7604" t="s">
        <v>60</v>
      </c>
      <c r="F7604" t="s">
        <v>61</v>
      </c>
      <c r="G7604">
        <v>6.31110509236653E-4</v>
      </c>
    </row>
    <row r="7605" spans="1:7" x14ac:dyDescent="0.25">
      <c r="A7605">
        <v>6.31110509236653E-4</v>
      </c>
    </row>
    <row r="7606" spans="1:7" x14ac:dyDescent="0.25">
      <c r="A7606" t="s">
        <v>3229</v>
      </c>
      <c r="B7606" t="s">
        <v>76</v>
      </c>
      <c r="C7606" t="s">
        <v>47</v>
      </c>
      <c r="D7606" t="s">
        <v>3193</v>
      </c>
      <c r="E7606" t="s">
        <v>49</v>
      </c>
      <c r="F7606" t="s">
        <v>50</v>
      </c>
      <c r="G7606">
        <v>4.1663505834586599E-3</v>
      </c>
    </row>
    <row r="7607" spans="1:7" x14ac:dyDescent="0.25">
      <c r="A7607" t="s">
        <v>220</v>
      </c>
      <c r="B7607" t="s">
        <v>70</v>
      </c>
      <c r="C7607" t="s">
        <v>47</v>
      </c>
      <c r="D7607" t="s">
        <v>3203</v>
      </c>
      <c r="E7607" t="s">
        <v>49</v>
      </c>
      <c r="F7607" t="s">
        <v>50</v>
      </c>
      <c r="G7607">
        <v>3.4399518260249301E-4</v>
      </c>
    </row>
    <row r="7608" spans="1:7" x14ac:dyDescent="0.25">
      <c r="A7608" t="s">
        <v>214</v>
      </c>
      <c r="B7608" t="s">
        <v>73</v>
      </c>
      <c r="C7608" t="s">
        <v>47</v>
      </c>
      <c r="D7608" t="s">
        <v>3201</v>
      </c>
      <c r="E7608" t="s">
        <v>49</v>
      </c>
      <c r="F7608" t="s">
        <v>50</v>
      </c>
      <c r="G7608">
        <v>2.0272031067982499E-3</v>
      </c>
    </row>
    <row r="7609" spans="1:7" x14ac:dyDescent="0.25">
      <c r="A7609" t="s">
        <v>220</v>
      </c>
      <c r="B7609" t="s">
        <v>73</v>
      </c>
      <c r="C7609" t="s">
        <v>47</v>
      </c>
      <c r="D7609" t="s">
        <v>3204</v>
      </c>
      <c r="E7609" t="s">
        <v>49</v>
      </c>
      <c r="F7609" t="s">
        <v>50</v>
      </c>
      <c r="G7609">
        <v>1.60138736168543E-3</v>
      </c>
    </row>
    <row r="7610" spans="1:7" x14ac:dyDescent="0.25">
      <c r="A7610" t="s">
        <v>106</v>
      </c>
      <c r="B7610" t="s">
        <v>3</v>
      </c>
      <c r="C7610" t="s">
        <v>108</v>
      </c>
      <c r="D7610">
        <v>12</v>
      </c>
      <c r="E7610" t="s">
        <v>60</v>
      </c>
      <c r="F7610" t="s">
        <v>61</v>
      </c>
      <c r="G7610">
        <v>1.60138736168543E-3</v>
      </c>
    </row>
    <row r="7611" spans="1:7" x14ac:dyDescent="0.25">
      <c r="A7611">
        <v>1.60138736168543E-3</v>
      </c>
    </row>
    <row r="7612" spans="1:7" x14ac:dyDescent="0.25">
      <c r="A7612" t="s">
        <v>214</v>
      </c>
      <c r="B7612" t="s">
        <v>70</v>
      </c>
      <c r="C7612" t="s">
        <v>47</v>
      </c>
      <c r="D7612" t="s">
        <v>3202</v>
      </c>
      <c r="E7612" t="s">
        <v>49</v>
      </c>
      <c r="F7612" t="s">
        <v>50</v>
      </c>
      <c r="G7612">
        <v>6.7290185260123901E-4</v>
      </c>
    </row>
    <row r="7613" spans="1:7" x14ac:dyDescent="0.25">
      <c r="A7613" t="s">
        <v>214</v>
      </c>
      <c r="B7613" t="s">
        <v>76</v>
      </c>
      <c r="C7613" t="s">
        <v>47</v>
      </c>
      <c r="D7613" t="s">
        <v>3201</v>
      </c>
      <c r="E7613" t="s">
        <v>49</v>
      </c>
      <c r="F7613" t="s">
        <v>50</v>
      </c>
      <c r="G7613">
        <v>1.16695192261659E-3</v>
      </c>
    </row>
    <row r="7614" spans="1:7" x14ac:dyDescent="0.25">
      <c r="A7614" t="s">
        <v>3229</v>
      </c>
      <c r="B7614" t="s">
        <v>73</v>
      </c>
      <c r="C7614" t="s">
        <v>47</v>
      </c>
      <c r="D7614" t="s">
        <v>3195</v>
      </c>
      <c r="E7614" t="s">
        <v>49</v>
      </c>
      <c r="F7614" t="s">
        <v>50</v>
      </c>
      <c r="G7614">
        <v>4.8360759740347301E-3</v>
      </c>
    </row>
    <row r="7615" spans="1:7" x14ac:dyDescent="0.25">
      <c r="A7615" t="s">
        <v>3229</v>
      </c>
      <c r="B7615" t="s">
        <v>70</v>
      </c>
      <c r="C7615" t="s">
        <v>47</v>
      </c>
      <c r="D7615" t="s">
        <v>3196</v>
      </c>
      <c r="E7615" t="s">
        <v>49</v>
      </c>
      <c r="F7615" t="s">
        <v>50</v>
      </c>
      <c r="G7615">
        <v>2.0993337467096799E-3</v>
      </c>
    </row>
    <row r="7616" spans="1:7" x14ac:dyDescent="0.25">
      <c r="A7616" t="s">
        <v>220</v>
      </c>
      <c r="B7616" t="s">
        <v>70</v>
      </c>
      <c r="C7616" t="s">
        <v>47</v>
      </c>
      <c r="D7616" t="s">
        <v>3204</v>
      </c>
      <c r="E7616" t="s">
        <v>49</v>
      </c>
      <c r="F7616" t="s">
        <v>50</v>
      </c>
      <c r="G7616">
        <v>3.60555211702982E-4</v>
      </c>
    </row>
    <row r="7617" spans="1:7" x14ac:dyDescent="0.25">
      <c r="A7617" t="s">
        <v>106</v>
      </c>
      <c r="B7617" t="s">
        <v>3</v>
      </c>
      <c r="C7617" t="s">
        <v>108</v>
      </c>
      <c r="D7617">
        <v>14</v>
      </c>
      <c r="E7617" t="s">
        <v>60</v>
      </c>
      <c r="F7617" t="s">
        <v>61</v>
      </c>
      <c r="G7617">
        <v>3.60555211702982E-4</v>
      </c>
    </row>
    <row r="7618" spans="1:7" x14ac:dyDescent="0.25">
      <c r="A7618">
        <v>3.60555211702982E-4</v>
      </c>
    </row>
    <row r="7619" spans="1:7" x14ac:dyDescent="0.25">
      <c r="A7619" t="s">
        <v>3229</v>
      </c>
      <c r="B7619" t="s">
        <v>76</v>
      </c>
      <c r="C7619" t="s">
        <v>47</v>
      </c>
      <c r="D7619" t="s">
        <v>3194</v>
      </c>
      <c r="E7619" t="s">
        <v>49</v>
      </c>
      <c r="F7619" t="s">
        <v>50</v>
      </c>
      <c r="G7619">
        <v>4.1768478684955099E-3</v>
      </c>
    </row>
    <row r="7620" spans="1:7" x14ac:dyDescent="0.25">
      <c r="A7620" t="s">
        <v>214</v>
      </c>
      <c r="B7620" t="s">
        <v>73</v>
      </c>
      <c r="C7620" t="s">
        <v>47</v>
      </c>
      <c r="D7620" t="s">
        <v>3202</v>
      </c>
      <c r="E7620" t="s">
        <v>49</v>
      </c>
      <c r="F7620" t="s">
        <v>50</v>
      </c>
      <c r="G7620">
        <v>2.0269255046130798E-3</v>
      </c>
    </row>
    <row r="7621" spans="1:7" x14ac:dyDescent="0.25">
      <c r="A7621" t="s">
        <v>214</v>
      </c>
      <c r="B7621" t="s">
        <v>70</v>
      </c>
      <c r="C7621" t="s">
        <v>47</v>
      </c>
      <c r="D7621" t="s">
        <v>3203</v>
      </c>
      <c r="E7621" t="s">
        <v>49</v>
      </c>
      <c r="F7621" t="s">
        <v>50</v>
      </c>
      <c r="G7621">
        <v>6.6834953096177796E-4</v>
      </c>
    </row>
    <row r="7622" spans="1:7" x14ac:dyDescent="0.25">
      <c r="A7622" t="s">
        <v>214</v>
      </c>
      <c r="B7622" t="s">
        <v>76</v>
      </c>
      <c r="C7622" t="s">
        <v>47</v>
      </c>
      <c r="D7622" t="s">
        <v>3202</v>
      </c>
      <c r="E7622" t="s">
        <v>49</v>
      </c>
      <c r="F7622" t="s">
        <v>50</v>
      </c>
      <c r="G7622">
        <v>1.16893312558024E-3</v>
      </c>
    </row>
    <row r="7623" spans="1:7" x14ac:dyDescent="0.25">
      <c r="A7623" t="s">
        <v>3229</v>
      </c>
      <c r="B7623" t="s">
        <v>73</v>
      </c>
      <c r="C7623" t="s">
        <v>47</v>
      </c>
      <c r="D7623" t="s">
        <v>3196</v>
      </c>
      <c r="E7623" t="s">
        <v>49</v>
      </c>
      <c r="F7623" t="s">
        <v>50</v>
      </c>
      <c r="G7623">
        <v>4.82729008232337E-3</v>
      </c>
    </row>
    <row r="7624" spans="1:7" x14ac:dyDescent="0.25">
      <c r="A7624" t="s">
        <v>3229</v>
      </c>
      <c r="B7624" t="s">
        <v>70</v>
      </c>
      <c r="C7624" t="s">
        <v>47</v>
      </c>
      <c r="D7624" t="s">
        <v>3197</v>
      </c>
      <c r="E7624" t="s">
        <v>49</v>
      </c>
      <c r="F7624" t="s">
        <v>50</v>
      </c>
      <c r="G7624">
        <v>2.08034449153476E-3</v>
      </c>
    </row>
    <row r="7625" spans="1:7" x14ac:dyDescent="0.25">
      <c r="A7625" t="s">
        <v>214</v>
      </c>
      <c r="B7625" t="s">
        <v>73</v>
      </c>
      <c r="C7625" t="s">
        <v>47</v>
      </c>
      <c r="D7625" t="s">
        <v>3203</v>
      </c>
      <c r="E7625" t="s">
        <v>49</v>
      </c>
      <c r="F7625" t="s">
        <v>50</v>
      </c>
      <c r="G7625">
        <v>2.0207612602798999E-3</v>
      </c>
    </row>
    <row r="7626" spans="1:7" x14ac:dyDescent="0.25">
      <c r="A7626" t="s">
        <v>3229</v>
      </c>
      <c r="B7626" t="s">
        <v>76</v>
      </c>
      <c r="C7626" t="s">
        <v>47</v>
      </c>
      <c r="D7626" t="s">
        <v>3195</v>
      </c>
      <c r="E7626" t="s">
        <v>49</v>
      </c>
      <c r="F7626" t="s">
        <v>50</v>
      </c>
      <c r="G7626">
        <v>4.1541474424438996E-3</v>
      </c>
    </row>
    <row r="7627" spans="1:7" x14ac:dyDescent="0.25">
      <c r="A7627" t="s">
        <v>214</v>
      </c>
      <c r="B7627" t="s">
        <v>70</v>
      </c>
      <c r="C7627" t="s">
        <v>47</v>
      </c>
      <c r="D7627" t="s">
        <v>3204</v>
      </c>
      <c r="E7627" t="s">
        <v>49</v>
      </c>
      <c r="F7627" t="s">
        <v>50</v>
      </c>
      <c r="G7627">
        <v>6.9444378217061299E-4</v>
      </c>
    </row>
    <row r="7628" spans="1:7" x14ac:dyDescent="0.25">
      <c r="A7628" t="s">
        <v>106</v>
      </c>
      <c r="B7628" t="s">
        <v>2</v>
      </c>
      <c r="C7628" t="s">
        <v>108</v>
      </c>
      <c r="D7628">
        <v>14</v>
      </c>
      <c r="E7628" t="s">
        <v>60</v>
      </c>
      <c r="F7628" t="s">
        <v>61</v>
      </c>
      <c r="G7628">
        <v>6.9444378217061299E-4</v>
      </c>
    </row>
    <row r="7629" spans="1:7" x14ac:dyDescent="0.25">
      <c r="A7629">
        <v>6.9444378217061299E-4</v>
      </c>
    </row>
    <row r="7630" spans="1:7" x14ac:dyDescent="0.25">
      <c r="A7630" t="s">
        <v>214</v>
      </c>
      <c r="B7630" t="s">
        <v>76</v>
      </c>
      <c r="C7630" t="s">
        <v>47</v>
      </c>
      <c r="D7630" t="s">
        <v>3203</v>
      </c>
      <c r="E7630" t="s">
        <v>49</v>
      </c>
      <c r="F7630" t="s">
        <v>50</v>
      </c>
      <c r="G7630">
        <v>1.15824805365668E-3</v>
      </c>
    </row>
    <row r="7631" spans="1:7" x14ac:dyDescent="0.25">
      <c r="A7631" t="s">
        <v>3229</v>
      </c>
      <c r="B7631" t="s">
        <v>73</v>
      </c>
      <c r="C7631" t="s">
        <v>47</v>
      </c>
      <c r="D7631" t="s">
        <v>3197</v>
      </c>
      <c r="E7631" t="s">
        <v>49</v>
      </c>
      <c r="F7631" t="s">
        <v>50</v>
      </c>
      <c r="G7631">
        <v>4.8007720046573197E-3</v>
      </c>
    </row>
    <row r="7632" spans="1:7" x14ac:dyDescent="0.25">
      <c r="A7632" t="s">
        <v>3229</v>
      </c>
      <c r="B7632" t="s">
        <v>70</v>
      </c>
      <c r="C7632" t="s">
        <v>47</v>
      </c>
      <c r="D7632" t="s">
        <v>3198</v>
      </c>
      <c r="E7632" t="s">
        <v>49</v>
      </c>
      <c r="F7632" t="s">
        <v>50</v>
      </c>
      <c r="G7632">
        <v>2.0656008669670501E-3</v>
      </c>
    </row>
    <row r="7633" spans="1:7" x14ac:dyDescent="0.25">
      <c r="A7633" t="s">
        <v>214</v>
      </c>
      <c r="B7633" t="s">
        <v>73</v>
      </c>
      <c r="C7633" t="s">
        <v>47</v>
      </c>
      <c r="D7633" t="s">
        <v>3204</v>
      </c>
      <c r="E7633" t="s">
        <v>49</v>
      </c>
      <c r="F7633" t="s">
        <v>50</v>
      </c>
      <c r="G7633">
        <v>2.0794424613316798E-3</v>
      </c>
    </row>
    <row r="7634" spans="1:7" x14ac:dyDescent="0.25">
      <c r="A7634" t="s">
        <v>106</v>
      </c>
      <c r="B7634" t="s">
        <v>2</v>
      </c>
      <c r="C7634" t="s">
        <v>108</v>
      </c>
      <c r="D7634">
        <v>12</v>
      </c>
      <c r="E7634" t="s">
        <v>60</v>
      </c>
      <c r="F7634" t="s">
        <v>61</v>
      </c>
      <c r="G7634">
        <v>2.0794424613316798E-3</v>
      </c>
    </row>
    <row r="7635" spans="1:7" x14ac:dyDescent="0.25">
      <c r="A7635">
        <v>2.0794424613316798E-3</v>
      </c>
    </row>
    <row r="7636" spans="1:7" x14ac:dyDescent="0.25">
      <c r="A7636" t="s">
        <v>3229</v>
      </c>
      <c r="B7636" t="s">
        <v>76</v>
      </c>
      <c r="C7636" t="s">
        <v>47</v>
      </c>
      <c r="D7636" t="s">
        <v>3196</v>
      </c>
      <c r="E7636" t="s">
        <v>49</v>
      </c>
      <c r="F7636" t="s">
        <v>50</v>
      </c>
      <c r="G7636">
        <v>4.1394888058952596E-3</v>
      </c>
    </row>
    <row r="7637" spans="1:7" x14ac:dyDescent="0.25">
      <c r="A7637" t="s">
        <v>214</v>
      </c>
      <c r="B7637" t="s">
        <v>76</v>
      </c>
      <c r="C7637" t="s">
        <v>47</v>
      </c>
      <c r="D7637" t="s">
        <v>3204</v>
      </c>
      <c r="E7637" t="s">
        <v>49</v>
      </c>
      <c r="F7637" t="s">
        <v>50</v>
      </c>
      <c r="G7637">
        <v>1.1727766593297301E-3</v>
      </c>
    </row>
    <row r="7638" spans="1:7" x14ac:dyDescent="0.25">
      <c r="A7638" t="s">
        <v>106</v>
      </c>
      <c r="B7638" t="s">
        <v>2</v>
      </c>
      <c r="C7638" t="s">
        <v>108</v>
      </c>
      <c r="D7638">
        <v>13</v>
      </c>
      <c r="E7638" t="s">
        <v>60</v>
      </c>
      <c r="F7638" t="s">
        <v>61</v>
      </c>
      <c r="G7638">
        <v>1.1727766593297301E-3</v>
      </c>
    </row>
    <row r="7639" spans="1:7" x14ac:dyDescent="0.25">
      <c r="A7639">
        <v>1.1727766593297301E-3</v>
      </c>
    </row>
    <row r="7640" spans="1:7" x14ac:dyDescent="0.25">
      <c r="A7640" t="s">
        <v>3229</v>
      </c>
      <c r="B7640" t="s">
        <v>73</v>
      </c>
      <c r="C7640" t="s">
        <v>47</v>
      </c>
      <c r="D7640" t="s">
        <v>3198</v>
      </c>
      <c r="E7640" t="s">
        <v>49</v>
      </c>
      <c r="F7640" t="s">
        <v>50</v>
      </c>
      <c r="G7640">
        <v>4.77570466538693E-3</v>
      </c>
    </row>
    <row r="7641" spans="1:7" x14ac:dyDescent="0.25">
      <c r="A7641" t="s">
        <v>3229</v>
      </c>
      <c r="B7641" t="s">
        <v>70</v>
      </c>
      <c r="C7641" t="s">
        <v>47</v>
      </c>
      <c r="D7641" t="s">
        <v>3199</v>
      </c>
      <c r="E7641" t="s">
        <v>49</v>
      </c>
      <c r="F7641" t="s">
        <v>50</v>
      </c>
      <c r="G7641">
        <v>2.0552611978430402E-3</v>
      </c>
    </row>
    <row r="7642" spans="1:7" x14ac:dyDescent="0.25">
      <c r="A7642" t="s">
        <v>3229</v>
      </c>
      <c r="B7642" t="s">
        <v>76</v>
      </c>
      <c r="C7642" t="s">
        <v>47</v>
      </c>
      <c r="D7642" t="s">
        <v>3197</v>
      </c>
      <c r="E7642" t="s">
        <v>49</v>
      </c>
      <c r="F7642" t="s">
        <v>50</v>
      </c>
      <c r="G7642">
        <v>4.1302230623033297E-3</v>
      </c>
    </row>
    <row r="7643" spans="1:7" x14ac:dyDescent="0.25">
      <c r="A7643" t="s">
        <v>3229</v>
      </c>
      <c r="B7643" t="s">
        <v>73</v>
      </c>
      <c r="C7643" t="s">
        <v>47</v>
      </c>
      <c r="D7643" t="s">
        <v>3199</v>
      </c>
      <c r="E7643" t="s">
        <v>49</v>
      </c>
      <c r="F7643" t="s">
        <v>50</v>
      </c>
      <c r="G7643">
        <v>4.7678317103469498E-3</v>
      </c>
    </row>
    <row r="7644" spans="1:7" x14ac:dyDescent="0.25">
      <c r="A7644" t="s">
        <v>3229</v>
      </c>
      <c r="B7644" t="s">
        <v>70</v>
      </c>
      <c r="C7644" t="s">
        <v>47</v>
      </c>
      <c r="D7644" t="s">
        <v>3200</v>
      </c>
      <c r="E7644" t="s">
        <v>49</v>
      </c>
      <c r="F7644" t="s">
        <v>50</v>
      </c>
      <c r="G7644">
        <v>2.07696561184194E-3</v>
      </c>
    </row>
    <row r="7645" spans="1:7" x14ac:dyDescent="0.25">
      <c r="A7645" t="s">
        <v>3229</v>
      </c>
      <c r="B7645" t="s">
        <v>76</v>
      </c>
      <c r="C7645" t="s">
        <v>47</v>
      </c>
      <c r="D7645" t="s">
        <v>3198</v>
      </c>
      <c r="E7645" t="s">
        <v>49</v>
      </c>
      <c r="F7645" t="s">
        <v>50</v>
      </c>
      <c r="G7645">
        <v>4.1155398103362197E-3</v>
      </c>
    </row>
    <row r="7646" spans="1:7" x14ac:dyDescent="0.25">
      <c r="A7646" t="s">
        <v>3229</v>
      </c>
      <c r="B7646" t="s">
        <v>73</v>
      </c>
      <c r="C7646" t="s">
        <v>47</v>
      </c>
      <c r="D7646" t="s">
        <v>3200</v>
      </c>
      <c r="E7646" t="s">
        <v>49</v>
      </c>
      <c r="F7646" t="s">
        <v>50</v>
      </c>
      <c r="G7646">
        <v>4.7994745895266503E-3</v>
      </c>
    </row>
    <row r="7647" spans="1:7" x14ac:dyDescent="0.25">
      <c r="A7647" t="s">
        <v>3229</v>
      </c>
      <c r="B7647" t="s">
        <v>70</v>
      </c>
      <c r="C7647" t="s">
        <v>47</v>
      </c>
      <c r="D7647" t="s">
        <v>3201</v>
      </c>
      <c r="E7647" t="s">
        <v>49</v>
      </c>
      <c r="F7647" t="s">
        <v>50</v>
      </c>
      <c r="G7647">
        <v>2.1182683120478398E-3</v>
      </c>
    </row>
    <row r="7648" spans="1:7" x14ac:dyDescent="0.25">
      <c r="A7648" t="s">
        <v>3229</v>
      </c>
      <c r="B7648" t="s">
        <v>76</v>
      </c>
      <c r="C7648" t="s">
        <v>47</v>
      </c>
      <c r="D7648" t="s">
        <v>3199</v>
      </c>
      <c r="E7648" t="s">
        <v>49</v>
      </c>
      <c r="F7648" t="s">
        <v>50</v>
      </c>
      <c r="G7648">
        <v>4.1113995878319896E-3</v>
      </c>
    </row>
    <row r="7649" spans="1:7" x14ac:dyDescent="0.25">
      <c r="A7649" t="s">
        <v>3229</v>
      </c>
      <c r="B7649" t="s">
        <v>73</v>
      </c>
      <c r="C7649" t="s">
        <v>47</v>
      </c>
      <c r="D7649" t="s">
        <v>3201</v>
      </c>
      <c r="E7649" t="s">
        <v>49</v>
      </c>
      <c r="F7649" t="s">
        <v>50</v>
      </c>
      <c r="G7649">
        <v>4.8493653638256298E-3</v>
      </c>
    </row>
    <row r="7650" spans="1:7" x14ac:dyDescent="0.25">
      <c r="A7650" t="s">
        <v>3229</v>
      </c>
      <c r="B7650" t="s">
        <v>70</v>
      </c>
      <c r="C7650" t="s">
        <v>47</v>
      </c>
      <c r="D7650" t="s">
        <v>3202</v>
      </c>
      <c r="E7650" t="s">
        <v>49</v>
      </c>
      <c r="F7650" t="s">
        <v>50</v>
      </c>
      <c r="G7650">
        <v>2.1456895636863399E-3</v>
      </c>
    </row>
    <row r="7651" spans="1:7" x14ac:dyDescent="0.25">
      <c r="A7651" t="s">
        <v>3229</v>
      </c>
      <c r="B7651" t="s">
        <v>76</v>
      </c>
      <c r="C7651" t="s">
        <v>47</v>
      </c>
      <c r="D7651" t="s">
        <v>3200</v>
      </c>
      <c r="E7651" t="s">
        <v>49</v>
      </c>
      <c r="F7651" t="s">
        <v>50</v>
      </c>
      <c r="G7651">
        <v>4.1229706050621099E-3</v>
      </c>
    </row>
    <row r="7652" spans="1:7" x14ac:dyDescent="0.25">
      <c r="A7652" t="s">
        <v>3229</v>
      </c>
      <c r="B7652" t="s">
        <v>73</v>
      </c>
      <c r="C7652" t="s">
        <v>47</v>
      </c>
      <c r="D7652" t="s">
        <v>3202</v>
      </c>
      <c r="E7652" t="s">
        <v>49</v>
      </c>
      <c r="F7652" t="s">
        <v>50</v>
      </c>
      <c r="G7652">
        <v>4.8738615650708904E-3</v>
      </c>
    </row>
    <row r="7653" spans="1:7" x14ac:dyDescent="0.25">
      <c r="A7653" t="s">
        <v>3229</v>
      </c>
      <c r="B7653" t="s">
        <v>70</v>
      </c>
      <c r="C7653" t="s">
        <v>47</v>
      </c>
      <c r="D7653" t="s">
        <v>3203</v>
      </c>
      <c r="E7653" t="s">
        <v>49</v>
      </c>
      <c r="F7653" t="s">
        <v>50</v>
      </c>
      <c r="G7653">
        <v>2.1335557655051901E-3</v>
      </c>
    </row>
    <row r="7654" spans="1:7" x14ac:dyDescent="0.25">
      <c r="A7654" t="s">
        <v>3229</v>
      </c>
      <c r="B7654" t="s">
        <v>76</v>
      </c>
      <c r="C7654" t="s">
        <v>47</v>
      </c>
      <c r="D7654" t="s">
        <v>3201</v>
      </c>
      <c r="E7654" t="s">
        <v>49</v>
      </c>
      <c r="F7654" t="s">
        <v>50</v>
      </c>
      <c r="G7654">
        <v>4.1511987902454498E-3</v>
      </c>
    </row>
    <row r="7655" spans="1:7" x14ac:dyDescent="0.25">
      <c r="A7655" t="s">
        <v>3229</v>
      </c>
      <c r="B7655" t="s">
        <v>73</v>
      </c>
      <c r="C7655" t="s">
        <v>47</v>
      </c>
      <c r="D7655" t="s">
        <v>3203</v>
      </c>
      <c r="E7655" t="s">
        <v>49</v>
      </c>
      <c r="F7655" t="s">
        <v>50</v>
      </c>
      <c r="G7655">
        <v>4.8636317253112696E-3</v>
      </c>
    </row>
    <row r="7656" spans="1:7" x14ac:dyDescent="0.25">
      <c r="A7656" t="s">
        <v>3229</v>
      </c>
      <c r="B7656" t="s">
        <v>76</v>
      </c>
      <c r="C7656" t="s">
        <v>47</v>
      </c>
      <c r="D7656" t="s">
        <v>3202</v>
      </c>
      <c r="E7656" t="s">
        <v>49</v>
      </c>
      <c r="F7656" t="s">
        <v>50</v>
      </c>
      <c r="G7656">
        <v>4.15900963909772E-3</v>
      </c>
    </row>
    <row r="7657" spans="1:7" x14ac:dyDescent="0.25">
      <c r="A7657" t="s">
        <v>3229</v>
      </c>
      <c r="B7657" t="s">
        <v>70</v>
      </c>
      <c r="C7657" t="s">
        <v>47</v>
      </c>
      <c r="D7657" t="s">
        <v>3204</v>
      </c>
      <c r="E7657" t="s">
        <v>49</v>
      </c>
      <c r="F7657" t="s">
        <v>50</v>
      </c>
      <c r="G7657">
        <v>2.1286090811093602E-3</v>
      </c>
    </row>
    <row r="7658" spans="1:7" x14ac:dyDescent="0.25">
      <c r="A7658" t="s">
        <v>106</v>
      </c>
      <c r="B7658" t="s">
        <v>3003</v>
      </c>
      <c r="C7658" t="s">
        <v>108</v>
      </c>
      <c r="D7658">
        <v>14</v>
      </c>
      <c r="E7658" t="s">
        <v>60</v>
      </c>
      <c r="F7658" t="s">
        <v>61</v>
      </c>
      <c r="G7658">
        <v>2.1286090811093602E-3</v>
      </c>
    </row>
    <row r="7659" spans="1:7" x14ac:dyDescent="0.25">
      <c r="A7659">
        <v>2.1286090811093602E-3</v>
      </c>
    </row>
    <row r="7660" spans="1:7" x14ac:dyDescent="0.25">
      <c r="A7660" t="s">
        <v>3229</v>
      </c>
      <c r="B7660" t="s">
        <v>73</v>
      </c>
      <c r="C7660" t="s">
        <v>47</v>
      </c>
      <c r="D7660" t="s">
        <v>3204</v>
      </c>
      <c r="E7660" t="s">
        <v>49</v>
      </c>
      <c r="F7660" t="s">
        <v>50</v>
      </c>
      <c r="G7660">
        <v>4.8744397958119697E-3</v>
      </c>
    </row>
    <row r="7661" spans="1:7" x14ac:dyDescent="0.25">
      <c r="A7661" t="s">
        <v>106</v>
      </c>
      <c r="B7661" t="s">
        <v>3003</v>
      </c>
      <c r="C7661" t="s">
        <v>108</v>
      </c>
      <c r="D7661">
        <v>12</v>
      </c>
      <c r="E7661" t="s">
        <v>60</v>
      </c>
      <c r="F7661" t="s">
        <v>61</v>
      </c>
      <c r="G7661">
        <v>4.8744397958119697E-3</v>
      </c>
    </row>
    <row r="7662" spans="1:7" x14ac:dyDescent="0.25">
      <c r="A7662">
        <v>4.8744397958119697E-3</v>
      </c>
    </row>
    <row r="7663" spans="1:7" x14ac:dyDescent="0.25">
      <c r="A7663" t="s">
        <v>3229</v>
      </c>
      <c r="B7663" t="s">
        <v>76</v>
      </c>
      <c r="C7663" t="s">
        <v>47</v>
      </c>
      <c r="D7663" t="s">
        <v>3203</v>
      </c>
      <c r="E7663" t="s">
        <v>49</v>
      </c>
      <c r="F7663" t="s">
        <v>50</v>
      </c>
      <c r="G7663">
        <v>4.1484247755121297E-3</v>
      </c>
    </row>
    <row r="7664" spans="1:7" x14ac:dyDescent="0.25">
      <c r="A7664" t="s">
        <v>3229</v>
      </c>
      <c r="B7664" t="s">
        <v>76</v>
      </c>
      <c r="C7664" t="s">
        <v>47</v>
      </c>
      <c r="D7664" t="s">
        <v>3204</v>
      </c>
      <c r="E7664" t="s">
        <v>49</v>
      </c>
      <c r="F7664" t="s">
        <v>50</v>
      </c>
      <c r="G7664">
        <v>4.1486071546872399E-3</v>
      </c>
    </row>
    <row r="7665" spans="1:10" x14ac:dyDescent="0.25">
      <c r="A7665" t="s">
        <v>106</v>
      </c>
      <c r="B7665" t="s">
        <v>3003</v>
      </c>
      <c r="C7665" t="s">
        <v>108</v>
      </c>
      <c r="D7665">
        <v>13</v>
      </c>
      <c r="E7665" t="s">
        <v>60</v>
      </c>
      <c r="F7665" t="s">
        <v>61</v>
      </c>
      <c r="G7665">
        <v>4.1486071546872399E-3</v>
      </c>
    </row>
    <row r="7666" spans="1:10" x14ac:dyDescent="0.25">
      <c r="A7666">
        <v>4.1486071546872399E-3</v>
      </c>
    </row>
    <row r="7667" spans="1:10" x14ac:dyDescent="0.25">
      <c r="A7667" t="s">
        <v>20</v>
      </c>
      <c r="B7667">
        <v>6</v>
      </c>
      <c r="C7667" t="s">
        <v>208</v>
      </c>
      <c r="D7667">
        <v>12</v>
      </c>
      <c r="E7667" t="s">
        <v>3225</v>
      </c>
      <c r="F7667">
        <v>1200</v>
      </c>
      <c r="G7667" t="s">
        <v>3226</v>
      </c>
      <c r="H7667">
        <v>2</v>
      </c>
      <c r="I7667" t="s">
        <v>40</v>
      </c>
      <c r="J7667" t="s">
        <v>212</v>
      </c>
    </row>
    <row r="7668" spans="1:10" x14ac:dyDescent="0.25">
      <c r="A7668" t="s">
        <v>20</v>
      </c>
      <c r="B7668">
        <v>6</v>
      </c>
      <c r="C7668" t="s">
        <v>208</v>
      </c>
      <c r="D7668">
        <v>12</v>
      </c>
      <c r="E7668" t="s">
        <v>3225</v>
      </c>
      <c r="F7668">
        <v>1200</v>
      </c>
      <c r="G7668" t="s">
        <v>3226</v>
      </c>
      <c r="H7668">
        <v>2</v>
      </c>
      <c r="I7668" t="s">
        <v>40</v>
      </c>
      <c r="J7668" t="s">
        <v>2</v>
      </c>
    </row>
    <row r="7669" spans="1:10" x14ac:dyDescent="0.25">
      <c r="A7669" t="s">
        <v>20</v>
      </c>
      <c r="B7669">
        <v>6</v>
      </c>
      <c r="C7669" t="s">
        <v>208</v>
      </c>
      <c r="D7669">
        <v>12</v>
      </c>
      <c r="E7669" t="s">
        <v>3225</v>
      </c>
      <c r="F7669">
        <v>1200</v>
      </c>
      <c r="G7669" t="s">
        <v>3226</v>
      </c>
      <c r="H7669">
        <v>2</v>
      </c>
      <c r="I7669" t="s">
        <v>40</v>
      </c>
      <c r="J7669" t="s">
        <v>3</v>
      </c>
    </row>
    <row r="7670" spans="1:10" x14ac:dyDescent="0.25">
      <c r="A7670" t="s">
        <v>20</v>
      </c>
      <c r="B7670">
        <v>6</v>
      </c>
      <c r="C7670" t="s">
        <v>208</v>
      </c>
      <c r="D7670">
        <v>12</v>
      </c>
      <c r="E7670" t="s">
        <v>3225</v>
      </c>
      <c r="F7670">
        <v>1200</v>
      </c>
      <c r="G7670" t="s">
        <v>3226</v>
      </c>
      <c r="H7670">
        <v>2</v>
      </c>
      <c r="I7670" t="s">
        <v>40</v>
      </c>
      <c r="J7670" t="s">
        <v>3003</v>
      </c>
    </row>
    <row r="7671" spans="1:10" x14ac:dyDescent="0.25">
      <c r="A7671" t="s">
        <v>20</v>
      </c>
      <c r="B7671">
        <v>6</v>
      </c>
      <c r="C7671" t="s">
        <v>208</v>
      </c>
      <c r="D7671">
        <v>13</v>
      </c>
      <c r="E7671" t="s">
        <v>3225</v>
      </c>
      <c r="F7671">
        <v>1200</v>
      </c>
      <c r="G7671" t="s">
        <v>3226</v>
      </c>
      <c r="H7671">
        <v>2</v>
      </c>
      <c r="I7671" t="s">
        <v>40</v>
      </c>
      <c r="J7671" t="s">
        <v>212</v>
      </c>
    </row>
    <row r="7672" spans="1:10" x14ac:dyDescent="0.25">
      <c r="A7672" t="s">
        <v>20</v>
      </c>
      <c r="B7672">
        <v>6</v>
      </c>
      <c r="C7672" t="s">
        <v>208</v>
      </c>
      <c r="D7672">
        <v>13</v>
      </c>
      <c r="E7672" t="s">
        <v>3225</v>
      </c>
      <c r="F7672">
        <v>1200</v>
      </c>
      <c r="G7672" t="s">
        <v>3226</v>
      </c>
      <c r="H7672">
        <v>2</v>
      </c>
      <c r="I7672" t="s">
        <v>40</v>
      </c>
      <c r="J7672" t="s">
        <v>2</v>
      </c>
    </row>
    <row r="7673" spans="1:10" x14ac:dyDescent="0.25">
      <c r="A7673" t="s">
        <v>20</v>
      </c>
      <c r="B7673">
        <v>6</v>
      </c>
      <c r="C7673" t="s">
        <v>208</v>
      </c>
      <c r="D7673">
        <v>13</v>
      </c>
      <c r="E7673" t="s">
        <v>3225</v>
      </c>
      <c r="F7673">
        <v>1200</v>
      </c>
      <c r="G7673" t="s">
        <v>3226</v>
      </c>
      <c r="H7673">
        <v>2</v>
      </c>
      <c r="I7673" t="s">
        <v>40</v>
      </c>
      <c r="J7673" t="s">
        <v>3</v>
      </c>
    </row>
    <row r="7674" spans="1:10" x14ac:dyDescent="0.25">
      <c r="A7674" t="s">
        <v>20</v>
      </c>
      <c r="B7674">
        <v>6</v>
      </c>
      <c r="C7674" t="s">
        <v>208</v>
      </c>
      <c r="D7674">
        <v>13</v>
      </c>
      <c r="E7674" t="s">
        <v>3225</v>
      </c>
      <c r="F7674">
        <v>1200</v>
      </c>
      <c r="G7674" t="s">
        <v>3226</v>
      </c>
      <c r="H7674">
        <v>2</v>
      </c>
      <c r="I7674" t="s">
        <v>40</v>
      </c>
      <c r="J7674" t="s">
        <v>3003</v>
      </c>
    </row>
    <row r="7675" spans="1:10" x14ac:dyDescent="0.25">
      <c r="A7675" t="s">
        <v>20</v>
      </c>
      <c r="B7675">
        <v>6</v>
      </c>
      <c r="C7675" t="s">
        <v>208</v>
      </c>
      <c r="D7675">
        <v>14</v>
      </c>
      <c r="E7675" t="s">
        <v>3225</v>
      </c>
      <c r="F7675">
        <v>1200</v>
      </c>
      <c r="G7675" t="s">
        <v>3226</v>
      </c>
      <c r="H7675">
        <v>2</v>
      </c>
      <c r="I7675" t="s">
        <v>40</v>
      </c>
      <c r="J7675" t="s">
        <v>212</v>
      </c>
    </row>
    <row r="7676" spans="1:10" x14ac:dyDescent="0.25">
      <c r="A7676" t="s">
        <v>20</v>
      </c>
      <c r="B7676">
        <v>6</v>
      </c>
      <c r="C7676" t="s">
        <v>208</v>
      </c>
      <c r="D7676">
        <v>14</v>
      </c>
      <c r="E7676" t="s">
        <v>3225</v>
      </c>
      <c r="F7676">
        <v>1200</v>
      </c>
      <c r="G7676" t="s">
        <v>3226</v>
      </c>
      <c r="H7676">
        <v>2</v>
      </c>
      <c r="I7676" t="s">
        <v>40</v>
      </c>
      <c r="J7676" t="s">
        <v>2</v>
      </c>
    </row>
    <row r="7677" spans="1:10" x14ac:dyDescent="0.25">
      <c r="A7677" t="s">
        <v>20</v>
      </c>
      <c r="B7677">
        <v>6</v>
      </c>
      <c r="C7677" t="s">
        <v>208</v>
      </c>
      <c r="D7677">
        <v>14</v>
      </c>
      <c r="E7677" t="s">
        <v>3225</v>
      </c>
      <c r="F7677">
        <v>1200</v>
      </c>
      <c r="G7677" t="s">
        <v>3226</v>
      </c>
      <c r="H7677">
        <v>2</v>
      </c>
      <c r="I7677" t="s">
        <v>40</v>
      </c>
      <c r="J7677" t="s">
        <v>3</v>
      </c>
    </row>
    <row r="7678" spans="1:10" x14ac:dyDescent="0.25">
      <c r="A7678" t="s">
        <v>20</v>
      </c>
      <c r="B7678">
        <v>6</v>
      </c>
      <c r="C7678" t="s">
        <v>208</v>
      </c>
      <c r="D7678">
        <v>14</v>
      </c>
      <c r="E7678" t="s">
        <v>3225</v>
      </c>
      <c r="F7678">
        <v>1200</v>
      </c>
      <c r="G7678" t="s">
        <v>3226</v>
      </c>
      <c r="H7678">
        <v>2</v>
      </c>
      <c r="I7678" t="s">
        <v>40</v>
      </c>
      <c r="J7678" t="s">
        <v>3003</v>
      </c>
    </row>
    <row r="7679" spans="1:10" x14ac:dyDescent="0.25">
      <c r="A7679" t="s">
        <v>19</v>
      </c>
    </row>
    <row r="7680" spans="1:10" x14ac:dyDescent="0.25">
      <c r="A7680" t="s">
        <v>79</v>
      </c>
      <c r="B7680" t="s">
        <v>24</v>
      </c>
      <c r="C7680" t="s">
        <v>25</v>
      </c>
      <c r="D7680">
        <v>6960</v>
      </c>
    </row>
    <row r="7681" spans="1:17" x14ac:dyDescent="0.25">
      <c r="A7681" t="s">
        <v>80</v>
      </c>
    </row>
    <row r="7682" spans="1:17" x14ac:dyDescent="0.25">
      <c r="A7682" t="s">
        <v>218</v>
      </c>
      <c r="B7682" t="s">
        <v>73</v>
      </c>
      <c r="C7682" t="s">
        <v>27</v>
      </c>
      <c r="D7682" t="s">
        <v>28</v>
      </c>
      <c r="E7682" t="s">
        <v>29</v>
      </c>
      <c r="F7682" t="s">
        <v>30</v>
      </c>
      <c r="G7682" t="s">
        <v>31</v>
      </c>
      <c r="H7682" t="s">
        <v>32</v>
      </c>
      <c r="I7682" t="s">
        <v>33</v>
      </c>
      <c r="J7682" t="s">
        <v>34</v>
      </c>
      <c r="K7682">
        <v>2500</v>
      </c>
    </row>
    <row r="7683" spans="1:17" x14ac:dyDescent="0.25">
      <c r="A7683" t="s">
        <v>2972</v>
      </c>
    </row>
    <row r="7684" spans="1:17" x14ac:dyDescent="0.25">
      <c r="A7684" t="s">
        <v>2973</v>
      </c>
    </row>
    <row r="7685" spans="1:17" x14ac:dyDescent="0.25">
      <c r="A7685" t="s">
        <v>37</v>
      </c>
      <c r="B7685" t="s">
        <v>38</v>
      </c>
    </row>
    <row r="7686" spans="1:17" x14ac:dyDescent="0.25">
      <c r="A7686" t="s">
        <v>39</v>
      </c>
      <c r="B7686" t="s">
        <v>40</v>
      </c>
      <c r="C7686" t="s">
        <v>41</v>
      </c>
      <c r="D7686" t="s">
        <v>1</v>
      </c>
      <c r="E7686">
        <v>12</v>
      </c>
      <c r="F7686" t="s">
        <v>42</v>
      </c>
      <c r="G7686" t="s">
        <v>43</v>
      </c>
      <c r="H7686">
        <v>0.2</v>
      </c>
    </row>
    <row r="7687" spans="1:17" x14ac:dyDescent="0.25">
      <c r="A7687" t="s">
        <v>218</v>
      </c>
      <c r="B7687" t="s">
        <v>73</v>
      </c>
      <c r="C7687" t="s">
        <v>44</v>
      </c>
      <c r="D7687" t="s">
        <v>33</v>
      </c>
      <c r="E7687" t="s">
        <v>40</v>
      </c>
      <c r="F7687" t="s">
        <v>0</v>
      </c>
      <c r="G7687" t="s">
        <v>212</v>
      </c>
      <c r="H7687" t="s">
        <v>1</v>
      </c>
      <c r="I7687" t="s">
        <v>0</v>
      </c>
      <c r="J7687">
        <v>12</v>
      </c>
      <c r="K7687" t="s">
        <v>90</v>
      </c>
      <c r="L7687" t="s">
        <v>0</v>
      </c>
      <c r="M7687">
        <v>0.2</v>
      </c>
      <c r="N7687" t="s">
        <v>92</v>
      </c>
      <c r="O7687" t="s">
        <v>93</v>
      </c>
      <c r="P7687" t="s">
        <v>0</v>
      </c>
      <c r="Q7687" t="s">
        <v>94</v>
      </c>
    </row>
    <row r="7688" spans="1:17" x14ac:dyDescent="0.25">
      <c r="A7688" t="s">
        <v>19</v>
      </c>
    </row>
    <row r="7689" spans="1:17" x14ac:dyDescent="0.25">
      <c r="A7689" t="s">
        <v>19</v>
      </c>
    </row>
    <row r="7690" spans="1:17" x14ac:dyDescent="0.25">
      <c r="A7690" t="s">
        <v>19</v>
      </c>
    </row>
    <row r="7691" spans="1:17" x14ac:dyDescent="0.25">
      <c r="A7691" t="s">
        <v>19</v>
      </c>
    </row>
    <row r="7692" spans="1:17" x14ac:dyDescent="0.25">
      <c r="A7692" t="s">
        <v>19</v>
      </c>
    </row>
    <row r="7693" spans="1:17" x14ac:dyDescent="0.25">
      <c r="A7693" t="s">
        <v>79</v>
      </c>
      <c r="B7693" t="s">
        <v>24</v>
      </c>
      <c r="C7693" t="s">
        <v>25</v>
      </c>
      <c r="D7693">
        <v>6960</v>
      </c>
    </row>
    <row r="7694" spans="1:17" x14ac:dyDescent="0.25">
      <c r="A7694" t="s">
        <v>80</v>
      </c>
    </row>
    <row r="7695" spans="1:17" x14ac:dyDescent="0.25">
      <c r="A7695" t="s">
        <v>218</v>
      </c>
      <c r="B7695" t="s">
        <v>70</v>
      </c>
      <c r="C7695" t="s">
        <v>27</v>
      </c>
      <c r="D7695" t="s">
        <v>28</v>
      </c>
      <c r="E7695" t="s">
        <v>29</v>
      </c>
      <c r="F7695" t="s">
        <v>30</v>
      </c>
      <c r="G7695" t="s">
        <v>31</v>
      </c>
      <c r="H7695" t="s">
        <v>32</v>
      </c>
      <c r="I7695" t="s">
        <v>33</v>
      </c>
      <c r="J7695" t="s">
        <v>34</v>
      </c>
      <c r="K7695">
        <v>2500</v>
      </c>
    </row>
    <row r="7696" spans="1:17" x14ac:dyDescent="0.25">
      <c r="A7696" t="s">
        <v>2991</v>
      </c>
    </row>
    <row r="7697" spans="1:11" x14ac:dyDescent="0.25">
      <c r="A7697" t="s">
        <v>2992</v>
      </c>
    </row>
    <row r="7698" spans="1:11" x14ac:dyDescent="0.25">
      <c r="A7698" t="s">
        <v>37</v>
      </c>
      <c r="B7698" t="s">
        <v>38</v>
      </c>
    </row>
    <row r="7699" spans="1:11" x14ac:dyDescent="0.25">
      <c r="A7699" t="s">
        <v>39</v>
      </c>
      <c r="B7699" t="s">
        <v>40</v>
      </c>
      <c r="C7699" t="s">
        <v>41</v>
      </c>
      <c r="D7699" t="s">
        <v>1</v>
      </c>
      <c r="E7699">
        <v>14</v>
      </c>
      <c r="F7699" t="s">
        <v>42</v>
      </c>
      <c r="G7699" t="s">
        <v>43</v>
      </c>
      <c r="H7699">
        <v>0.2</v>
      </c>
    </row>
    <row r="7700" spans="1:11" x14ac:dyDescent="0.25">
      <c r="A7700" t="s">
        <v>19</v>
      </c>
    </row>
    <row r="7701" spans="1:11" x14ac:dyDescent="0.25">
      <c r="A7701" t="s">
        <v>19</v>
      </c>
    </row>
    <row r="7702" spans="1:11" x14ac:dyDescent="0.25">
      <c r="A7702" t="s">
        <v>19</v>
      </c>
    </row>
    <row r="7703" spans="1:11" x14ac:dyDescent="0.25">
      <c r="A7703" t="s">
        <v>19</v>
      </c>
    </row>
    <row r="7704" spans="1:11" x14ac:dyDescent="0.25">
      <c r="A7704" t="s">
        <v>19</v>
      </c>
    </row>
    <row r="7705" spans="1:11" x14ac:dyDescent="0.25">
      <c r="A7705" t="s">
        <v>67</v>
      </c>
      <c r="B7705" t="s">
        <v>24</v>
      </c>
      <c r="C7705" t="s">
        <v>25</v>
      </c>
      <c r="D7705">
        <v>7010</v>
      </c>
    </row>
    <row r="7706" spans="1:11" x14ac:dyDescent="0.25">
      <c r="A7706" t="s">
        <v>68</v>
      </c>
    </row>
    <row r="7707" spans="1:11" x14ac:dyDescent="0.25">
      <c r="A7707" t="s">
        <v>214</v>
      </c>
      <c r="B7707" t="s">
        <v>73</v>
      </c>
      <c r="C7707" t="s">
        <v>27</v>
      </c>
      <c r="D7707" t="s">
        <v>28</v>
      </c>
      <c r="E7707" t="s">
        <v>29</v>
      </c>
      <c r="F7707" t="s">
        <v>30</v>
      </c>
      <c r="G7707" t="s">
        <v>31</v>
      </c>
      <c r="H7707" t="s">
        <v>32</v>
      </c>
      <c r="I7707" t="s">
        <v>33</v>
      </c>
      <c r="J7707" t="s">
        <v>34</v>
      </c>
      <c r="K7707">
        <v>2500</v>
      </c>
    </row>
    <row r="7708" spans="1:11" x14ac:dyDescent="0.25">
      <c r="A7708" t="s">
        <v>2976</v>
      </c>
    </row>
    <row r="7709" spans="1:11" x14ac:dyDescent="0.25">
      <c r="A7709" t="s">
        <v>2977</v>
      </c>
    </row>
    <row r="7710" spans="1:11" x14ac:dyDescent="0.25">
      <c r="A7710" t="s">
        <v>37</v>
      </c>
      <c r="B7710" t="s">
        <v>38</v>
      </c>
    </row>
    <row r="7711" spans="1:11" x14ac:dyDescent="0.25">
      <c r="A7711" t="s">
        <v>39</v>
      </c>
      <c r="B7711" t="s">
        <v>40</v>
      </c>
      <c r="C7711" t="s">
        <v>41</v>
      </c>
      <c r="D7711" t="s">
        <v>1</v>
      </c>
      <c r="E7711">
        <v>12</v>
      </c>
      <c r="F7711" t="s">
        <v>42</v>
      </c>
      <c r="G7711" t="s">
        <v>43</v>
      </c>
      <c r="H7711">
        <v>0.2</v>
      </c>
    </row>
    <row r="7712" spans="1:11" x14ac:dyDescent="0.25">
      <c r="A7712" t="s">
        <v>214</v>
      </c>
      <c r="B7712" t="s">
        <v>73</v>
      </c>
      <c r="C7712" t="s">
        <v>44</v>
      </c>
      <c r="D7712" t="s">
        <v>45</v>
      </c>
      <c r="E7712" t="s">
        <v>46</v>
      </c>
      <c r="F7712" t="s">
        <v>3103</v>
      </c>
      <c r="G7712">
        <v>10</v>
      </c>
      <c r="H7712" t="s">
        <v>3104</v>
      </c>
    </row>
    <row r="7713" spans="1:11" x14ac:dyDescent="0.25">
      <c r="A7713" t="s">
        <v>3227</v>
      </c>
      <c r="B7713" t="s">
        <v>24</v>
      </c>
      <c r="C7713" t="s">
        <v>25</v>
      </c>
      <c r="D7713">
        <v>7002</v>
      </c>
    </row>
    <row r="7714" spans="1:11" x14ac:dyDescent="0.25">
      <c r="A7714" t="s">
        <v>26</v>
      </c>
    </row>
    <row r="7715" spans="1:11" x14ac:dyDescent="0.25">
      <c r="A7715" t="s">
        <v>220</v>
      </c>
      <c r="B7715" t="s">
        <v>73</v>
      </c>
      <c r="C7715" t="s">
        <v>27</v>
      </c>
      <c r="D7715" t="s">
        <v>28</v>
      </c>
      <c r="E7715" t="s">
        <v>29</v>
      </c>
      <c r="F7715" t="s">
        <v>30</v>
      </c>
      <c r="G7715" t="s">
        <v>31</v>
      </c>
      <c r="H7715" t="s">
        <v>32</v>
      </c>
      <c r="I7715" t="s">
        <v>33</v>
      </c>
      <c r="J7715" t="s">
        <v>34</v>
      </c>
      <c r="K7715">
        <v>2500</v>
      </c>
    </row>
    <row r="7716" spans="1:11" x14ac:dyDescent="0.25">
      <c r="A7716" t="s">
        <v>2982</v>
      </c>
    </row>
    <row r="7717" spans="1:11" x14ac:dyDescent="0.25">
      <c r="A7717" t="s">
        <v>2983</v>
      </c>
    </row>
    <row r="7718" spans="1:11" x14ac:dyDescent="0.25">
      <c r="A7718" t="s">
        <v>37</v>
      </c>
      <c r="B7718" t="s">
        <v>38</v>
      </c>
    </row>
    <row r="7719" spans="1:11" x14ac:dyDescent="0.25">
      <c r="A7719" t="s">
        <v>39</v>
      </c>
      <c r="B7719" t="s">
        <v>40</v>
      </c>
      <c r="C7719" t="s">
        <v>41</v>
      </c>
      <c r="D7719" t="s">
        <v>1</v>
      </c>
      <c r="E7719">
        <v>12</v>
      </c>
      <c r="F7719" t="s">
        <v>42</v>
      </c>
      <c r="G7719" t="s">
        <v>43</v>
      </c>
      <c r="H7719">
        <v>0.2</v>
      </c>
    </row>
    <row r="7720" spans="1:11" x14ac:dyDescent="0.25">
      <c r="A7720" t="s">
        <v>220</v>
      </c>
      <c r="B7720" t="s">
        <v>73</v>
      </c>
      <c r="C7720" t="s">
        <v>44</v>
      </c>
      <c r="D7720" t="s">
        <v>45</v>
      </c>
      <c r="E7720" t="s">
        <v>46</v>
      </c>
      <c r="F7720" t="s">
        <v>3103</v>
      </c>
      <c r="G7720">
        <v>10</v>
      </c>
      <c r="H7720" t="s">
        <v>3104</v>
      </c>
    </row>
    <row r="7721" spans="1:11" x14ac:dyDescent="0.25">
      <c r="A7721" t="s">
        <v>3227</v>
      </c>
      <c r="B7721" t="s">
        <v>24</v>
      </c>
      <c r="C7721" t="s">
        <v>25</v>
      </c>
      <c r="D7721">
        <v>7002</v>
      </c>
    </row>
    <row r="7722" spans="1:11" x14ac:dyDescent="0.25">
      <c r="A7722" t="s">
        <v>26</v>
      </c>
    </row>
    <row r="7723" spans="1:11" x14ac:dyDescent="0.25">
      <c r="A7723" t="s">
        <v>220</v>
      </c>
      <c r="B7723" t="s">
        <v>76</v>
      </c>
      <c r="C7723" t="s">
        <v>27</v>
      </c>
      <c r="D7723" t="s">
        <v>28</v>
      </c>
      <c r="E7723" t="s">
        <v>29</v>
      </c>
      <c r="F7723" t="s">
        <v>30</v>
      </c>
      <c r="G7723" t="s">
        <v>31</v>
      </c>
      <c r="H7723" t="s">
        <v>32</v>
      </c>
      <c r="I7723" t="s">
        <v>33</v>
      </c>
      <c r="J7723" t="s">
        <v>34</v>
      </c>
      <c r="K7723">
        <v>2500</v>
      </c>
    </row>
    <row r="7724" spans="1:11" x14ac:dyDescent="0.25">
      <c r="A7724" t="s">
        <v>2974</v>
      </c>
    </row>
    <row r="7725" spans="1:11" x14ac:dyDescent="0.25">
      <c r="A7725" t="s">
        <v>2975</v>
      </c>
    </row>
    <row r="7726" spans="1:11" x14ac:dyDescent="0.25">
      <c r="A7726" t="s">
        <v>37</v>
      </c>
      <c r="B7726" t="s">
        <v>38</v>
      </c>
    </row>
    <row r="7727" spans="1:11" x14ac:dyDescent="0.25">
      <c r="A7727" t="s">
        <v>39</v>
      </c>
      <c r="B7727" t="s">
        <v>40</v>
      </c>
      <c r="C7727" t="s">
        <v>41</v>
      </c>
      <c r="D7727" t="s">
        <v>1</v>
      </c>
      <c r="E7727">
        <v>13</v>
      </c>
      <c r="F7727" t="s">
        <v>42</v>
      </c>
      <c r="G7727" t="s">
        <v>43</v>
      </c>
      <c r="H7727">
        <v>0.2</v>
      </c>
    </row>
    <row r="7728" spans="1:11" x14ac:dyDescent="0.25">
      <c r="A7728" t="s">
        <v>220</v>
      </c>
      <c r="B7728" t="s">
        <v>76</v>
      </c>
      <c r="C7728" t="s">
        <v>44</v>
      </c>
      <c r="D7728" t="s">
        <v>45</v>
      </c>
      <c r="E7728" t="s">
        <v>46</v>
      </c>
      <c r="F7728" t="s">
        <v>3103</v>
      </c>
      <c r="G7728">
        <v>10</v>
      </c>
      <c r="H7728" t="s">
        <v>3104</v>
      </c>
    </row>
    <row r="7729" spans="1:11" x14ac:dyDescent="0.25">
      <c r="A7729" t="s">
        <v>19</v>
      </c>
    </row>
    <row r="7730" spans="1:11" x14ac:dyDescent="0.25">
      <c r="A7730" t="s">
        <v>3227</v>
      </c>
      <c r="B7730" t="s">
        <v>24</v>
      </c>
      <c r="C7730" t="s">
        <v>25</v>
      </c>
      <c r="D7730">
        <v>7002</v>
      </c>
    </row>
    <row r="7731" spans="1:11" x14ac:dyDescent="0.25">
      <c r="A7731" t="s">
        <v>26</v>
      </c>
    </row>
    <row r="7732" spans="1:11" x14ac:dyDescent="0.25">
      <c r="A7732" t="s">
        <v>220</v>
      </c>
      <c r="B7732" t="s">
        <v>70</v>
      </c>
      <c r="C7732" t="s">
        <v>27</v>
      </c>
      <c r="D7732" t="s">
        <v>28</v>
      </c>
      <c r="E7732" t="s">
        <v>29</v>
      </c>
      <c r="F7732" t="s">
        <v>30</v>
      </c>
      <c r="G7732" t="s">
        <v>31</v>
      </c>
      <c r="H7732" t="s">
        <v>32</v>
      </c>
      <c r="I7732" t="s">
        <v>33</v>
      </c>
      <c r="J7732" t="s">
        <v>34</v>
      </c>
      <c r="K7732">
        <v>2500</v>
      </c>
    </row>
    <row r="7733" spans="1:11" x14ac:dyDescent="0.25">
      <c r="A7733" t="s">
        <v>2978</v>
      </c>
    </row>
    <row r="7734" spans="1:11" x14ac:dyDescent="0.25">
      <c r="A7734" t="s">
        <v>2979</v>
      </c>
    </row>
    <row r="7735" spans="1:11" x14ac:dyDescent="0.25">
      <c r="A7735" t="s">
        <v>37</v>
      </c>
      <c r="B7735" t="s">
        <v>38</v>
      </c>
    </row>
    <row r="7736" spans="1:11" x14ac:dyDescent="0.25">
      <c r="A7736" t="s">
        <v>39</v>
      </c>
      <c r="B7736" t="s">
        <v>40</v>
      </c>
      <c r="C7736" t="s">
        <v>41</v>
      </c>
      <c r="D7736" t="s">
        <v>1</v>
      </c>
      <c r="E7736">
        <v>14</v>
      </c>
      <c r="F7736" t="s">
        <v>42</v>
      </c>
      <c r="G7736" t="s">
        <v>43</v>
      </c>
      <c r="H7736">
        <v>0.2</v>
      </c>
    </row>
    <row r="7737" spans="1:11" x14ac:dyDescent="0.25">
      <c r="A7737" t="s">
        <v>220</v>
      </c>
      <c r="B7737" t="s">
        <v>70</v>
      </c>
      <c r="C7737" t="s">
        <v>44</v>
      </c>
      <c r="D7737" t="s">
        <v>45</v>
      </c>
      <c r="E7737" t="s">
        <v>46</v>
      </c>
      <c r="F7737" t="s">
        <v>3103</v>
      </c>
      <c r="G7737">
        <v>10</v>
      </c>
      <c r="H7737" t="s">
        <v>3104</v>
      </c>
    </row>
    <row r="7738" spans="1:11" x14ac:dyDescent="0.25">
      <c r="A7738" t="s">
        <v>3228</v>
      </c>
      <c r="B7738" t="s">
        <v>24</v>
      </c>
      <c r="C7738" t="s">
        <v>25</v>
      </c>
      <c r="D7738">
        <v>2292</v>
      </c>
    </row>
    <row r="7739" spans="1:11" x14ac:dyDescent="0.25">
      <c r="A7739" t="s">
        <v>2986</v>
      </c>
    </row>
    <row r="7740" spans="1:11" x14ac:dyDescent="0.25">
      <c r="A7740" t="s">
        <v>3229</v>
      </c>
      <c r="B7740" t="s">
        <v>73</v>
      </c>
      <c r="C7740" t="s">
        <v>27</v>
      </c>
      <c r="D7740" t="s">
        <v>28</v>
      </c>
      <c r="E7740" t="s">
        <v>29</v>
      </c>
      <c r="F7740" t="s">
        <v>30</v>
      </c>
      <c r="G7740" t="s">
        <v>31</v>
      </c>
      <c r="H7740" t="s">
        <v>32</v>
      </c>
      <c r="I7740" t="s">
        <v>33</v>
      </c>
      <c r="J7740" t="s">
        <v>34</v>
      </c>
      <c r="K7740">
        <v>2500</v>
      </c>
    </row>
    <row r="7741" spans="1:11" x14ac:dyDescent="0.25">
      <c r="A7741" t="s">
        <v>2987</v>
      </c>
    </row>
    <row r="7742" spans="1:11" x14ac:dyDescent="0.25">
      <c r="A7742" t="s">
        <v>2988</v>
      </c>
    </row>
    <row r="7743" spans="1:11" x14ac:dyDescent="0.25">
      <c r="A7743" t="s">
        <v>37</v>
      </c>
      <c r="B7743" t="s">
        <v>38</v>
      </c>
    </row>
    <row r="7744" spans="1:11" x14ac:dyDescent="0.25">
      <c r="A7744" t="s">
        <v>39</v>
      </c>
      <c r="B7744" t="s">
        <v>40</v>
      </c>
      <c r="C7744" t="s">
        <v>41</v>
      </c>
      <c r="D7744" t="s">
        <v>1</v>
      </c>
      <c r="E7744">
        <v>12</v>
      </c>
      <c r="F7744" t="s">
        <v>42</v>
      </c>
      <c r="G7744" t="s">
        <v>43</v>
      </c>
      <c r="H7744">
        <v>0.2</v>
      </c>
    </row>
    <row r="7745" spans="1:11" x14ac:dyDescent="0.25">
      <c r="A7745" t="s">
        <v>3229</v>
      </c>
      <c r="B7745" t="s">
        <v>73</v>
      </c>
      <c r="C7745" t="s">
        <v>44</v>
      </c>
      <c r="D7745" t="s">
        <v>45</v>
      </c>
      <c r="E7745" t="s">
        <v>46</v>
      </c>
      <c r="F7745" t="s">
        <v>3103</v>
      </c>
      <c r="G7745">
        <v>10</v>
      </c>
      <c r="H7745" t="s">
        <v>3104</v>
      </c>
    </row>
    <row r="7746" spans="1:11" x14ac:dyDescent="0.25">
      <c r="A7746" t="s">
        <v>3228</v>
      </c>
      <c r="B7746" t="s">
        <v>24</v>
      </c>
      <c r="C7746" t="s">
        <v>25</v>
      </c>
      <c r="D7746">
        <v>2292</v>
      </c>
    </row>
    <row r="7747" spans="1:11" x14ac:dyDescent="0.25">
      <c r="A7747" t="s">
        <v>2986</v>
      </c>
    </row>
    <row r="7748" spans="1:11" x14ac:dyDescent="0.25">
      <c r="A7748" t="s">
        <v>3229</v>
      </c>
      <c r="B7748" t="s">
        <v>76</v>
      </c>
      <c r="C7748" t="s">
        <v>27</v>
      </c>
      <c r="D7748" t="s">
        <v>28</v>
      </c>
      <c r="E7748" t="s">
        <v>29</v>
      </c>
      <c r="F7748" t="s">
        <v>30</v>
      </c>
      <c r="G7748" t="s">
        <v>31</v>
      </c>
      <c r="H7748" t="s">
        <v>32</v>
      </c>
      <c r="I7748" t="s">
        <v>33</v>
      </c>
      <c r="J7748" t="s">
        <v>34</v>
      </c>
      <c r="K7748">
        <v>2500</v>
      </c>
    </row>
    <row r="7749" spans="1:11" x14ac:dyDescent="0.25">
      <c r="A7749" t="s">
        <v>2993</v>
      </c>
    </row>
    <row r="7750" spans="1:11" x14ac:dyDescent="0.25">
      <c r="A7750" t="s">
        <v>2994</v>
      </c>
    </row>
    <row r="7751" spans="1:11" x14ac:dyDescent="0.25">
      <c r="A7751" t="s">
        <v>37</v>
      </c>
      <c r="B7751" t="s">
        <v>38</v>
      </c>
    </row>
    <row r="7752" spans="1:11" x14ac:dyDescent="0.25">
      <c r="A7752" t="s">
        <v>39</v>
      </c>
      <c r="B7752" t="s">
        <v>40</v>
      </c>
      <c r="C7752" t="s">
        <v>41</v>
      </c>
      <c r="D7752" t="s">
        <v>1</v>
      </c>
      <c r="E7752">
        <v>13</v>
      </c>
      <c r="F7752" t="s">
        <v>42</v>
      </c>
      <c r="G7752" t="s">
        <v>43</v>
      </c>
      <c r="H7752">
        <v>0.2</v>
      </c>
    </row>
    <row r="7753" spans="1:11" x14ac:dyDescent="0.25">
      <c r="A7753" t="s">
        <v>79</v>
      </c>
      <c r="B7753" t="s">
        <v>24</v>
      </c>
      <c r="C7753" t="s">
        <v>25</v>
      </c>
      <c r="D7753">
        <v>6960</v>
      </c>
    </row>
    <row r="7754" spans="1:11" x14ac:dyDescent="0.25">
      <c r="A7754" t="s">
        <v>80</v>
      </c>
    </row>
    <row r="7755" spans="1:11" x14ac:dyDescent="0.25">
      <c r="A7755" t="s">
        <v>218</v>
      </c>
      <c r="B7755" t="s">
        <v>76</v>
      </c>
      <c r="C7755" t="s">
        <v>27</v>
      </c>
      <c r="D7755" t="s">
        <v>28</v>
      </c>
      <c r="E7755" t="s">
        <v>29</v>
      </c>
      <c r="F7755" t="s">
        <v>30</v>
      </c>
      <c r="G7755" t="s">
        <v>31</v>
      </c>
      <c r="H7755" t="s">
        <v>32</v>
      </c>
      <c r="I7755" t="s">
        <v>33</v>
      </c>
      <c r="J7755" t="s">
        <v>34</v>
      </c>
      <c r="K7755">
        <v>2500</v>
      </c>
    </row>
    <row r="7756" spans="1:11" x14ac:dyDescent="0.25">
      <c r="A7756" t="s">
        <v>2989</v>
      </c>
    </row>
    <row r="7757" spans="1:11" x14ac:dyDescent="0.25">
      <c r="A7757" t="s">
        <v>2990</v>
      </c>
    </row>
    <row r="7758" spans="1:11" x14ac:dyDescent="0.25">
      <c r="A7758" t="s">
        <v>37</v>
      </c>
      <c r="B7758" t="s">
        <v>38</v>
      </c>
    </row>
    <row r="7759" spans="1:11" x14ac:dyDescent="0.25">
      <c r="A7759" t="s">
        <v>39</v>
      </c>
      <c r="B7759" t="s">
        <v>40</v>
      </c>
      <c r="C7759" t="s">
        <v>41</v>
      </c>
      <c r="D7759" t="s">
        <v>1</v>
      </c>
      <c r="E7759">
        <v>13</v>
      </c>
      <c r="F7759" t="s">
        <v>42</v>
      </c>
      <c r="G7759" t="s">
        <v>43</v>
      </c>
      <c r="H7759">
        <v>0.2</v>
      </c>
    </row>
    <row r="7760" spans="1:11" x14ac:dyDescent="0.25">
      <c r="A7760" t="s">
        <v>67</v>
      </c>
      <c r="B7760" t="s">
        <v>24</v>
      </c>
      <c r="C7760" t="s">
        <v>25</v>
      </c>
      <c r="D7760">
        <v>7010</v>
      </c>
    </row>
    <row r="7761" spans="1:11" x14ac:dyDescent="0.25">
      <c r="A7761" t="s">
        <v>68</v>
      </c>
    </row>
    <row r="7762" spans="1:11" x14ac:dyDescent="0.25">
      <c r="A7762" t="s">
        <v>214</v>
      </c>
      <c r="B7762" t="s">
        <v>76</v>
      </c>
      <c r="C7762" t="s">
        <v>27</v>
      </c>
      <c r="D7762" t="s">
        <v>28</v>
      </c>
      <c r="E7762" t="s">
        <v>29</v>
      </c>
      <c r="F7762" t="s">
        <v>30</v>
      </c>
      <c r="G7762" t="s">
        <v>31</v>
      </c>
      <c r="H7762" t="s">
        <v>32</v>
      </c>
      <c r="I7762" t="s">
        <v>33</v>
      </c>
      <c r="J7762" t="s">
        <v>34</v>
      </c>
      <c r="K7762">
        <v>2500</v>
      </c>
    </row>
    <row r="7763" spans="1:11" x14ac:dyDescent="0.25">
      <c r="A7763" t="s">
        <v>2980</v>
      </c>
    </row>
    <row r="7764" spans="1:11" x14ac:dyDescent="0.25">
      <c r="A7764" t="s">
        <v>2981</v>
      </c>
    </row>
    <row r="7765" spans="1:11" x14ac:dyDescent="0.25">
      <c r="A7765" t="s">
        <v>37</v>
      </c>
      <c r="B7765" t="s">
        <v>38</v>
      </c>
    </row>
    <row r="7766" spans="1:11" x14ac:dyDescent="0.25">
      <c r="A7766" t="s">
        <v>39</v>
      </c>
      <c r="B7766" t="s">
        <v>40</v>
      </c>
      <c r="C7766" t="s">
        <v>41</v>
      </c>
      <c r="D7766" t="s">
        <v>1</v>
      </c>
      <c r="E7766">
        <v>13</v>
      </c>
      <c r="F7766" t="s">
        <v>42</v>
      </c>
      <c r="G7766" t="s">
        <v>43</v>
      </c>
      <c r="H7766">
        <v>0.2</v>
      </c>
    </row>
    <row r="7767" spans="1:11" x14ac:dyDescent="0.25">
      <c r="A7767" t="s">
        <v>3229</v>
      </c>
      <c r="B7767" t="s">
        <v>76</v>
      </c>
      <c r="C7767" t="s">
        <v>44</v>
      </c>
      <c r="D7767" t="s">
        <v>45</v>
      </c>
      <c r="E7767" t="s">
        <v>46</v>
      </c>
      <c r="F7767" t="s">
        <v>3103</v>
      </c>
      <c r="G7767">
        <v>10</v>
      </c>
      <c r="H7767" t="s">
        <v>3104</v>
      </c>
    </row>
    <row r="7768" spans="1:11" x14ac:dyDescent="0.25">
      <c r="A7768" t="s">
        <v>214</v>
      </c>
      <c r="B7768" t="s">
        <v>76</v>
      </c>
      <c r="C7768" t="s">
        <v>44</v>
      </c>
      <c r="D7768" t="s">
        <v>45</v>
      </c>
      <c r="E7768" t="s">
        <v>46</v>
      </c>
      <c r="F7768" t="s">
        <v>3103</v>
      </c>
      <c r="G7768">
        <v>10</v>
      </c>
      <c r="H7768" t="s">
        <v>3104</v>
      </c>
    </row>
    <row r="7769" spans="1:11" x14ac:dyDescent="0.25">
      <c r="A7769" t="s">
        <v>3228</v>
      </c>
      <c r="B7769" t="s">
        <v>24</v>
      </c>
      <c r="C7769" t="s">
        <v>25</v>
      </c>
      <c r="D7769">
        <v>2292</v>
      </c>
    </row>
    <row r="7770" spans="1:11" x14ac:dyDescent="0.25">
      <c r="A7770" t="s">
        <v>2986</v>
      </c>
    </row>
    <row r="7771" spans="1:11" x14ac:dyDescent="0.25">
      <c r="A7771" t="s">
        <v>3229</v>
      </c>
      <c r="B7771" t="s">
        <v>70</v>
      </c>
      <c r="C7771" t="s">
        <v>27</v>
      </c>
      <c r="D7771" t="s">
        <v>28</v>
      </c>
      <c r="E7771" t="s">
        <v>29</v>
      </c>
      <c r="F7771" t="s">
        <v>30</v>
      </c>
      <c r="G7771" t="s">
        <v>31</v>
      </c>
      <c r="H7771" t="s">
        <v>32</v>
      </c>
      <c r="I7771" t="s">
        <v>33</v>
      </c>
      <c r="J7771" t="s">
        <v>34</v>
      </c>
      <c r="K7771">
        <v>2500</v>
      </c>
    </row>
    <row r="7772" spans="1:11" x14ac:dyDescent="0.25">
      <c r="A7772" t="s">
        <v>2995</v>
      </c>
    </row>
    <row r="7773" spans="1:11" x14ac:dyDescent="0.25">
      <c r="A7773" t="s">
        <v>2996</v>
      </c>
    </row>
    <row r="7774" spans="1:11" x14ac:dyDescent="0.25">
      <c r="A7774" t="s">
        <v>37</v>
      </c>
      <c r="B7774" t="s">
        <v>38</v>
      </c>
    </row>
    <row r="7775" spans="1:11" x14ac:dyDescent="0.25">
      <c r="A7775" t="s">
        <v>39</v>
      </c>
      <c r="B7775" t="s">
        <v>40</v>
      </c>
      <c r="C7775" t="s">
        <v>41</v>
      </c>
      <c r="D7775" t="s">
        <v>1</v>
      </c>
      <c r="E7775">
        <v>14</v>
      </c>
      <c r="F7775" t="s">
        <v>42</v>
      </c>
      <c r="G7775" t="s">
        <v>43</v>
      </c>
      <c r="H7775">
        <v>0.2</v>
      </c>
    </row>
    <row r="7776" spans="1:11" x14ac:dyDescent="0.25">
      <c r="A7776" t="s">
        <v>3229</v>
      </c>
      <c r="B7776" t="s">
        <v>70</v>
      </c>
      <c r="C7776" t="s">
        <v>44</v>
      </c>
      <c r="D7776" t="s">
        <v>45</v>
      </c>
      <c r="E7776" t="s">
        <v>46</v>
      </c>
      <c r="F7776" t="s">
        <v>3103</v>
      </c>
      <c r="G7776">
        <v>10</v>
      </c>
      <c r="H7776" t="s">
        <v>3104</v>
      </c>
    </row>
    <row r="7777" spans="1:17" x14ac:dyDescent="0.25">
      <c r="A7777" t="s">
        <v>67</v>
      </c>
      <c r="B7777" t="s">
        <v>24</v>
      </c>
      <c r="C7777" t="s">
        <v>25</v>
      </c>
      <c r="D7777">
        <v>7010</v>
      </c>
    </row>
    <row r="7778" spans="1:17" x14ac:dyDescent="0.25">
      <c r="A7778" t="s">
        <v>68</v>
      </c>
    </row>
    <row r="7779" spans="1:17" x14ac:dyDescent="0.25">
      <c r="A7779" t="s">
        <v>214</v>
      </c>
      <c r="B7779" t="s">
        <v>70</v>
      </c>
      <c r="C7779" t="s">
        <v>27</v>
      </c>
      <c r="D7779" t="s">
        <v>28</v>
      </c>
      <c r="E7779" t="s">
        <v>29</v>
      </c>
      <c r="F7779" t="s">
        <v>30</v>
      </c>
      <c r="G7779" t="s">
        <v>31</v>
      </c>
      <c r="H7779" t="s">
        <v>32</v>
      </c>
      <c r="I7779" t="s">
        <v>33</v>
      </c>
      <c r="J7779" t="s">
        <v>34</v>
      </c>
      <c r="K7779">
        <v>2500</v>
      </c>
    </row>
    <row r="7780" spans="1:17" x14ac:dyDescent="0.25">
      <c r="A7780" t="s">
        <v>2984</v>
      </c>
    </row>
    <row r="7781" spans="1:17" x14ac:dyDescent="0.25">
      <c r="A7781" t="s">
        <v>2985</v>
      </c>
    </row>
    <row r="7782" spans="1:17" x14ac:dyDescent="0.25">
      <c r="A7782" t="s">
        <v>37</v>
      </c>
      <c r="B7782" t="s">
        <v>38</v>
      </c>
    </row>
    <row r="7783" spans="1:17" x14ac:dyDescent="0.25">
      <c r="A7783" t="s">
        <v>39</v>
      </c>
      <c r="B7783" t="s">
        <v>40</v>
      </c>
      <c r="C7783" t="s">
        <v>41</v>
      </c>
      <c r="D7783" t="s">
        <v>1</v>
      </c>
      <c r="E7783">
        <v>14</v>
      </c>
      <c r="F7783" t="s">
        <v>42</v>
      </c>
      <c r="G7783" t="s">
        <v>43</v>
      </c>
      <c r="H7783">
        <v>0.2</v>
      </c>
    </row>
    <row r="7784" spans="1:17" x14ac:dyDescent="0.25">
      <c r="A7784" t="s">
        <v>214</v>
      </c>
      <c r="B7784" t="s">
        <v>70</v>
      </c>
      <c r="C7784" t="s">
        <v>44</v>
      </c>
      <c r="D7784" t="s">
        <v>45</v>
      </c>
      <c r="E7784" t="s">
        <v>46</v>
      </c>
      <c r="F7784" t="s">
        <v>3103</v>
      </c>
      <c r="G7784">
        <v>10</v>
      </c>
      <c r="H7784" t="s">
        <v>3104</v>
      </c>
    </row>
    <row r="7785" spans="1:17" x14ac:dyDescent="0.25">
      <c r="A7785" t="s">
        <v>218</v>
      </c>
      <c r="B7785" t="s">
        <v>70</v>
      </c>
      <c r="C7785" t="s">
        <v>44</v>
      </c>
      <c r="D7785" t="s">
        <v>33</v>
      </c>
      <c r="E7785" t="s">
        <v>40</v>
      </c>
      <c r="F7785" t="s">
        <v>0</v>
      </c>
      <c r="G7785" t="s">
        <v>212</v>
      </c>
      <c r="H7785" t="s">
        <v>1</v>
      </c>
      <c r="I7785" t="s">
        <v>0</v>
      </c>
      <c r="J7785">
        <v>14</v>
      </c>
      <c r="K7785" t="s">
        <v>90</v>
      </c>
      <c r="L7785" t="s">
        <v>0</v>
      </c>
      <c r="M7785">
        <v>0.2</v>
      </c>
      <c r="N7785" t="s">
        <v>92</v>
      </c>
      <c r="O7785" t="s">
        <v>93</v>
      </c>
      <c r="P7785" t="s">
        <v>0</v>
      </c>
      <c r="Q7785" t="s">
        <v>94</v>
      </c>
    </row>
    <row r="7786" spans="1:17" x14ac:dyDescent="0.25">
      <c r="A7786" t="s">
        <v>218</v>
      </c>
      <c r="B7786" t="s">
        <v>76</v>
      </c>
      <c r="C7786" t="s">
        <v>44</v>
      </c>
      <c r="D7786" t="s">
        <v>33</v>
      </c>
      <c r="E7786" t="s">
        <v>40</v>
      </c>
      <c r="F7786" t="s">
        <v>0</v>
      </c>
      <c r="G7786" t="s">
        <v>212</v>
      </c>
      <c r="H7786" t="s">
        <v>1</v>
      </c>
      <c r="I7786" t="s">
        <v>0</v>
      </c>
      <c r="J7786">
        <v>13</v>
      </c>
      <c r="K7786" t="s">
        <v>90</v>
      </c>
      <c r="L7786" t="s">
        <v>0</v>
      </c>
      <c r="M7786">
        <v>0.2</v>
      </c>
      <c r="N7786" t="s">
        <v>92</v>
      </c>
      <c r="O7786" t="s">
        <v>93</v>
      </c>
      <c r="P7786" t="s">
        <v>0</v>
      </c>
      <c r="Q7786" t="s">
        <v>94</v>
      </c>
    </row>
    <row r="7787" spans="1:17" x14ac:dyDescent="0.25">
      <c r="A7787" t="s">
        <v>3229</v>
      </c>
      <c r="B7787" t="s">
        <v>76</v>
      </c>
      <c r="C7787" t="s">
        <v>47</v>
      </c>
      <c r="D7787" t="s">
        <v>3105</v>
      </c>
      <c r="E7787" t="s">
        <v>49</v>
      </c>
      <c r="F7787" t="s">
        <v>50</v>
      </c>
      <c r="G7787">
        <v>2.1388868490854899E-3</v>
      </c>
    </row>
    <row r="7788" spans="1:17" x14ac:dyDescent="0.25">
      <c r="A7788" t="s">
        <v>3229</v>
      </c>
      <c r="B7788" t="s">
        <v>70</v>
      </c>
      <c r="C7788" t="s">
        <v>47</v>
      </c>
      <c r="D7788" t="s">
        <v>3105</v>
      </c>
      <c r="E7788" t="s">
        <v>49</v>
      </c>
      <c r="F7788" t="s">
        <v>50</v>
      </c>
      <c r="G7788">
        <v>3.0555526415506999E-4</v>
      </c>
    </row>
    <row r="7789" spans="1:17" x14ac:dyDescent="0.25">
      <c r="A7789" t="s">
        <v>220</v>
      </c>
      <c r="B7789" t="s">
        <v>76</v>
      </c>
      <c r="C7789" t="s">
        <v>47</v>
      </c>
      <c r="D7789" t="s">
        <v>3105</v>
      </c>
      <c r="E7789" t="s">
        <v>49</v>
      </c>
      <c r="F7789" t="s">
        <v>50</v>
      </c>
      <c r="G7789">
        <v>2.7777751286824499E-4</v>
      </c>
    </row>
    <row r="7790" spans="1:17" x14ac:dyDescent="0.25">
      <c r="A7790" t="s">
        <v>220</v>
      </c>
      <c r="B7790" t="s">
        <v>70</v>
      </c>
      <c r="C7790" t="s">
        <v>47</v>
      </c>
      <c r="D7790" t="s">
        <v>3105</v>
      </c>
      <c r="E7790" t="s">
        <v>49</v>
      </c>
      <c r="F7790" t="s">
        <v>50</v>
      </c>
      <c r="G7790">
        <v>2.7777751286824499E-4</v>
      </c>
    </row>
    <row r="7791" spans="1:17" x14ac:dyDescent="0.25">
      <c r="A7791" t="s">
        <v>220</v>
      </c>
      <c r="B7791" t="s">
        <v>73</v>
      </c>
      <c r="C7791" t="s">
        <v>47</v>
      </c>
      <c r="D7791" t="s">
        <v>3105</v>
      </c>
      <c r="E7791" t="s">
        <v>49</v>
      </c>
      <c r="F7791" t="s">
        <v>50</v>
      </c>
      <c r="G7791">
        <v>8.8888804117838503E-4</v>
      </c>
    </row>
    <row r="7792" spans="1:17" x14ac:dyDescent="0.25">
      <c r="A7792" t="s">
        <v>214</v>
      </c>
      <c r="B7792" t="s">
        <v>73</v>
      </c>
      <c r="C7792" t="s">
        <v>47</v>
      </c>
      <c r="D7792" t="s">
        <v>3105</v>
      </c>
      <c r="E7792" t="s">
        <v>49</v>
      </c>
      <c r="F7792" t="s">
        <v>50</v>
      </c>
      <c r="G7792">
        <v>1.1388878027597999E-3</v>
      </c>
    </row>
    <row r="7793" spans="1:7" x14ac:dyDescent="0.25">
      <c r="A7793" t="s">
        <v>214</v>
      </c>
      <c r="B7793" t="s">
        <v>76</v>
      </c>
      <c r="C7793" t="s">
        <v>47</v>
      </c>
      <c r="D7793" t="s">
        <v>3105</v>
      </c>
      <c r="E7793" t="s">
        <v>49</v>
      </c>
      <c r="F7793" t="s">
        <v>50</v>
      </c>
      <c r="G7793">
        <v>7.2222153345743805E-4</v>
      </c>
    </row>
    <row r="7794" spans="1:7" x14ac:dyDescent="0.25">
      <c r="A7794" t="s">
        <v>214</v>
      </c>
      <c r="B7794" t="s">
        <v>70</v>
      </c>
      <c r="C7794" t="s">
        <v>47</v>
      </c>
      <c r="D7794" t="s">
        <v>3105</v>
      </c>
      <c r="E7794" t="s">
        <v>49</v>
      </c>
      <c r="F7794" t="s">
        <v>50</v>
      </c>
      <c r="G7794">
        <v>3.88888518015543E-4</v>
      </c>
    </row>
    <row r="7795" spans="1:7" x14ac:dyDescent="0.25">
      <c r="A7795" t="s">
        <v>3229</v>
      </c>
      <c r="B7795" t="s">
        <v>73</v>
      </c>
      <c r="C7795" t="s">
        <v>47</v>
      </c>
      <c r="D7795" t="s">
        <v>3105</v>
      </c>
      <c r="E7795" t="s">
        <v>49</v>
      </c>
      <c r="F7795" t="s">
        <v>50</v>
      </c>
      <c r="G7795">
        <v>2.1388868490854899E-3</v>
      </c>
    </row>
    <row r="7796" spans="1:7" x14ac:dyDescent="0.25">
      <c r="A7796" t="s">
        <v>3229</v>
      </c>
      <c r="B7796" t="s">
        <v>76</v>
      </c>
      <c r="C7796" t="s">
        <v>47</v>
      </c>
      <c r="D7796" t="s">
        <v>3106</v>
      </c>
      <c r="E7796" t="s">
        <v>49</v>
      </c>
      <c r="F7796" t="s">
        <v>50</v>
      </c>
      <c r="G7796">
        <v>2.8611083825429199E-3</v>
      </c>
    </row>
    <row r="7797" spans="1:7" x14ac:dyDescent="0.25">
      <c r="A7797" t="s">
        <v>3229</v>
      </c>
      <c r="B7797" t="s">
        <v>70</v>
      </c>
      <c r="C7797" t="s">
        <v>47</v>
      </c>
      <c r="D7797" t="s">
        <v>3106</v>
      </c>
      <c r="E7797" t="s">
        <v>49</v>
      </c>
      <c r="F7797" t="s">
        <v>50</v>
      </c>
      <c r="G7797">
        <v>2.9166638851165698E-4</v>
      </c>
    </row>
    <row r="7798" spans="1:7" x14ac:dyDescent="0.25">
      <c r="A7798" t="s">
        <v>220</v>
      </c>
      <c r="B7798" t="s">
        <v>76</v>
      </c>
      <c r="C7798" t="s">
        <v>47</v>
      </c>
      <c r="D7798" t="s">
        <v>3106</v>
      </c>
      <c r="E7798" t="s">
        <v>49</v>
      </c>
      <c r="F7798" t="s">
        <v>50</v>
      </c>
      <c r="G7798">
        <v>2.7777751286824499E-4</v>
      </c>
    </row>
    <row r="7799" spans="1:7" x14ac:dyDescent="0.25">
      <c r="A7799" t="s">
        <v>220</v>
      </c>
      <c r="B7799" t="s">
        <v>73</v>
      </c>
      <c r="C7799" t="s">
        <v>47</v>
      </c>
      <c r="D7799" t="s">
        <v>3106</v>
      </c>
      <c r="E7799" t="s">
        <v>49</v>
      </c>
      <c r="F7799" t="s">
        <v>50</v>
      </c>
      <c r="G7799">
        <v>8.8888804117838503E-4</v>
      </c>
    </row>
    <row r="7800" spans="1:7" x14ac:dyDescent="0.25">
      <c r="A7800" t="s">
        <v>220</v>
      </c>
      <c r="B7800" t="s">
        <v>70</v>
      </c>
      <c r="C7800" t="s">
        <v>47</v>
      </c>
      <c r="D7800" t="s">
        <v>3106</v>
      </c>
      <c r="E7800" t="s">
        <v>49</v>
      </c>
      <c r="F7800" t="s">
        <v>50</v>
      </c>
      <c r="G7800">
        <v>2.36110885938008E-4</v>
      </c>
    </row>
    <row r="7801" spans="1:7" x14ac:dyDescent="0.25">
      <c r="A7801" t="s">
        <v>214</v>
      </c>
      <c r="B7801" t="s">
        <v>70</v>
      </c>
      <c r="C7801" t="s">
        <v>47</v>
      </c>
      <c r="D7801" t="s">
        <v>3106</v>
      </c>
      <c r="E7801" t="s">
        <v>49</v>
      </c>
      <c r="F7801" t="s">
        <v>50</v>
      </c>
      <c r="G7801">
        <v>2.2222201029459599E-4</v>
      </c>
    </row>
    <row r="7802" spans="1:7" x14ac:dyDescent="0.25">
      <c r="A7802" t="s">
        <v>214</v>
      </c>
      <c r="B7802" t="s">
        <v>76</v>
      </c>
      <c r="C7802" t="s">
        <v>47</v>
      </c>
      <c r="D7802" t="s">
        <v>3106</v>
      </c>
      <c r="E7802" t="s">
        <v>49</v>
      </c>
      <c r="F7802" t="s">
        <v>50</v>
      </c>
      <c r="G7802">
        <v>4.4444402058919197E-4</v>
      </c>
    </row>
    <row r="7803" spans="1:7" x14ac:dyDescent="0.25">
      <c r="A7803" t="s">
        <v>3004</v>
      </c>
      <c r="B7803" t="s">
        <v>3267</v>
      </c>
    </row>
    <row r="7804" spans="1:7" x14ac:dyDescent="0.25">
      <c r="A7804" t="s">
        <v>214</v>
      </c>
      <c r="B7804" t="s">
        <v>73</v>
      </c>
      <c r="C7804" t="s">
        <v>47</v>
      </c>
      <c r="D7804" t="s">
        <v>3106</v>
      </c>
      <c r="E7804" t="s">
        <v>49</v>
      </c>
      <c r="F7804" t="s">
        <v>50</v>
      </c>
      <c r="G7804">
        <v>9.9999904632568299E-4</v>
      </c>
    </row>
    <row r="7805" spans="1:7" x14ac:dyDescent="0.25">
      <c r="A7805" t="s">
        <v>3005</v>
      </c>
      <c r="B7805" t="s">
        <v>3006</v>
      </c>
      <c r="C7805" t="s">
        <v>3007</v>
      </c>
      <c r="D7805" t="s">
        <v>3008</v>
      </c>
      <c r="E7805" t="s">
        <v>3232</v>
      </c>
    </row>
    <row r="7806" spans="1:7" x14ac:dyDescent="0.25">
      <c r="B7806" t="s">
        <v>3009</v>
      </c>
      <c r="C7806" t="s">
        <v>3010</v>
      </c>
      <c r="D7806" t="s">
        <v>3011</v>
      </c>
      <c r="E7806">
        <v>313</v>
      </c>
      <c r="F7806" t="s">
        <v>3012</v>
      </c>
      <c r="G7806" t="s">
        <v>3013</v>
      </c>
    </row>
    <row r="7807" spans="1:7" x14ac:dyDescent="0.25">
      <c r="B7807" t="s">
        <v>3014</v>
      </c>
    </row>
    <row r="7808" spans="1:7" x14ac:dyDescent="0.25">
      <c r="B7808" t="s">
        <v>3015</v>
      </c>
    </row>
    <row r="7809" spans="2:14" x14ac:dyDescent="0.25">
      <c r="B7809" t="s">
        <v>3009</v>
      </c>
      <c r="C7809" t="s">
        <v>3010</v>
      </c>
      <c r="D7809" t="s">
        <v>3011</v>
      </c>
      <c r="E7809">
        <v>108</v>
      </c>
      <c r="F7809" t="s">
        <v>3012</v>
      </c>
      <c r="G7809" t="s">
        <v>3016</v>
      </c>
    </row>
    <row r="7810" spans="2:14" x14ac:dyDescent="0.25">
      <c r="B7810" t="s">
        <v>3017</v>
      </c>
      <c r="C7810" t="s">
        <v>3018</v>
      </c>
    </row>
    <row r="7811" spans="2:14" x14ac:dyDescent="0.25">
      <c r="B7811" t="s">
        <v>3019</v>
      </c>
    </row>
    <row r="7812" spans="2:14" x14ac:dyDescent="0.25">
      <c r="B7812" t="s">
        <v>3009</v>
      </c>
      <c r="C7812" t="s">
        <v>18</v>
      </c>
      <c r="D7812" t="s">
        <v>3011</v>
      </c>
      <c r="E7812">
        <v>29</v>
      </c>
      <c r="F7812" t="s">
        <v>3012</v>
      </c>
      <c r="G7812" t="s">
        <v>3020</v>
      </c>
    </row>
    <row r="7813" spans="2:14" x14ac:dyDescent="0.25">
      <c r="B7813" t="s">
        <v>3021</v>
      </c>
      <c r="C7813" t="s">
        <v>3022</v>
      </c>
      <c r="D7813" t="s">
        <v>3023</v>
      </c>
      <c r="E7813" t="s">
        <v>3024</v>
      </c>
      <c r="F7813" t="s">
        <v>3025</v>
      </c>
      <c r="G7813" t="s">
        <v>3026</v>
      </c>
      <c r="H7813" t="s">
        <v>3027</v>
      </c>
      <c r="I7813" t="s">
        <v>3028</v>
      </c>
    </row>
    <row r="7814" spans="2:14" x14ac:dyDescent="0.25">
      <c r="B7814" t="s">
        <v>3029</v>
      </c>
    </row>
    <row r="7815" spans="2:14" x14ac:dyDescent="0.25">
      <c r="B7815" t="s">
        <v>3009</v>
      </c>
      <c r="C7815" t="s">
        <v>18</v>
      </c>
      <c r="D7815" t="s">
        <v>3011</v>
      </c>
      <c r="E7815">
        <v>40</v>
      </c>
      <c r="F7815" t="s">
        <v>3012</v>
      </c>
      <c r="G7815" t="s">
        <v>3030</v>
      </c>
    </row>
    <row r="7816" spans="2:14" x14ac:dyDescent="0.25">
      <c r="B7816" t="s">
        <v>833</v>
      </c>
      <c r="C7816" t="s">
        <v>3233</v>
      </c>
      <c r="D7816" t="s">
        <v>3234</v>
      </c>
      <c r="E7816" t="s">
        <v>3026</v>
      </c>
      <c r="F7816" t="s">
        <v>3026</v>
      </c>
      <c r="G7816" t="s">
        <v>3027</v>
      </c>
      <c r="H7816" t="s">
        <v>3235</v>
      </c>
      <c r="I7816" t="s">
        <v>3236</v>
      </c>
      <c r="J7816" t="s">
        <v>3236</v>
      </c>
      <c r="K7816" t="s">
        <v>3031</v>
      </c>
      <c r="L7816" t="s">
        <v>3032</v>
      </c>
      <c r="M7816" t="s">
        <v>3031</v>
      </c>
      <c r="N7816" t="s">
        <v>3033</v>
      </c>
    </row>
    <row r="7817" spans="2:14" x14ac:dyDescent="0.25">
      <c r="B7817" t="s">
        <v>3009</v>
      </c>
      <c r="C7817" t="s">
        <v>3034</v>
      </c>
      <c r="D7817" t="s">
        <v>3011</v>
      </c>
      <c r="E7817">
        <v>93</v>
      </c>
      <c r="F7817" t="s">
        <v>3012</v>
      </c>
      <c r="G7817" t="s">
        <v>3035</v>
      </c>
    </row>
    <row r="7818" spans="2:14" x14ac:dyDescent="0.25">
      <c r="B7818" t="s">
        <v>3036</v>
      </c>
      <c r="C7818" t="s">
        <v>3037</v>
      </c>
      <c r="D7818" t="s">
        <v>3027</v>
      </c>
      <c r="E7818" t="s">
        <v>3237</v>
      </c>
    </row>
    <row r="7819" spans="2:14" x14ac:dyDescent="0.25">
      <c r="B7819" t="s">
        <v>3009</v>
      </c>
      <c r="C7819" t="s">
        <v>3038</v>
      </c>
      <c r="D7819" t="s">
        <v>3011</v>
      </c>
      <c r="E7819">
        <v>227</v>
      </c>
      <c r="F7819" t="s">
        <v>3012</v>
      </c>
      <c r="G7819" t="s">
        <v>3016</v>
      </c>
    </row>
    <row r="7820" spans="2:14" x14ac:dyDescent="0.25">
      <c r="B7820" t="s">
        <v>3039</v>
      </c>
    </row>
    <row r="7821" spans="2:14" x14ac:dyDescent="0.25">
      <c r="B7821" t="s">
        <v>3040</v>
      </c>
    </row>
    <row r="7822" spans="2:14" x14ac:dyDescent="0.25">
      <c r="B7822" t="s">
        <v>3009</v>
      </c>
      <c r="C7822" t="s">
        <v>3038</v>
      </c>
      <c r="D7822" t="s">
        <v>3011</v>
      </c>
      <c r="E7822">
        <v>519</v>
      </c>
      <c r="F7822" t="s">
        <v>3012</v>
      </c>
      <c r="G7822" t="s">
        <v>3041</v>
      </c>
    </row>
    <row r="7823" spans="2:14" x14ac:dyDescent="0.25">
      <c r="B7823" t="s">
        <v>3042</v>
      </c>
    </row>
    <row r="7824" spans="2:14" x14ac:dyDescent="0.25">
      <c r="B7824" t="s">
        <v>3043</v>
      </c>
    </row>
    <row r="7825" spans="2:7" x14ac:dyDescent="0.25">
      <c r="B7825" t="s">
        <v>3009</v>
      </c>
      <c r="C7825" t="s">
        <v>3038</v>
      </c>
      <c r="D7825" t="s">
        <v>3011</v>
      </c>
      <c r="E7825">
        <v>258</v>
      </c>
      <c r="F7825" t="s">
        <v>3012</v>
      </c>
      <c r="G7825" t="s">
        <v>3044</v>
      </c>
    </row>
    <row r="7826" spans="2:7" x14ac:dyDescent="0.25">
      <c r="B7826" t="s">
        <v>833</v>
      </c>
      <c r="C7826" t="s">
        <v>3045</v>
      </c>
    </row>
    <row r="7827" spans="2:7" x14ac:dyDescent="0.25">
      <c r="B7827" t="s">
        <v>3009</v>
      </c>
      <c r="C7827" t="s">
        <v>3038</v>
      </c>
      <c r="D7827" t="s">
        <v>3011</v>
      </c>
      <c r="E7827">
        <v>327</v>
      </c>
      <c r="F7827" t="s">
        <v>3012</v>
      </c>
      <c r="G7827" t="s">
        <v>3046</v>
      </c>
    </row>
    <row r="7828" spans="2:7" x14ac:dyDescent="0.25">
      <c r="B7828" t="s">
        <v>3047</v>
      </c>
      <c r="C7828" t="s">
        <v>3048</v>
      </c>
      <c r="D7828" t="s">
        <v>3049</v>
      </c>
    </row>
    <row r="7829" spans="2:7" x14ac:dyDescent="0.25">
      <c r="B7829" t="s">
        <v>3009</v>
      </c>
      <c r="C7829" t="s">
        <v>3050</v>
      </c>
      <c r="D7829" t="s">
        <v>3011</v>
      </c>
      <c r="E7829">
        <v>1739</v>
      </c>
      <c r="F7829" t="s">
        <v>3012</v>
      </c>
      <c r="G7829" t="s">
        <v>3051</v>
      </c>
    </row>
    <row r="7830" spans="2:7" x14ac:dyDescent="0.25">
      <c r="B7830" t="s">
        <v>3052</v>
      </c>
      <c r="C7830" t="s">
        <v>3053</v>
      </c>
      <c r="D7830" t="s">
        <v>3054</v>
      </c>
    </row>
    <row r="7831" spans="2:7" x14ac:dyDescent="0.25">
      <c r="B7831" t="s">
        <v>3055</v>
      </c>
    </row>
    <row r="7832" spans="2:7" x14ac:dyDescent="0.25">
      <c r="B7832" t="s">
        <v>3009</v>
      </c>
      <c r="C7832" t="s">
        <v>3050</v>
      </c>
      <c r="D7832" t="s">
        <v>3011</v>
      </c>
      <c r="E7832">
        <v>1750</v>
      </c>
      <c r="F7832" t="s">
        <v>3012</v>
      </c>
      <c r="G7832" t="s">
        <v>3056</v>
      </c>
    </row>
    <row r="7833" spans="2:7" x14ac:dyDescent="0.25">
      <c r="B7833" t="s">
        <v>3052</v>
      </c>
      <c r="C7833" t="s">
        <v>3057</v>
      </c>
      <c r="D7833" t="s">
        <v>3054</v>
      </c>
    </row>
    <row r="7834" spans="2:7" x14ac:dyDescent="0.25">
      <c r="B7834" t="s">
        <v>3009</v>
      </c>
      <c r="C7834" t="s">
        <v>3058</v>
      </c>
      <c r="D7834" t="s">
        <v>3011</v>
      </c>
      <c r="E7834">
        <v>46</v>
      </c>
      <c r="F7834" t="s">
        <v>3012</v>
      </c>
      <c r="G7834" t="s">
        <v>3059</v>
      </c>
    </row>
    <row r="7835" spans="2:7" x14ac:dyDescent="0.25">
      <c r="B7835" t="s">
        <v>3060</v>
      </c>
      <c r="C7835" t="s">
        <v>3061</v>
      </c>
    </row>
    <row r="7836" spans="2:7" x14ac:dyDescent="0.25">
      <c r="B7836" t="s">
        <v>3009</v>
      </c>
      <c r="C7836" t="s">
        <v>3050</v>
      </c>
      <c r="D7836" t="s">
        <v>3011</v>
      </c>
      <c r="E7836">
        <v>1739</v>
      </c>
      <c r="F7836" t="s">
        <v>3012</v>
      </c>
      <c r="G7836" t="s">
        <v>3051</v>
      </c>
    </row>
    <row r="7837" spans="2:7" x14ac:dyDescent="0.25">
      <c r="B7837" t="s">
        <v>3052</v>
      </c>
      <c r="C7837" t="s">
        <v>3053</v>
      </c>
      <c r="D7837" t="s">
        <v>3054</v>
      </c>
    </row>
    <row r="7838" spans="2:7" x14ac:dyDescent="0.25">
      <c r="B7838" t="s">
        <v>3055</v>
      </c>
    </row>
    <row r="7839" spans="2:7" x14ac:dyDescent="0.25">
      <c r="B7839" t="s">
        <v>3009</v>
      </c>
      <c r="C7839" t="s">
        <v>3050</v>
      </c>
      <c r="D7839" t="s">
        <v>3011</v>
      </c>
      <c r="E7839">
        <v>1750</v>
      </c>
      <c r="F7839" t="s">
        <v>3012</v>
      </c>
      <c r="G7839" t="s">
        <v>3056</v>
      </c>
    </row>
    <row r="7840" spans="2:7" x14ac:dyDescent="0.25">
      <c r="B7840" t="s">
        <v>3052</v>
      </c>
      <c r="C7840" t="s">
        <v>3057</v>
      </c>
      <c r="D7840" t="s">
        <v>3054</v>
      </c>
    </row>
    <row r="7841" spans="2:9" x14ac:dyDescent="0.25">
      <c r="B7841" t="s">
        <v>3009</v>
      </c>
      <c r="C7841" t="s">
        <v>3062</v>
      </c>
      <c r="D7841" t="s">
        <v>3011</v>
      </c>
      <c r="E7841">
        <v>820</v>
      </c>
      <c r="F7841" t="s">
        <v>3012</v>
      </c>
      <c r="G7841" t="s">
        <v>3059</v>
      </c>
    </row>
    <row r="7842" spans="2:9" x14ac:dyDescent="0.25">
      <c r="B7842" t="s">
        <v>3063</v>
      </c>
      <c r="C7842" t="s">
        <v>3064</v>
      </c>
      <c r="D7842" t="s">
        <v>3065</v>
      </c>
      <c r="E7842" t="s">
        <v>3066</v>
      </c>
      <c r="F7842" t="s">
        <v>3067</v>
      </c>
      <c r="G7842" t="s">
        <v>3068</v>
      </c>
    </row>
    <row r="7843" spans="2:9" x14ac:dyDescent="0.25">
      <c r="B7843" t="s">
        <v>3009</v>
      </c>
      <c r="C7843" t="s">
        <v>3050</v>
      </c>
      <c r="D7843" t="s">
        <v>3011</v>
      </c>
      <c r="E7843">
        <v>1739</v>
      </c>
      <c r="F7843" t="s">
        <v>3012</v>
      </c>
      <c r="G7843" t="s">
        <v>3051</v>
      </c>
    </row>
    <row r="7844" spans="2:9" x14ac:dyDescent="0.25">
      <c r="B7844" t="s">
        <v>3052</v>
      </c>
      <c r="C7844" t="s">
        <v>3053</v>
      </c>
      <c r="D7844" t="s">
        <v>3054</v>
      </c>
    </row>
    <row r="7845" spans="2:9" x14ac:dyDescent="0.25">
      <c r="B7845" t="s">
        <v>3055</v>
      </c>
    </row>
    <row r="7846" spans="2:9" x14ac:dyDescent="0.25">
      <c r="B7846" t="s">
        <v>3009</v>
      </c>
      <c r="C7846" t="s">
        <v>3050</v>
      </c>
      <c r="D7846" t="s">
        <v>3011</v>
      </c>
      <c r="E7846">
        <v>1750</v>
      </c>
      <c r="F7846" t="s">
        <v>3012</v>
      </c>
      <c r="G7846" t="s">
        <v>3056</v>
      </c>
    </row>
    <row r="7847" spans="2:9" x14ac:dyDescent="0.25">
      <c r="B7847" t="s">
        <v>3052</v>
      </c>
      <c r="C7847" t="s">
        <v>3057</v>
      </c>
      <c r="D7847" t="s">
        <v>3054</v>
      </c>
    </row>
    <row r="7848" spans="2:9" x14ac:dyDescent="0.25">
      <c r="B7848" t="s">
        <v>3009</v>
      </c>
      <c r="C7848" t="s">
        <v>3062</v>
      </c>
      <c r="D7848" t="s">
        <v>3011</v>
      </c>
      <c r="E7848">
        <v>725</v>
      </c>
      <c r="F7848" t="s">
        <v>3012</v>
      </c>
      <c r="G7848" t="s">
        <v>3059</v>
      </c>
    </row>
    <row r="7849" spans="2:9" x14ac:dyDescent="0.25">
      <c r="B7849" t="s">
        <v>3069</v>
      </c>
      <c r="C7849" t="s">
        <v>3070</v>
      </c>
      <c r="D7849" t="s">
        <v>3071</v>
      </c>
    </row>
    <row r="7850" spans="2:9" x14ac:dyDescent="0.25">
      <c r="B7850" t="s">
        <v>3009</v>
      </c>
      <c r="C7850" t="s">
        <v>3050</v>
      </c>
      <c r="D7850" t="s">
        <v>3011</v>
      </c>
      <c r="E7850">
        <v>1739</v>
      </c>
      <c r="F7850" t="s">
        <v>3012</v>
      </c>
      <c r="G7850" t="s">
        <v>3051</v>
      </c>
    </row>
    <row r="7851" spans="2:9" x14ac:dyDescent="0.25">
      <c r="B7851" t="s">
        <v>3052</v>
      </c>
      <c r="C7851" t="s">
        <v>3053</v>
      </c>
      <c r="D7851" t="s">
        <v>3054</v>
      </c>
    </row>
    <row r="7852" spans="2:9" x14ac:dyDescent="0.25">
      <c r="B7852" t="s">
        <v>3055</v>
      </c>
    </row>
    <row r="7853" spans="2:9" x14ac:dyDescent="0.25">
      <c r="B7853" t="s">
        <v>3009</v>
      </c>
      <c r="C7853" t="s">
        <v>3050</v>
      </c>
      <c r="D7853" t="s">
        <v>3011</v>
      </c>
      <c r="E7853">
        <v>1750</v>
      </c>
      <c r="F7853" t="s">
        <v>3012</v>
      </c>
      <c r="G7853" t="s">
        <v>3056</v>
      </c>
    </row>
    <row r="7854" spans="2:9" x14ac:dyDescent="0.25">
      <c r="B7854" t="s">
        <v>3052</v>
      </c>
      <c r="C7854" t="s">
        <v>3057</v>
      </c>
      <c r="D7854" t="s">
        <v>3054</v>
      </c>
    </row>
    <row r="7855" spans="2:9" x14ac:dyDescent="0.25">
      <c r="B7855" t="s">
        <v>3009</v>
      </c>
      <c r="C7855" t="s">
        <v>3062</v>
      </c>
      <c r="D7855" t="s">
        <v>3011</v>
      </c>
      <c r="E7855">
        <v>750</v>
      </c>
      <c r="F7855" t="s">
        <v>3012</v>
      </c>
      <c r="G7855" t="s">
        <v>3059</v>
      </c>
    </row>
    <row r="7856" spans="2:9" x14ac:dyDescent="0.25">
      <c r="B7856" t="s">
        <v>3069</v>
      </c>
      <c r="C7856" t="s">
        <v>3072</v>
      </c>
      <c r="D7856" t="s">
        <v>3073</v>
      </c>
      <c r="E7856" t="s">
        <v>3238</v>
      </c>
      <c r="F7856" t="s">
        <v>3074</v>
      </c>
      <c r="G7856" t="s">
        <v>3069</v>
      </c>
      <c r="H7856" t="s">
        <v>3069</v>
      </c>
      <c r="I7856" t="s">
        <v>3075</v>
      </c>
    </row>
    <row r="7857" spans="2:9" x14ac:dyDescent="0.25">
      <c r="B7857" t="s">
        <v>3009</v>
      </c>
      <c r="C7857" t="s">
        <v>3050</v>
      </c>
      <c r="D7857" t="s">
        <v>3011</v>
      </c>
      <c r="E7857">
        <v>1739</v>
      </c>
      <c r="F7857" t="s">
        <v>3012</v>
      </c>
      <c r="G7857" t="s">
        <v>3051</v>
      </c>
    </row>
    <row r="7858" spans="2:9" x14ac:dyDescent="0.25">
      <c r="B7858" t="s">
        <v>3052</v>
      </c>
      <c r="C7858" t="s">
        <v>3053</v>
      </c>
      <c r="D7858" t="s">
        <v>3054</v>
      </c>
    </row>
    <row r="7859" spans="2:9" x14ac:dyDescent="0.25">
      <c r="B7859" t="s">
        <v>3055</v>
      </c>
    </row>
    <row r="7860" spans="2:9" x14ac:dyDescent="0.25">
      <c r="B7860" t="s">
        <v>3009</v>
      </c>
      <c r="C7860" t="s">
        <v>3050</v>
      </c>
      <c r="D7860" t="s">
        <v>3011</v>
      </c>
      <c r="E7860">
        <v>1750</v>
      </c>
      <c r="F7860" t="s">
        <v>3012</v>
      </c>
      <c r="G7860" t="s">
        <v>3056</v>
      </c>
    </row>
    <row r="7861" spans="2:9" x14ac:dyDescent="0.25">
      <c r="B7861" t="s">
        <v>3052</v>
      </c>
      <c r="C7861" t="s">
        <v>3057</v>
      </c>
      <c r="D7861" t="s">
        <v>3054</v>
      </c>
    </row>
    <row r="7862" spans="2:9" x14ac:dyDescent="0.25">
      <c r="B7862" t="s">
        <v>3009</v>
      </c>
      <c r="C7862" t="s">
        <v>3062</v>
      </c>
      <c r="D7862" t="s">
        <v>3011</v>
      </c>
      <c r="E7862">
        <v>738</v>
      </c>
      <c r="F7862" t="s">
        <v>3012</v>
      </c>
      <c r="G7862" t="s">
        <v>3059</v>
      </c>
    </row>
    <row r="7863" spans="2:9" x14ac:dyDescent="0.25">
      <c r="B7863" t="s">
        <v>3052</v>
      </c>
      <c r="C7863" t="s">
        <v>3069</v>
      </c>
      <c r="D7863" t="s">
        <v>3031</v>
      </c>
      <c r="E7863" t="s">
        <v>3076</v>
      </c>
    </row>
    <row r="7864" spans="2:9" x14ac:dyDescent="0.25">
      <c r="B7864" t="s">
        <v>3077</v>
      </c>
    </row>
    <row r="7865" spans="2:9" x14ac:dyDescent="0.25">
      <c r="B7865" t="s">
        <v>3009</v>
      </c>
      <c r="C7865" t="s">
        <v>3062</v>
      </c>
      <c r="D7865" t="s">
        <v>3011</v>
      </c>
      <c r="E7865">
        <v>750</v>
      </c>
      <c r="F7865" t="s">
        <v>3012</v>
      </c>
      <c r="G7865" t="s">
        <v>3078</v>
      </c>
    </row>
    <row r="7866" spans="2:9" x14ac:dyDescent="0.25">
      <c r="B7866" t="s">
        <v>3069</v>
      </c>
      <c r="C7866" t="s">
        <v>3072</v>
      </c>
      <c r="D7866" t="s">
        <v>3073</v>
      </c>
      <c r="E7866" t="s">
        <v>3238</v>
      </c>
      <c r="F7866" t="s">
        <v>3074</v>
      </c>
      <c r="G7866" t="s">
        <v>3069</v>
      </c>
      <c r="H7866" t="s">
        <v>3069</v>
      </c>
      <c r="I7866" t="s">
        <v>3075</v>
      </c>
    </row>
    <row r="7867" spans="2:9" x14ac:dyDescent="0.25">
      <c r="B7867" t="s">
        <v>3079</v>
      </c>
    </row>
    <row r="7868" spans="2:9" x14ac:dyDescent="0.25">
      <c r="B7868" t="s">
        <v>3009</v>
      </c>
      <c r="C7868" t="s">
        <v>3050</v>
      </c>
      <c r="D7868" t="s">
        <v>3011</v>
      </c>
      <c r="E7868">
        <v>1739</v>
      </c>
      <c r="F7868" t="s">
        <v>3012</v>
      </c>
      <c r="G7868" t="s">
        <v>3051</v>
      </c>
    </row>
    <row r="7869" spans="2:9" x14ac:dyDescent="0.25">
      <c r="B7869" t="s">
        <v>3052</v>
      </c>
      <c r="C7869" t="s">
        <v>3053</v>
      </c>
      <c r="D7869" t="s">
        <v>3054</v>
      </c>
    </row>
    <row r="7870" spans="2:9" x14ac:dyDescent="0.25">
      <c r="B7870" t="s">
        <v>3055</v>
      </c>
    </row>
    <row r="7871" spans="2:9" x14ac:dyDescent="0.25">
      <c r="B7871" t="s">
        <v>3009</v>
      </c>
      <c r="C7871" t="s">
        <v>3050</v>
      </c>
      <c r="D7871" t="s">
        <v>3011</v>
      </c>
      <c r="E7871">
        <v>1750</v>
      </c>
      <c r="F7871" t="s">
        <v>3012</v>
      </c>
      <c r="G7871" t="s">
        <v>3056</v>
      </c>
    </row>
    <row r="7872" spans="2:9" x14ac:dyDescent="0.25">
      <c r="B7872" t="s">
        <v>3052</v>
      </c>
      <c r="C7872" t="s">
        <v>3057</v>
      </c>
      <c r="D7872" t="s">
        <v>3054</v>
      </c>
    </row>
    <row r="7873" spans="1:16" x14ac:dyDescent="0.25">
      <c r="B7873" t="s">
        <v>3009</v>
      </c>
      <c r="C7873" t="s">
        <v>3062</v>
      </c>
      <c r="D7873" t="s">
        <v>3011</v>
      </c>
      <c r="E7873">
        <v>769</v>
      </c>
      <c r="F7873" t="s">
        <v>3012</v>
      </c>
      <c r="G7873" t="s">
        <v>3059</v>
      </c>
    </row>
    <row r="7874" spans="1:16" x14ac:dyDescent="0.25">
      <c r="B7874" t="s">
        <v>3069</v>
      </c>
      <c r="C7874" t="s">
        <v>3080</v>
      </c>
      <c r="D7874" t="s">
        <v>3081</v>
      </c>
      <c r="E7874" t="s">
        <v>3082</v>
      </c>
      <c r="F7874" t="s">
        <v>3083</v>
      </c>
      <c r="G7874" t="s">
        <v>3239</v>
      </c>
      <c r="H7874" t="s">
        <v>3071</v>
      </c>
    </row>
    <row r="7875" spans="1:16" x14ac:dyDescent="0.25">
      <c r="B7875" t="s">
        <v>3084</v>
      </c>
    </row>
    <row r="7876" spans="1:16" x14ac:dyDescent="0.25">
      <c r="B7876" t="s">
        <v>3009</v>
      </c>
      <c r="C7876" t="s">
        <v>3062</v>
      </c>
      <c r="D7876" t="s">
        <v>3011</v>
      </c>
      <c r="E7876">
        <v>776</v>
      </c>
      <c r="F7876" t="s">
        <v>3012</v>
      </c>
      <c r="G7876" t="s">
        <v>3085</v>
      </c>
    </row>
    <row r="7877" spans="1:16" x14ac:dyDescent="0.25">
      <c r="B7877" t="s">
        <v>3086</v>
      </c>
      <c r="C7877" t="s">
        <v>3087</v>
      </c>
      <c r="D7877" t="s">
        <v>3088</v>
      </c>
      <c r="E7877" t="s">
        <v>3089</v>
      </c>
      <c r="F7877" t="s">
        <v>3090</v>
      </c>
      <c r="G7877" t="s">
        <v>3091</v>
      </c>
    </row>
    <row r="7878" spans="1:16" x14ac:dyDescent="0.25">
      <c r="B7878" t="s">
        <v>3268</v>
      </c>
    </row>
    <row r="7879" spans="1:16" x14ac:dyDescent="0.25">
      <c r="A7879" t="s">
        <v>3240</v>
      </c>
      <c r="B7879" t="s">
        <v>3093</v>
      </c>
      <c r="C7879" t="s">
        <v>3094</v>
      </c>
      <c r="D7879" t="s">
        <v>3095</v>
      </c>
      <c r="E7879" t="s">
        <v>3241</v>
      </c>
      <c r="F7879" t="s">
        <v>3096</v>
      </c>
      <c r="G7879" t="s">
        <v>3242</v>
      </c>
      <c r="H7879" t="s">
        <v>3097</v>
      </c>
      <c r="I7879" t="s">
        <v>3098</v>
      </c>
      <c r="J7879" t="s">
        <v>3243</v>
      </c>
      <c r="K7879" t="s">
        <v>3099</v>
      </c>
      <c r="L7879" t="s">
        <v>3100</v>
      </c>
      <c r="M7879" t="s">
        <v>3002</v>
      </c>
      <c r="N7879" t="s">
        <v>3101</v>
      </c>
      <c r="O7879">
        <v>14195097600</v>
      </c>
      <c r="P7879" t="s">
        <v>3102</v>
      </c>
    </row>
    <row r="7880" spans="1:16" x14ac:dyDescent="0.25">
      <c r="A7880" t="s">
        <v>3229</v>
      </c>
      <c r="B7880" t="s">
        <v>73</v>
      </c>
      <c r="C7880" t="s">
        <v>47</v>
      </c>
      <c r="D7880" t="s">
        <v>3106</v>
      </c>
      <c r="E7880" t="s">
        <v>49</v>
      </c>
      <c r="F7880" t="s">
        <v>50</v>
      </c>
      <c r="G7880">
        <v>2.4722198645273801E-3</v>
      </c>
    </row>
    <row r="7881" spans="1:16" x14ac:dyDescent="0.25">
      <c r="A7881" t="s">
        <v>220</v>
      </c>
      <c r="B7881" t="s">
        <v>76</v>
      </c>
      <c r="C7881" t="s">
        <v>47</v>
      </c>
      <c r="D7881" t="s">
        <v>3107</v>
      </c>
      <c r="E7881" t="s">
        <v>49</v>
      </c>
      <c r="F7881" t="s">
        <v>50</v>
      </c>
      <c r="G7881">
        <v>1.8518500857883001E-4</v>
      </c>
    </row>
    <row r="7882" spans="1:16" x14ac:dyDescent="0.25">
      <c r="A7882" t="s">
        <v>3229</v>
      </c>
      <c r="B7882" t="s">
        <v>76</v>
      </c>
      <c r="C7882" t="s">
        <v>47</v>
      </c>
      <c r="D7882" t="s">
        <v>3107</v>
      </c>
      <c r="E7882" t="s">
        <v>49</v>
      </c>
      <c r="F7882" t="s">
        <v>50</v>
      </c>
      <c r="G7882">
        <v>2.4629606140984398E-3</v>
      </c>
    </row>
    <row r="7883" spans="1:16" x14ac:dyDescent="0.25">
      <c r="A7883" t="s">
        <v>3229</v>
      </c>
      <c r="B7883" t="s">
        <v>70</v>
      </c>
      <c r="C7883" t="s">
        <v>47</v>
      </c>
      <c r="D7883" t="s">
        <v>3107</v>
      </c>
      <c r="E7883" t="s">
        <v>49</v>
      </c>
      <c r="F7883" t="s">
        <v>50</v>
      </c>
      <c r="G7883">
        <v>2.6851826243930302E-4</v>
      </c>
    </row>
    <row r="7884" spans="1:16" x14ac:dyDescent="0.25">
      <c r="A7884" t="s">
        <v>220</v>
      </c>
      <c r="B7884" t="s">
        <v>70</v>
      </c>
      <c r="C7884" t="s">
        <v>47</v>
      </c>
      <c r="D7884" t="s">
        <v>3107</v>
      </c>
      <c r="E7884" t="s">
        <v>49</v>
      </c>
      <c r="F7884" t="s">
        <v>50</v>
      </c>
      <c r="G7884" t="s">
        <v>3269</v>
      </c>
      <c r="H7884" t="s">
        <v>73</v>
      </c>
      <c r="I7884" t="s">
        <v>47</v>
      </c>
      <c r="J7884" t="s">
        <v>3107</v>
      </c>
      <c r="K7884" t="s">
        <v>49</v>
      </c>
      <c r="L7884" t="s">
        <v>50</v>
      </c>
      <c r="M7884">
        <v>6.8518453174167199E-4</v>
      </c>
    </row>
    <row r="7886" spans="1:16" x14ac:dyDescent="0.25">
      <c r="A7886" t="s">
        <v>214</v>
      </c>
      <c r="B7886" t="s">
        <v>70</v>
      </c>
      <c r="C7886" t="s">
        <v>47</v>
      </c>
      <c r="D7886" t="s">
        <v>3107</v>
      </c>
      <c r="E7886" t="s">
        <v>49</v>
      </c>
      <c r="F7886" t="s">
        <v>50</v>
      </c>
      <c r="G7886">
        <v>3.51851516299777E-4</v>
      </c>
    </row>
    <row r="7887" spans="1:16" x14ac:dyDescent="0.25">
      <c r="A7887" t="s">
        <v>214</v>
      </c>
      <c r="B7887" t="s">
        <v>73</v>
      </c>
      <c r="C7887" t="s">
        <v>47</v>
      </c>
      <c r="D7887" t="s">
        <v>3107</v>
      </c>
      <c r="E7887" t="s">
        <v>49</v>
      </c>
      <c r="F7887" t="s">
        <v>50</v>
      </c>
      <c r="G7887">
        <v>8.2407328817579403E-4</v>
      </c>
    </row>
    <row r="7888" spans="1:16" x14ac:dyDescent="0.25">
      <c r="A7888" t="s">
        <v>214</v>
      </c>
      <c r="B7888" t="s">
        <v>76</v>
      </c>
      <c r="C7888" t="s">
        <v>47</v>
      </c>
      <c r="D7888" t="s">
        <v>3107</v>
      </c>
      <c r="E7888" t="s">
        <v>49</v>
      </c>
      <c r="F7888" t="s">
        <v>50</v>
      </c>
      <c r="G7888">
        <v>4.3518477016025098E-4</v>
      </c>
    </row>
    <row r="7889" spans="1:7" x14ac:dyDescent="0.25">
      <c r="A7889" t="s">
        <v>220</v>
      </c>
      <c r="B7889" t="s">
        <v>76</v>
      </c>
      <c r="C7889" t="s">
        <v>47</v>
      </c>
      <c r="D7889" t="s">
        <v>3108</v>
      </c>
      <c r="E7889" t="s">
        <v>49</v>
      </c>
      <c r="F7889" t="s">
        <v>50</v>
      </c>
      <c r="G7889">
        <v>1.8749982118606499E-4</v>
      </c>
    </row>
    <row r="7890" spans="1:7" x14ac:dyDescent="0.25">
      <c r="A7890" t="s">
        <v>3229</v>
      </c>
      <c r="B7890" t="s">
        <v>73</v>
      </c>
      <c r="C7890" t="s">
        <v>47</v>
      </c>
      <c r="D7890" t="s">
        <v>3107</v>
      </c>
      <c r="E7890" t="s">
        <v>49</v>
      </c>
      <c r="F7890" t="s">
        <v>50</v>
      </c>
      <c r="G7890">
        <v>2.0740720960828901E-3</v>
      </c>
    </row>
    <row r="7891" spans="1:7" x14ac:dyDescent="0.25">
      <c r="A7891" t="s">
        <v>3229</v>
      </c>
      <c r="B7891" t="s">
        <v>70</v>
      </c>
      <c r="C7891" t="s">
        <v>47</v>
      </c>
      <c r="D7891" t="s">
        <v>3108</v>
      </c>
      <c r="E7891" t="s">
        <v>49</v>
      </c>
      <c r="F7891" t="s">
        <v>50</v>
      </c>
      <c r="G7891">
        <v>3.3333301544189402E-4</v>
      </c>
    </row>
    <row r="7892" spans="1:7" x14ac:dyDescent="0.25">
      <c r="A7892" t="s">
        <v>3229</v>
      </c>
      <c r="B7892" t="s">
        <v>76</v>
      </c>
      <c r="C7892" t="s">
        <v>47</v>
      </c>
      <c r="D7892" t="s">
        <v>3108</v>
      </c>
      <c r="E7892" t="s">
        <v>49</v>
      </c>
      <c r="F7892" t="s">
        <v>50</v>
      </c>
      <c r="G7892">
        <v>2.75694181521733E-3</v>
      </c>
    </row>
    <row r="7893" spans="1:7" x14ac:dyDescent="0.25">
      <c r="A7893" t="s">
        <v>220</v>
      </c>
      <c r="B7893" t="s">
        <v>70</v>
      </c>
      <c r="C7893" t="s">
        <v>47</v>
      </c>
      <c r="D7893" t="s">
        <v>3108</v>
      </c>
      <c r="E7893" t="s">
        <v>49</v>
      </c>
      <c r="F7893" t="s">
        <v>50</v>
      </c>
      <c r="G7893">
        <v>1.9444425900777101E-4</v>
      </c>
    </row>
    <row r="7894" spans="1:7" x14ac:dyDescent="0.25">
      <c r="A7894" t="s">
        <v>220</v>
      </c>
      <c r="B7894" t="s">
        <v>73</v>
      </c>
      <c r="C7894" t="s">
        <v>47</v>
      </c>
      <c r="D7894" t="s">
        <v>3108</v>
      </c>
      <c r="E7894" t="s">
        <v>49</v>
      </c>
      <c r="F7894" t="s">
        <v>50</v>
      </c>
      <c r="G7894">
        <v>7.0833265781402503E-4</v>
      </c>
    </row>
    <row r="7895" spans="1:7" x14ac:dyDescent="0.25">
      <c r="A7895" t="s">
        <v>214</v>
      </c>
      <c r="B7895" t="s">
        <v>70</v>
      </c>
      <c r="C7895" t="s">
        <v>47</v>
      </c>
      <c r="D7895" t="s">
        <v>3108</v>
      </c>
      <c r="E7895" t="s">
        <v>49</v>
      </c>
      <c r="F7895" t="s">
        <v>50</v>
      </c>
      <c r="G7895">
        <v>3.4027745326359999E-4</v>
      </c>
    </row>
    <row r="7896" spans="1:7" x14ac:dyDescent="0.25">
      <c r="A7896" t="s">
        <v>214</v>
      </c>
      <c r="B7896" t="s">
        <v>73</v>
      </c>
      <c r="C7896" t="s">
        <v>47</v>
      </c>
      <c r="D7896" t="s">
        <v>3108</v>
      </c>
      <c r="E7896" t="s">
        <v>49</v>
      </c>
      <c r="F7896" t="s">
        <v>50</v>
      </c>
      <c r="G7896">
        <v>7.9861034949620503E-4</v>
      </c>
    </row>
    <row r="7897" spans="1:7" x14ac:dyDescent="0.25">
      <c r="A7897" t="s">
        <v>214</v>
      </c>
      <c r="B7897" t="s">
        <v>76</v>
      </c>
      <c r="C7897" t="s">
        <v>47</v>
      </c>
      <c r="D7897" t="s">
        <v>3108</v>
      </c>
      <c r="E7897" t="s">
        <v>49</v>
      </c>
      <c r="F7897" t="s">
        <v>50</v>
      </c>
      <c r="G7897">
        <v>4.5833289623260499E-4</v>
      </c>
    </row>
    <row r="7898" spans="1:7" x14ac:dyDescent="0.25">
      <c r="A7898" t="s">
        <v>220</v>
      </c>
      <c r="B7898" t="s">
        <v>76</v>
      </c>
      <c r="C7898" t="s">
        <v>47</v>
      </c>
      <c r="D7898" t="s">
        <v>3109</v>
      </c>
      <c r="E7898" t="s">
        <v>49</v>
      </c>
      <c r="F7898" t="s">
        <v>50</v>
      </c>
      <c r="G7898">
        <v>1.9444425900777101E-4</v>
      </c>
    </row>
    <row r="7899" spans="1:7" x14ac:dyDescent="0.25">
      <c r="A7899" t="s">
        <v>3229</v>
      </c>
      <c r="B7899" t="s">
        <v>73</v>
      </c>
      <c r="C7899" t="s">
        <v>47</v>
      </c>
      <c r="D7899" t="s">
        <v>3108</v>
      </c>
      <c r="E7899" t="s">
        <v>49</v>
      </c>
      <c r="F7899" t="s">
        <v>50</v>
      </c>
      <c r="G7899">
        <v>2.2638867298762E-3</v>
      </c>
    </row>
    <row r="7900" spans="1:7" x14ac:dyDescent="0.25">
      <c r="A7900" t="s">
        <v>3004</v>
      </c>
      <c r="B7900" t="s">
        <v>3270</v>
      </c>
    </row>
    <row r="7901" spans="1:7" x14ac:dyDescent="0.25">
      <c r="A7901" t="s">
        <v>3005</v>
      </c>
      <c r="B7901" t="s">
        <v>3006</v>
      </c>
      <c r="C7901" t="s">
        <v>3007</v>
      </c>
      <c r="D7901" t="s">
        <v>3008</v>
      </c>
      <c r="E7901" t="s">
        <v>3232</v>
      </c>
    </row>
    <row r="7902" spans="1:7" x14ac:dyDescent="0.25">
      <c r="B7902" t="s">
        <v>3009</v>
      </c>
      <c r="C7902" t="s">
        <v>3010</v>
      </c>
      <c r="D7902" t="s">
        <v>3011</v>
      </c>
      <c r="E7902">
        <v>313</v>
      </c>
      <c r="F7902" t="s">
        <v>3012</v>
      </c>
      <c r="G7902" t="s">
        <v>3013</v>
      </c>
    </row>
    <row r="7903" spans="1:7" x14ac:dyDescent="0.25">
      <c r="B7903" t="s">
        <v>3014</v>
      </c>
    </row>
    <row r="7904" spans="1:7" x14ac:dyDescent="0.25">
      <c r="B7904" t="s">
        <v>3015</v>
      </c>
    </row>
    <row r="7905" spans="2:14" x14ac:dyDescent="0.25">
      <c r="B7905" t="s">
        <v>3009</v>
      </c>
      <c r="C7905" t="s">
        <v>3010</v>
      </c>
      <c r="D7905" t="s">
        <v>3011</v>
      </c>
      <c r="E7905">
        <v>108</v>
      </c>
      <c r="F7905" t="s">
        <v>3012</v>
      </c>
      <c r="G7905" t="s">
        <v>3016</v>
      </c>
    </row>
    <row r="7906" spans="2:14" x14ac:dyDescent="0.25">
      <c r="B7906" t="s">
        <v>3017</v>
      </c>
      <c r="C7906" t="s">
        <v>3018</v>
      </c>
    </row>
    <row r="7907" spans="2:14" x14ac:dyDescent="0.25">
      <c r="B7907" t="s">
        <v>3019</v>
      </c>
    </row>
    <row r="7908" spans="2:14" x14ac:dyDescent="0.25">
      <c r="B7908" t="s">
        <v>3009</v>
      </c>
      <c r="C7908" t="s">
        <v>18</v>
      </c>
      <c r="D7908" t="s">
        <v>3011</v>
      </c>
      <c r="E7908">
        <v>29</v>
      </c>
      <c r="F7908" t="s">
        <v>3012</v>
      </c>
      <c r="G7908" t="s">
        <v>3020</v>
      </c>
    </row>
    <row r="7909" spans="2:14" x14ac:dyDescent="0.25">
      <c r="B7909" t="s">
        <v>3021</v>
      </c>
      <c r="C7909" t="s">
        <v>3022</v>
      </c>
      <c r="D7909" t="s">
        <v>3023</v>
      </c>
      <c r="E7909" t="s">
        <v>3024</v>
      </c>
      <c r="F7909" t="s">
        <v>3025</v>
      </c>
      <c r="G7909" t="s">
        <v>3026</v>
      </c>
      <c r="H7909" t="s">
        <v>3027</v>
      </c>
      <c r="I7909" t="s">
        <v>3028</v>
      </c>
    </row>
    <row r="7910" spans="2:14" x14ac:dyDescent="0.25">
      <c r="B7910" t="s">
        <v>3029</v>
      </c>
    </row>
    <row r="7911" spans="2:14" x14ac:dyDescent="0.25">
      <c r="B7911" t="s">
        <v>3009</v>
      </c>
      <c r="C7911" t="s">
        <v>18</v>
      </c>
      <c r="D7911" t="s">
        <v>3011</v>
      </c>
      <c r="E7911">
        <v>40</v>
      </c>
      <c r="F7911" t="s">
        <v>3012</v>
      </c>
      <c r="G7911" t="s">
        <v>3030</v>
      </c>
    </row>
    <row r="7912" spans="2:14" x14ac:dyDescent="0.25">
      <c r="B7912" t="s">
        <v>833</v>
      </c>
      <c r="C7912" t="s">
        <v>3233</v>
      </c>
      <c r="D7912" t="s">
        <v>3234</v>
      </c>
      <c r="E7912" t="s">
        <v>3026</v>
      </c>
      <c r="F7912" t="s">
        <v>3026</v>
      </c>
      <c r="G7912" t="s">
        <v>3027</v>
      </c>
      <c r="H7912" t="s">
        <v>3235</v>
      </c>
      <c r="I7912" t="s">
        <v>3236</v>
      </c>
      <c r="J7912" t="s">
        <v>3236</v>
      </c>
      <c r="K7912" t="s">
        <v>3031</v>
      </c>
      <c r="L7912" t="s">
        <v>3032</v>
      </c>
      <c r="M7912" t="s">
        <v>3031</v>
      </c>
      <c r="N7912" t="s">
        <v>3033</v>
      </c>
    </row>
    <row r="7913" spans="2:14" x14ac:dyDescent="0.25">
      <c r="B7913" t="s">
        <v>3009</v>
      </c>
      <c r="C7913" t="s">
        <v>3034</v>
      </c>
      <c r="D7913" t="s">
        <v>3011</v>
      </c>
      <c r="E7913">
        <v>93</v>
      </c>
      <c r="F7913" t="s">
        <v>3012</v>
      </c>
      <c r="G7913" t="s">
        <v>3035</v>
      </c>
    </row>
    <row r="7914" spans="2:14" x14ac:dyDescent="0.25">
      <c r="B7914" t="s">
        <v>3036</v>
      </c>
      <c r="C7914" t="s">
        <v>3037</v>
      </c>
      <c r="D7914" t="s">
        <v>3027</v>
      </c>
      <c r="E7914" t="s">
        <v>3237</v>
      </c>
    </row>
    <row r="7915" spans="2:14" x14ac:dyDescent="0.25">
      <c r="B7915" t="s">
        <v>3009</v>
      </c>
      <c r="C7915" t="s">
        <v>3038</v>
      </c>
      <c r="D7915" t="s">
        <v>3011</v>
      </c>
      <c r="E7915">
        <v>227</v>
      </c>
      <c r="F7915" t="s">
        <v>3012</v>
      </c>
      <c r="G7915" t="s">
        <v>3016</v>
      </c>
    </row>
    <row r="7916" spans="2:14" x14ac:dyDescent="0.25">
      <c r="B7916" t="s">
        <v>3039</v>
      </c>
    </row>
    <row r="7917" spans="2:14" x14ac:dyDescent="0.25">
      <c r="B7917" t="s">
        <v>3040</v>
      </c>
    </row>
    <row r="7918" spans="2:14" x14ac:dyDescent="0.25">
      <c r="B7918" t="s">
        <v>3009</v>
      </c>
      <c r="C7918" t="s">
        <v>3038</v>
      </c>
      <c r="D7918" t="s">
        <v>3011</v>
      </c>
      <c r="E7918">
        <v>519</v>
      </c>
      <c r="F7918" t="s">
        <v>3012</v>
      </c>
      <c r="G7918" t="s">
        <v>3041</v>
      </c>
    </row>
    <row r="7919" spans="2:14" x14ac:dyDescent="0.25">
      <c r="B7919" t="s">
        <v>3042</v>
      </c>
    </row>
    <row r="7920" spans="2:14" x14ac:dyDescent="0.25">
      <c r="B7920" t="s">
        <v>3043</v>
      </c>
    </row>
    <row r="7921" spans="2:7" x14ac:dyDescent="0.25">
      <c r="B7921" t="s">
        <v>3009</v>
      </c>
      <c r="C7921" t="s">
        <v>3038</v>
      </c>
      <c r="D7921" t="s">
        <v>3011</v>
      </c>
      <c r="E7921">
        <v>258</v>
      </c>
      <c r="F7921" t="s">
        <v>3012</v>
      </c>
      <c r="G7921" t="s">
        <v>3044</v>
      </c>
    </row>
    <row r="7922" spans="2:7" x14ac:dyDescent="0.25">
      <c r="B7922" t="s">
        <v>833</v>
      </c>
      <c r="C7922" t="s">
        <v>3045</v>
      </c>
    </row>
    <row r="7923" spans="2:7" x14ac:dyDescent="0.25">
      <c r="B7923" t="s">
        <v>3009</v>
      </c>
      <c r="C7923" t="s">
        <v>3038</v>
      </c>
      <c r="D7923" t="s">
        <v>3011</v>
      </c>
      <c r="E7923">
        <v>327</v>
      </c>
      <c r="F7923" t="s">
        <v>3012</v>
      </c>
      <c r="G7923" t="s">
        <v>3046</v>
      </c>
    </row>
    <row r="7924" spans="2:7" x14ac:dyDescent="0.25">
      <c r="B7924" t="s">
        <v>3047</v>
      </c>
      <c r="C7924" t="s">
        <v>3048</v>
      </c>
      <c r="D7924" t="s">
        <v>3049</v>
      </c>
    </row>
    <row r="7925" spans="2:7" x14ac:dyDescent="0.25">
      <c r="B7925" t="s">
        <v>3009</v>
      </c>
      <c r="C7925" t="s">
        <v>3050</v>
      </c>
      <c r="D7925" t="s">
        <v>3011</v>
      </c>
      <c r="E7925">
        <v>1739</v>
      </c>
      <c r="F7925" t="s">
        <v>3012</v>
      </c>
      <c r="G7925" t="s">
        <v>3051</v>
      </c>
    </row>
    <row r="7926" spans="2:7" x14ac:dyDescent="0.25">
      <c r="B7926" t="s">
        <v>3052</v>
      </c>
      <c r="C7926" t="s">
        <v>3053</v>
      </c>
      <c r="D7926" t="s">
        <v>3054</v>
      </c>
    </row>
    <row r="7927" spans="2:7" x14ac:dyDescent="0.25">
      <c r="B7927" t="s">
        <v>3055</v>
      </c>
    </row>
    <row r="7928" spans="2:7" x14ac:dyDescent="0.25">
      <c r="B7928" t="s">
        <v>3009</v>
      </c>
      <c r="C7928" t="s">
        <v>3050</v>
      </c>
      <c r="D7928" t="s">
        <v>3011</v>
      </c>
      <c r="E7928">
        <v>1750</v>
      </c>
      <c r="F7928" t="s">
        <v>3012</v>
      </c>
      <c r="G7928" t="s">
        <v>3056</v>
      </c>
    </row>
    <row r="7929" spans="2:7" x14ac:dyDescent="0.25">
      <c r="B7929" t="s">
        <v>3052</v>
      </c>
      <c r="C7929" t="s">
        <v>3057</v>
      </c>
      <c r="D7929" t="s">
        <v>3054</v>
      </c>
    </row>
    <row r="7930" spans="2:7" x14ac:dyDescent="0.25">
      <c r="B7930" t="s">
        <v>3009</v>
      </c>
      <c r="C7930" t="s">
        <v>3058</v>
      </c>
      <c r="D7930" t="s">
        <v>3011</v>
      </c>
      <c r="E7930">
        <v>46</v>
      </c>
      <c r="F7930" t="s">
        <v>3012</v>
      </c>
      <c r="G7930" t="s">
        <v>3059</v>
      </c>
    </row>
    <row r="7931" spans="2:7" x14ac:dyDescent="0.25">
      <c r="B7931" t="s">
        <v>3060</v>
      </c>
      <c r="C7931" t="s">
        <v>3061</v>
      </c>
    </row>
    <row r="7932" spans="2:7" x14ac:dyDescent="0.25">
      <c r="B7932" t="s">
        <v>3009</v>
      </c>
      <c r="C7932" t="s">
        <v>3050</v>
      </c>
      <c r="D7932" t="s">
        <v>3011</v>
      </c>
      <c r="E7932">
        <v>1739</v>
      </c>
      <c r="F7932" t="s">
        <v>3012</v>
      </c>
      <c r="G7932" t="s">
        <v>3051</v>
      </c>
    </row>
    <row r="7933" spans="2:7" x14ac:dyDescent="0.25">
      <c r="B7933" t="s">
        <v>3052</v>
      </c>
      <c r="C7933" t="s">
        <v>3053</v>
      </c>
      <c r="D7933" t="s">
        <v>3054</v>
      </c>
    </row>
    <row r="7934" spans="2:7" x14ac:dyDescent="0.25">
      <c r="B7934" t="s">
        <v>3055</v>
      </c>
    </row>
    <row r="7935" spans="2:7" x14ac:dyDescent="0.25">
      <c r="B7935" t="s">
        <v>3009</v>
      </c>
      <c r="C7935" t="s">
        <v>3050</v>
      </c>
      <c r="D7935" t="s">
        <v>3011</v>
      </c>
      <c r="E7935">
        <v>1750</v>
      </c>
      <c r="F7935" t="s">
        <v>3012</v>
      </c>
      <c r="G7935" t="s">
        <v>3056</v>
      </c>
    </row>
    <row r="7936" spans="2:7" x14ac:dyDescent="0.25">
      <c r="B7936" t="s">
        <v>3052</v>
      </c>
      <c r="C7936" t="s">
        <v>3057</v>
      </c>
      <c r="D7936" t="s">
        <v>3054</v>
      </c>
    </row>
    <row r="7937" spans="2:9" x14ac:dyDescent="0.25">
      <c r="B7937" t="s">
        <v>3009</v>
      </c>
      <c r="C7937" t="s">
        <v>3062</v>
      </c>
      <c r="D7937" t="s">
        <v>3011</v>
      </c>
      <c r="E7937">
        <v>820</v>
      </c>
      <c r="F7937" t="s">
        <v>3012</v>
      </c>
      <c r="G7937" t="s">
        <v>3059</v>
      </c>
    </row>
    <row r="7938" spans="2:9" x14ac:dyDescent="0.25">
      <c r="B7938" t="s">
        <v>3063</v>
      </c>
      <c r="C7938" t="s">
        <v>3064</v>
      </c>
      <c r="D7938" t="s">
        <v>3065</v>
      </c>
      <c r="E7938" t="s">
        <v>3066</v>
      </c>
      <c r="F7938" t="s">
        <v>3067</v>
      </c>
      <c r="G7938" t="s">
        <v>3068</v>
      </c>
    </row>
    <row r="7939" spans="2:9" x14ac:dyDescent="0.25">
      <c r="B7939" t="s">
        <v>3009</v>
      </c>
      <c r="C7939" t="s">
        <v>3050</v>
      </c>
      <c r="D7939" t="s">
        <v>3011</v>
      </c>
      <c r="E7939">
        <v>1739</v>
      </c>
      <c r="F7939" t="s">
        <v>3012</v>
      </c>
      <c r="G7939" t="s">
        <v>3051</v>
      </c>
    </row>
    <row r="7940" spans="2:9" x14ac:dyDescent="0.25">
      <c r="B7940" t="s">
        <v>3052</v>
      </c>
      <c r="C7940" t="s">
        <v>3053</v>
      </c>
      <c r="D7940" t="s">
        <v>3054</v>
      </c>
    </row>
    <row r="7941" spans="2:9" x14ac:dyDescent="0.25">
      <c r="B7941" t="s">
        <v>3055</v>
      </c>
    </row>
    <row r="7942" spans="2:9" x14ac:dyDescent="0.25">
      <c r="B7942" t="s">
        <v>3009</v>
      </c>
      <c r="C7942" t="s">
        <v>3050</v>
      </c>
      <c r="D7942" t="s">
        <v>3011</v>
      </c>
      <c r="E7942">
        <v>1750</v>
      </c>
      <c r="F7942" t="s">
        <v>3012</v>
      </c>
      <c r="G7942" t="s">
        <v>3056</v>
      </c>
    </row>
    <row r="7943" spans="2:9" x14ac:dyDescent="0.25">
      <c r="B7943" t="s">
        <v>3052</v>
      </c>
      <c r="C7943" t="s">
        <v>3057</v>
      </c>
      <c r="D7943" t="s">
        <v>3054</v>
      </c>
    </row>
    <row r="7944" spans="2:9" x14ac:dyDescent="0.25">
      <c r="B7944" t="s">
        <v>3009</v>
      </c>
      <c r="C7944" t="s">
        <v>3062</v>
      </c>
      <c r="D7944" t="s">
        <v>3011</v>
      </c>
      <c r="E7944">
        <v>725</v>
      </c>
      <c r="F7944" t="s">
        <v>3012</v>
      </c>
      <c r="G7944" t="s">
        <v>3059</v>
      </c>
    </row>
    <row r="7945" spans="2:9" x14ac:dyDescent="0.25">
      <c r="B7945" t="s">
        <v>3069</v>
      </c>
      <c r="C7945" t="s">
        <v>3070</v>
      </c>
      <c r="D7945" t="s">
        <v>3071</v>
      </c>
    </row>
    <row r="7946" spans="2:9" x14ac:dyDescent="0.25">
      <c r="B7946" t="s">
        <v>3009</v>
      </c>
      <c r="C7946" t="s">
        <v>3050</v>
      </c>
      <c r="D7946" t="s">
        <v>3011</v>
      </c>
      <c r="E7946">
        <v>1739</v>
      </c>
      <c r="F7946" t="s">
        <v>3012</v>
      </c>
      <c r="G7946" t="s">
        <v>3051</v>
      </c>
    </row>
    <row r="7947" spans="2:9" x14ac:dyDescent="0.25">
      <c r="B7947" t="s">
        <v>3052</v>
      </c>
      <c r="C7947" t="s">
        <v>3053</v>
      </c>
      <c r="D7947" t="s">
        <v>3054</v>
      </c>
    </row>
    <row r="7948" spans="2:9" x14ac:dyDescent="0.25">
      <c r="B7948" t="s">
        <v>3055</v>
      </c>
    </row>
    <row r="7949" spans="2:9" x14ac:dyDescent="0.25">
      <c r="B7949" t="s">
        <v>3009</v>
      </c>
      <c r="C7949" t="s">
        <v>3050</v>
      </c>
      <c r="D7949" t="s">
        <v>3011</v>
      </c>
      <c r="E7949">
        <v>1750</v>
      </c>
      <c r="F7949" t="s">
        <v>3012</v>
      </c>
      <c r="G7949" t="s">
        <v>3056</v>
      </c>
    </row>
    <row r="7950" spans="2:9" x14ac:dyDescent="0.25">
      <c r="B7950" t="s">
        <v>3052</v>
      </c>
      <c r="C7950" t="s">
        <v>3057</v>
      </c>
      <c r="D7950" t="s">
        <v>3054</v>
      </c>
    </row>
    <row r="7951" spans="2:9" x14ac:dyDescent="0.25">
      <c r="B7951" t="s">
        <v>3009</v>
      </c>
      <c r="C7951" t="s">
        <v>3062</v>
      </c>
      <c r="D7951" t="s">
        <v>3011</v>
      </c>
      <c r="E7951">
        <v>750</v>
      </c>
      <c r="F7951" t="s">
        <v>3012</v>
      </c>
      <c r="G7951" t="s">
        <v>3059</v>
      </c>
    </row>
    <row r="7952" spans="2:9" x14ac:dyDescent="0.25">
      <c r="B7952" t="s">
        <v>3069</v>
      </c>
      <c r="C7952" t="s">
        <v>3072</v>
      </c>
      <c r="D7952" t="s">
        <v>3073</v>
      </c>
      <c r="E7952" t="s">
        <v>3238</v>
      </c>
      <c r="F7952" t="s">
        <v>3074</v>
      </c>
      <c r="G7952" t="s">
        <v>3069</v>
      </c>
      <c r="H7952" t="s">
        <v>3069</v>
      </c>
      <c r="I7952" t="s">
        <v>3075</v>
      </c>
    </row>
    <row r="7953" spans="1:9" x14ac:dyDescent="0.25">
      <c r="B7953" t="s">
        <v>3009</v>
      </c>
      <c r="C7953" t="s">
        <v>3050</v>
      </c>
      <c r="D7953" t="s">
        <v>3011</v>
      </c>
      <c r="E7953">
        <v>1739</v>
      </c>
      <c r="F7953" t="s">
        <v>3012</v>
      </c>
      <c r="G7953" t="s">
        <v>3051</v>
      </c>
    </row>
    <row r="7954" spans="1:9" x14ac:dyDescent="0.25">
      <c r="B7954" t="s">
        <v>3052</v>
      </c>
      <c r="C7954" t="s">
        <v>3053</v>
      </c>
      <c r="D7954" t="s">
        <v>3054</v>
      </c>
    </row>
    <row r="7955" spans="1:9" x14ac:dyDescent="0.25">
      <c r="B7955" t="s">
        <v>3055</v>
      </c>
    </row>
    <row r="7956" spans="1:9" x14ac:dyDescent="0.25">
      <c r="B7956" t="s">
        <v>3009</v>
      </c>
      <c r="C7956" t="s">
        <v>3050</v>
      </c>
      <c r="D7956" t="s">
        <v>3011</v>
      </c>
      <c r="E7956">
        <v>1750</v>
      </c>
      <c r="F7956" t="s">
        <v>3012</v>
      </c>
      <c r="G7956" t="s">
        <v>3056</v>
      </c>
    </row>
    <row r="7957" spans="1:9" x14ac:dyDescent="0.25">
      <c r="A7957" t="s">
        <v>220</v>
      </c>
      <c r="B7957" t="s">
        <v>73</v>
      </c>
      <c r="C7957" t="s">
        <v>47</v>
      </c>
      <c r="D7957" t="s">
        <v>3109</v>
      </c>
      <c r="E7957" t="s">
        <v>49</v>
      </c>
      <c r="F7957" t="s">
        <v>50</v>
      </c>
      <c r="G7957">
        <v>8.6666584014892501E-4</v>
      </c>
    </row>
    <row r="7958" spans="1:9" x14ac:dyDescent="0.25">
      <c r="B7958" t="s">
        <v>3052</v>
      </c>
      <c r="C7958" t="s">
        <v>3057</v>
      </c>
      <c r="D7958" t="s">
        <v>3054</v>
      </c>
    </row>
    <row r="7959" spans="1:9" x14ac:dyDescent="0.25">
      <c r="B7959" t="s">
        <v>3009</v>
      </c>
      <c r="C7959" t="s">
        <v>3062</v>
      </c>
      <c r="D7959" t="s">
        <v>3011</v>
      </c>
      <c r="E7959">
        <v>738</v>
      </c>
      <c r="F7959" t="s">
        <v>3012</v>
      </c>
      <c r="G7959" t="s">
        <v>3059</v>
      </c>
    </row>
    <row r="7960" spans="1:9" x14ac:dyDescent="0.25">
      <c r="B7960" t="s">
        <v>3052</v>
      </c>
      <c r="C7960" t="s">
        <v>3069</v>
      </c>
      <c r="D7960" t="s">
        <v>3031</v>
      </c>
      <c r="E7960" t="s">
        <v>3076</v>
      </c>
    </row>
    <row r="7961" spans="1:9" x14ac:dyDescent="0.25">
      <c r="B7961" t="s">
        <v>3077</v>
      </c>
    </row>
    <row r="7962" spans="1:9" x14ac:dyDescent="0.25">
      <c r="B7962" t="s">
        <v>3009</v>
      </c>
      <c r="C7962" t="s">
        <v>3062</v>
      </c>
      <c r="D7962" t="s">
        <v>3011</v>
      </c>
      <c r="E7962">
        <v>750</v>
      </c>
      <c r="F7962" t="s">
        <v>3012</v>
      </c>
      <c r="G7962" t="s">
        <v>3078</v>
      </c>
    </row>
    <row r="7963" spans="1:9" x14ac:dyDescent="0.25">
      <c r="B7963" t="s">
        <v>3069</v>
      </c>
      <c r="C7963" t="s">
        <v>3072</v>
      </c>
      <c r="D7963" t="s">
        <v>3073</v>
      </c>
      <c r="E7963" t="s">
        <v>3238</v>
      </c>
      <c r="F7963" t="s">
        <v>3074</v>
      </c>
      <c r="G7963" t="s">
        <v>3069</v>
      </c>
      <c r="H7963" t="s">
        <v>3069</v>
      </c>
      <c r="I7963" t="s">
        <v>3075</v>
      </c>
    </row>
    <row r="7964" spans="1:9" x14ac:dyDescent="0.25">
      <c r="B7964" t="s">
        <v>3079</v>
      </c>
    </row>
    <row r="7965" spans="1:9" x14ac:dyDescent="0.25">
      <c r="A7965" t="s">
        <v>220</v>
      </c>
      <c r="B7965" t="s">
        <v>70</v>
      </c>
      <c r="C7965" t="s">
        <v>47</v>
      </c>
      <c r="D7965" t="s">
        <v>3109</v>
      </c>
      <c r="E7965" t="s">
        <v>49</v>
      </c>
      <c r="F7965" t="s">
        <v>50</v>
      </c>
      <c r="G7965">
        <v>2.4444421132405598E-4</v>
      </c>
    </row>
    <row r="7966" spans="1:9" x14ac:dyDescent="0.25">
      <c r="B7966" t="s">
        <v>3009</v>
      </c>
      <c r="C7966" t="s">
        <v>3050</v>
      </c>
      <c r="D7966" t="s">
        <v>3011</v>
      </c>
      <c r="E7966">
        <v>1739</v>
      </c>
      <c r="F7966" t="s">
        <v>3012</v>
      </c>
      <c r="G7966" t="s">
        <v>3051</v>
      </c>
    </row>
    <row r="7967" spans="1:9" x14ac:dyDescent="0.25">
      <c r="B7967" t="s">
        <v>3052</v>
      </c>
      <c r="C7967" t="s">
        <v>3053</v>
      </c>
      <c r="D7967" t="s">
        <v>3054</v>
      </c>
    </row>
    <row r="7968" spans="1:9" x14ac:dyDescent="0.25">
      <c r="B7968" t="s">
        <v>3055</v>
      </c>
    </row>
    <row r="7969" spans="1:8" x14ac:dyDescent="0.25">
      <c r="B7969" t="s">
        <v>3009</v>
      </c>
      <c r="C7969" t="s">
        <v>3050</v>
      </c>
      <c r="D7969" t="s">
        <v>3011</v>
      </c>
      <c r="E7969">
        <v>1750</v>
      </c>
      <c r="F7969" t="s">
        <v>3012</v>
      </c>
      <c r="G7969" t="s">
        <v>3056</v>
      </c>
    </row>
    <row r="7970" spans="1:8" x14ac:dyDescent="0.25">
      <c r="B7970" t="s">
        <v>3052</v>
      </c>
      <c r="C7970" t="s">
        <v>3057</v>
      </c>
      <c r="D7970" t="s">
        <v>3054</v>
      </c>
    </row>
    <row r="7971" spans="1:8" x14ac:dyDescent="0.25">
      <c r="B7971" t="s">
        <v>3009</v>
      </c>
      <c r="C7971" t="s">
        <v>3062</v>
      </c>
      <c r="D7971" t="s">
        <v>3011</v>
      </c>
      <c r="E7971">
        <v>769</v>
      </c>
      <c r="F7971" t="s">
        <v>3012</v>
      </c>
      <c r="G7971" t="s">
        <v>3059</v>
      </c>
    </row>
    <row r="7972" spans="1:8" x14ac:dyDescent="0.25">
      <c r="B7972" t="s">
        <v>3069</v>
      </c>
      <c r="C7972" t="s">
        <v>3080</v>
      </c>
      <c r="D7972" t="s">
        <v>3081</v>
      </c>
      <c r="E7972" t="s">
        <v>3082</v>
      </c>
      <c r="F7972" t="s">
        <v>3083</v>
      </c>
      <c r="G7972" t="s">
        <v>3239</v>
      </c>
      <c r="H7972" t="s">
        <v>3071</v>
      </c>
    </row>
    <row r="7973" spans="1:8" x14ac:dyDescent="0.25">
      <c r="B7973" t="s">
        <v>3084</v>
      </c>
    </row>
    <row r="7974" spans="1:8" x14ac:dyDescent="0.25">
      <c r="B7974" t="s">
        <v>3009</v>
      </c>
      <c r="C7974" t="s">
        <v>3062</v>
      </c>
      <c r="D7974" t="s">
        <v>3011</v>
      </c>
      <c r="E7974">
        <v>781</v>
      </c>
      <c r="F7974" t="s">
        <v>3012</v>
      </c>
      <c r="G7974" t="s">
        <v>3085</v>
      </c>
    </row>
    <row r="7975" spans="1:8" x14ac:dyDescent="0.25">
      <c r="B7975" t="s">
        <v>3205</v>
      </c>
      <c r="C7975" t="s">
        <v>3206</v>
      </c>
    </row>
    <row r="7976" spans="1:8" x14ac:dyDescent="0.25">
      <c r="B7976" t="s">
        <v>3009</v>
      </c>
      <c r="C7976" t="s">
        <v>3050</v>
      </c>
      <c r="D7976" t="s">
        <v>3011</v>
      </c>
      <c r="E7976">
        <v>1739</v>
      </c>
      <c r="F7976" t="s">
        <v>3012</v>
      </c>
      <c r="G7976" t="s">
        <v>3051</v>
      </c>
    </row>
    <row r="7977" spans="1:8" x14ac:dyDescent="0.25">
      <c r="B7977" t="s">
        <v>3052</v>
      </c>
      <c r="C7977" t="s">
        <v>3053</v>
      </c>
      <c r="D7977" t="s">
        <v>3054</v>
      </c>
    </row>
    <row r="7978" spans="1:8" x14ac:dyDescent="0.25">
      <c r="B7978" t="s">
        <v>3055</v>
      </c>
    </row>
    <row r="7979" spans="1:8" x14ac:dyDescent="0.25">
      <c r="B7979" t="s">
        <v>3009</v>
      </c>
      <c r="C7979" t="s">
        <v>3050</v>
      </c>
      <c r="D7979" t="s">
        <v>3011</v>
      </c>
      <c r="E7979">
        <v>1750</v>
      </c>
      <c r="F7979" t="s">
        <v>3012</v>
      </c>
      <c r="G7979" t="s">
        <v>3056</v>
      </c>
    </row>
    <row r="7980" spans="1:8" x14ac:dyDescent="0.25">
      <c r="B7980" t="s">
        <v>3052</v>
      </c>
      <c r="C7980" t="s">
        <v>3057</v>
      </c>
      <c r="D7980" t="s">
        <v>3054</v>
      </c>
    </row>
    <row r="7981" spans="1:8" x14ac:dyDescent="0.25">
      <c r="B7981" t="s">
        <v>3009</v>
      </c>
      <c r="C7981" t="s">
        <v>3207</v>
      </c>
      <c r="D7981" t="s">
        <v>3011</v>
      </c>
      <c r="E7981">
        <v>70</v>
      </c>
      <c r="F7981" t="s">
        <v>3012</v>
      </c>
      <c r="G7981" t="s">
        <v>3059</v>
      </c>
    </row>
    <row r="7982" spans="1:8" x14ac:dyDescent="0.25">
      <c r="A7982" t="s">
        <v>3229</v>
      </c>
      <c r="B7982" t="s">
        <v>70</v>
      </c>
      <c r="C7982" t="s">
        <v>47</v>
      </c>
      <c r="D7982" t="s">
        <v>3109</v>
      </c>
      <c r="E7982" t="s">
        <v>49</v>
      </c>
      <c r="F7982" t="s">
        <v>50</v>
      </c>
      <c r="G7982">
        <v>3.1666636466979898E-4</v>
      </c>
    </row>
    <row r="7983" spans="1:8" x14ac:dyDescent="0.25">
      <c r="B7983" t="s">
        <v>3052</v>
      </c>
      <c r="C7983" t="s">
        <v>3208</v>
      </c>
      <c r="D7983" t="s">
        <v>3209</v>
      </c>
      <c r="E7983" t="s">
        <v>3210</v>
      </c>
      <c r="F7983" t="s">
        <v>3211</v>
      </c>
    </row>
    <row r="7984" spans="1:8" x14ac:dyDescent="0.25">
      <c r="B7984" t="s">
        <v>3212</v>
      </c>
    </row>
    <row r="7985" spans="1:16" x14ac:dyDescent="0.25">
      <c r="A7985" t="s">
        <v>3229</v>
      </c>
      <c r="B7985" t="s">
        <v>76</v>
      </c>
      <c r="C7985" t="s">
        <v>47</v>
      </c>
      <c r="D7985" t="s">
        <v>3109</v>
      </c>
      <c r="E7985" t="s">
        <v>49</v>
      </c>
      <c r="F7985" t="s">
        <v>50</v>
      </c>
      <c r="G7985">
        <v>3.0777748425801499E-3</v>
      </c>
    </row>
    <row r="7986" spans="1:16" x14ac:dyDescent="0.25">
      <c r="B7986" t="s">
        <v>3009</v>
      </c>
      <c r="C7986" t="s">
        <v>3213</v>
      </c>
      <c r="D7986" t="s">
        <v>3011</v>
      </c>
      <c r="E7986">
        <v>1425</v>
      </c>
      <c r="F7986" t="s">
        <v>3012</v>
      </c>
      <c r="G7986" t="s">
        <v>3214</v>
      </c>
    </row>
    <row r="7987" spans="1:16" x14ac:dyDescent="0.25">
      <c r="B7987" t="s">
        <v>3215</v>
      </c>
      <c r="C7987" t="s">
        <v>3216</v>
      </c>
      <c r="D7987" t="s">
        <v>3217</v>
      </c>
      <c r="E7987" t="s">
        <v>3218</v>
      </c>
      <c r="F7987" t="s">
        <v>3219</v>
      </c>
      <c r="G7987" t="s">
        <v>3220</v>
      </c>
      <c r="H7987" t="s">
        <v>3221</v>
      </c>
      <c r="I7987" t="s">
        <v>3216</v>
      </c>
      <c r="J7987" t="s">
        <v>3217</v>
      </c>
    </row>
    <row r="7988" spans="1:16" x14ac:dyDescent="0.25">
      <c r="B7988" t="s">
        <v>3222</v>
      </c>
    </row>
    <row r="7989" spans="1:16" x14ac:dyDescent="0.25">
      <c r="A7989" t="s">
        <v>3240</v>
      </c>
      <c r="B7989" t="s">
        <v>3093</v>
      </c>
      <c r="C7989" t="s">
        <v>3094</v>
      </c>
      <c r="D7989" t="s">
        <v>3095</v>
      </c>
      <c r="E7989" t="s">
        <v>3241</v>
      </c>
      <c r="F7989" t="s">
        <v>3096</v>
      </c>
      <c r="G7989" t="s">
        <v>3242</v>
      </c>
      <c r="H7989" t="s">
        <v>3097</v>
      </c>
      <c r="I7989" t="s">
        <v>3098</v>
      </c>
      <c r="J7989" t="s">
        <v>3243</v>
      </c>
      <c r="K7989" t="s">
        <v>3099</v>
      </c>
      <c r="L7989" t="s">
        <v>3100</v>
      </c>
      <c r="M7989" t="s">
        <v>3002</v>
      </c>
      <c r="N7989" t="s">
        <v>3101</v>
      </c>
      <c r="O7989">
        <v>14195097600</v>
      </c>
      <c r="P7989" t="s">
        <v>3102</v>
      </c>
    </row>
    <row r="7990" spans="1:16" x14ac:dyDescent="0.25">
      <c r="A7990" t="s">
        <v>214</v>
      </c>
      <c r="B7990" t="s">
        <v>76</v>
      </c>
      <c r="C7990" t="s">
        <v>47</v>
      </c>
      <c r="D7990" t="s">
        <v>3109</v>
      </c>
      <c r="E7990" t="s">
        <v>49</v>
      </c>
      <c r="F7990" t="s">
        <v>50</v>
      </c>
      <c r="G7990" t="s">
        <v>3271</v>
      </c>
      <c r="H7990" t="s">
        <v>70</v>
      </c>
      <c r="I7990" t="s">
        <v>47</v>
      </c>
      <c r="J7990" t="s">
        <v>3109</v>
      </c>
      <c r="K7990" t="s">
        <v>49</v>
      </c>
      <c r="L7990" t="s">
        <v>50</v>
      </c>
      <c r="M7990">
        <v>4.4999957084655701E-4</v>
      </c>
    </row>
    <row r="7992" spans="1:16" x14ac:dyDescent="0.25">
      <c r="A7992" t="s">
        <v>214</v>
      </c>
      <c r="B7992" t="s">
        <v>73</v>
      </c>
      <c r="C7992" t="s">
        <v>47</v>
      </c>
      <c r="D7992" t="s">
        <v>3109</v>
      </c>
      <c r="E7992" t="s">
        <v>49</v>
      </c>
      <c r="F7992" t="s">
        <v>50</v>
      </c>
      <c r="G7992">
        <v>8.3888808886210104E-4</v>
      </c>
    </row>
    <row r="7993" spans="1:16" x14ac:dyDescent="0.25">
      <c r="A7993" t="s">
        <v>220</v>
      </c>
      <c r="B7993" t="s">
        <v>76</v>
      </c>
      <c r="C7993" t="s">
        <v>47</v>
      </c>
      <c r="D7993" t="s">
        <v>3110</v>
      </c>
      <c r="E7993" t="s">
        <v>49</v>
      </c>
      <c r="F7993" t="s">
        <v>50</v>
      </c>
      <c r="G7993">
        <v>2.0370350943671301E-4</v>
      </c>
    </row>
    <row r="7994" spans="1:16" x14ac:dyDescent="0.25">
      <c r="A7994" t="s">
        <v>3229</v>
      </c>
      <c r="B7994" t="s">
        <v>73</v>
      </c>
      <c r="C7994" t="s">
        <v>47</v>
      </c>
      <c r="D7994" t="s">
        <v>3109</v>
      </c>
      <c r="E7994" t="s">
        <v>49</v>
      </c>
      <c r="F7994" t="s">
        <v>50</v>
      </c>
      <c r="G7994">
        <v>2.4611087640126501E-3</v>
      </c>
    </row>
    <row r="7995" spans="1:16" x14ac:dyDescent="0.25">
      <c r="A7995" t="s">
        <v>220</v>
      </c>
      <c r="B7995" t="s">
        <v>73</v>
      </c>
      <c r="C7995" t="s">
        <v>47</v>
      </c>
      <c r="D7995" t="s">
        <v>3110</v>
      </c>
      <c r="E7995" t="s">
        <v>49</v>
      </c>
      <c r="F7995" t="s">
        <v>50</v>
      </c>
      <c r="G7995">
        <v>1.13425817754533E-3</v>
      </c>
    </row>
    <row r="7996" spans="1:16" x14ac:dyDescent="0.25">
      <c r="A7996" t="s">
        <v>220</v>
      </c>
      <c r="B7996" t="s">
        <v>70</v>
      </c>
      <c r="C7996" t="s">
        <v>47</v>
      </c>
      <c r="D7996" t="s">
        <v>3110</v>
      </c>
      <c r="E7996" t="s">
        <v>49</v>
      </c>
      <c r="F7996" t="s">
        <v>50</v>
      </c>
      <c r="G7996">
        <v>2.73147887653774E-4</v>
      </c>
    </row>
    <row r="7997" spans="1:16" x14ac:dyDescent="0.25">
      <c r="A7997" t="s">
        <v>214</v>
      </c>
      <c r="B7997" t="s">
        <v>76</v>
      </c>
      <c r="C7997" t="s">
        <v>47</v>
      </c>
      <c r="D7997" t="s">
        <v>3110</v>
      </c>
      <c r="E7997" t="s">
        <v>49</v>
      </c>
      <c r="F7997" t="s">
        <v>50</v>
      </c>
      <c r="G7997" t="s">
        <v>3272</v>
      </c>
      <c r="H7997" t="s">
        <v>70</v>
      </c>
      <c r="I7997" t="s">
        <v>47</v>
      </c>
      <c r="J7997" t="s">
        <v>3110</v>
      </c>
      <c r="K7997" t="s">
        <v>49</v>
      </c>
      <c r="L7997" t="s">
        <v>50</v>
      </c>
      <c r="M7997">
        <v>4.9536989794837099E-4</v>
      </c>
    </row>
    <row r="7999" spans="1:16" x14ac:dyDescent="0.25">
      <c r="A7999" t="s">
        <v>220</v>
      </c>
      <c r="B7999" t="s">
        <v>76</v>
      </c>
      <c r="C7999" t="s">
        <v>47</v>
      </c>
      <c r="D7999" t="s">
        <v>3111</v>
      </c>
      <c r="E7999" t="s">
        <v>49</v>
      </c>
      <c r="F7999" t="s">
        <v>50</v>
      </c>
      <c r="G7999">
        <v>2.4999976158141999E-4</v>
      </c>
    </row>
    <row r="8000" spans="1:16" x14ac:dyDescent="0.25">
      <c r="A8000" t="s">
        <v>214</v>
      </c>
      <c r="B8000" t="s">
        <v>73</v>
      </c>
      <c r="C8000" t="s">
        <v>47</v>
      </c>
      <c r="D8000" t="s">
        <v>3110</v>
      </c>
      <c r="E8000" t="s">
        <v>49</v>
      </c>
      <c r="F8000" t="s">
        <v>50</v>
      </c>
      <c r="G8000">
        <v>1.04166567325592E-3</v>
      </c>
    </row>
    <row r="8001" spans="1:14" x14ac:dyDescent="0.25">
      <c r="A8001" t="s">
        <v>3229</v>
      </c>
      <c r="B8001" t="s">
        <v>70</v>
      </c>
      <c r="C8001" t="s">
        <v>47</v>
      </c>
      <c r="D8001" t="s">
        <v>3110</v>
      </c>
      <c r="E8001" t="s">
        <v>49</v>
      </c>
      <c r="F8001" t="s">
        <v>50</v>
      </c>
      <c r="G8001">
        <v>1.15277667840321E-3</v>
      </c>
    </row>
    <row r="8002" spans="1:14" x14ac:dyDescent="0.25">
      <c r="A8002" t="s">
        <v>3229</v>
      </c>
      <c r="B8002" t="s">
        <v>76</v>
      </c>
      <c r="C8002" t="s">
        <v>47</v>
      </c>
      <c r="D8002" t="s">
        <v>3110</v>
      </c>
      <c r="E8002" t="s">
        <v>49</v>
      </c>
      <c r="F8002" t="s">
        <v>50</v>
      </c>
      <c r="G8002">
        <v>3.6527742942174201E-3</v>
      </c>
    </row>
    <row r="8003" spans="1:14" x14ac:dyDescent="0.25">
      <c r="A8003" t="s">
        <v>3004</v>
      </c>
      <c r="B8003" t="s">
        <v>3273</v>
      </c>
    </row>
    <row r="8004" spans="1:14" x14ac:dyDescent="0.25">
      <c r="A8004" t="s">
        <v>3005</v>
      </c>
      <c r="B8004" t="s">
        <v>3006</v>
      </c>
      <c r="C8004" t="s">
        <v>3007</v>
      </c>
      <c r="D8004" t="s">
        <v>3008</v>
      </c>
      <c r="E8004" t="s">
        <v>3232</v>
      </c>
    </row>
    <row r="8005" spans="1:14" x14ac:dyDescent="0.25">
      <c r="B8005" t="s">
        <v>3009</v>
      </c>
      <c r="C8005" t="s">
        <v>3010</v>
      </c>
      <c r="D8005" t="s">
        <v>3011</v>
      </c>
      <c r="E8005">
        <v>313</v>
      </c>
      <c r="F8005" t="s">
        <v>3012</v>
      </c>
      <c r="G8005" t="s">
        <v>3013</v>
      </c>
    </row>
    <row r="8006" spans="1:14" x14ac:dyDescent="0.25">
      <c r="B8006" t="s">
        <v>3014</v>
      </c>
    </row>
    <row r="8007" spans="1:14" x14ac:dyDescent="0.25">
      <c r="B8007" t="s">
        <v>3015</v>
      </c>
    </row>
    <row r="8008" spans="1:14" x14ac:dyDescent="0.25">
      <c r="B8008" t="s">
        <v>3009</v>
      </c>
      <c r="C8008" t="s">
        <v>3010</v>
      </c>
      <c r="D8008" t="s">
        <v>3011</v>
      </c>
      <c r="E8008">
        <v>108</v>
      </c>
      <c r="F8008" t="s">
        <v>3012</v>
      </c>
      <c r="G8008" t="s">
        <v>3016</v>
      </c>
    </row>
    <row r="8009" spans="1:14" x14ac:dyDescent="0.25">
      <c r="B8009" t="s">
        <v>3017</v>
      </c>
      <c r="C8009" t="s">
        <v>3018</v>
      </c>
    </row>
    <row r="8010" spans="1:14" x14ac:dyDescent="0.25">
      <c r="B8010" t="s">
        <v>3019</v>
      </c>
    </row>
    <row r="8011" spans="1:14" x14ac:dyDescent="0.25">
      <c r="B8011" t="s">
        <v>3009</v>
      </c>
      <c r="C8011" t="s">
        <v>18</v>
      </c>
      <c r="D8011" t="s">
        <v>3011</v>
      </c>
      <c r="E8011">
        <v>29</v>
      </c>
      <c r="F8011" t="s">
        <v>3012</v>
      </c>
      <c r="G8011" t="s">
        <v>3020</v>
      </c>
    </row>
    <row r="8012" spans="1:14" x14ac:dyDescent="0.25">
      <c r="B8012" t="s">
        <v>3021</v>
      </c>
      <c r="C8012" t="s">
        <v>3022</v>
      </c>
      <c r="D8012" t="s">
        <v>3023</v>
      </c>
      <c r="E8012" t="s">
        <v>3024</v>
      </c>
      <c r="F8012" t="s">
        <v>3025</v>
      </c>
      <c r="G8012" t="s">
        <v>3026</v>
      </c>
      <c r="H8012" t="s">
        <v>3027</v>
      </c>
      <c r="I8012" t="s">
        <v>3028</v>
      </c>
    </row>
    <row r="8013" spans="1:14" x14ac:dyDescent="0.25">
      <c r="B8013" t="s">
        <v>3029</v>
      </c>
    </row>
    <row r="8014" spans="1:14" x14ac:dyDescent="0.25">
      <c r="B8014" t="s">
        <v>3009</v>
      </c>
      <c r="C8014" t="s">
        <v>18</v>
      </c>
      <c r="D8014" t="s">
        <v>3011</v>
      </c>
      <c r="E8014">
        <v>40</v>
      </c>
      <c r="F8014" t="s">
        <v>3012</v>
      </c>
      <c r="G8014" t="s">
        <v>3030</v>
      </c>
    </row>
    <row r="8015" spans="1:14" x14ac:dyDescent="0.25">
      <c r="B8015" t="s">
        <v>833</v>
      </c>
      <c r="C8015" t="s">
        <v>3233</v>
      </c>
      <c r="D8015" t="s">
        <v>3234</v>
      </c>
      <c r="E8015" t="s">
        <v>3026</v>
      </c>
      <c r="F8015" t="s">
        <v>3026</v>
      </c>
      <c r="G8015" t="s">
        <v>3027</v>
      </c>
      <c r="H8015" t="s">
        <v>3235</v>
      </c>
      <c r="I8015" t="s">
        <v>3236</v>
      </c>
      <c r="J8015" t="s">
        <v>3236</v>
      </c>
      <c r="K8015" t="s">
        <v>3031</v>
      </c>
      <c r="L8015" t="s">
        <v>3032</v>
      </c>
      <c r="M8015" t="s">
        <v>3031</v>
      </c>
      <c r="N8015" t="s">
        <v>3033</v>
      </c>
    </row>
    <row r="8016" spans="1:14" x14ac:dyDescent="0.25">
      <c r="B8016" t="s">
        <v>3009</v>
      </c>
      <c r="C8016" t="s">
        <v>3034</v>
      </c>
      <c r="D8016" t="s">
        <v>3011</v>
      </c>
      <c r="E8016">
        <v>93</v>
      </c>
      <c r="F8016" t="s">
        <v>3012</v>
      </c>
      <c r="G8016" t="s">
        <v>3035</v>
      </c>
    </row>
    <row r="8017" spans="2:7" x14ac:dyDescent="0.25">
      <c r="B8017" t="s">
        <v>3036</v>
      </c>
      <c r="C8017" t="s">
        <v>3037</v>
      </c>
      <c r="D8017" t="s">
        <v>3027</v>
      </c>
      <c r="E8017" t="s">
        <v>3237</v>
      </c>
    </row>
    <row r="8018" spans="2:7" x14ac:dyDescent="0.25">
      <c r="B8018" t="s">
        <v>3009</v>
      </c>
      <c r="C8018" t="s">
        <v>3038</v>
      </c>
      <c r="D8018" t="s">
        <v>3011</v>
      </c>
      <c r="E8018">
        <v>227</v>
      </c>
      <c r="F8018" t="s">
        <v>3012</v>
      </c>
      <c r="G8018" t="s">
        <v>3016</v>
      </c>
    </row>
    <row r="8019" spans="2:7" x14ac:dyDescent="0.25">
      <c r="B8019" t="s">
        <v>3039</v>
      </c>
    </row>
    <row r="8020" spans="2:7" x14ac:dyDescent="0.25">
      <c r="B8020" t="s">
        <v>3040</v>
      </c>
    </row>
    <row r="8021" spans="2:7" x14ac:dyDescent="0.25">
      <c r="B8021" t="s">
        <v>3009</v>
      </c>
      <c r="C8021" t="s">
        <v>3038</v>
      </c>
      <c r="D8021" t="s">
        <v>3011</v>
      </c>
      <c r="E8021">
        <v>519</v>
      </c>
      <c r="F8021" t="s">
        <v>3012</v>
      </c>
      <c r="G8021" t="s">
        <v>3041</v>
      </c>
    </row>
    <row r="8022" spans="2:7" x14ac:dyDescent="0.25">
      <c r="B8022" t="s">
        <v>3042</v>
      </c>
    </row>
    <row r="8023" spans="2:7" x14ac:dyDescent="0.25">
      <c r="B8023" t="s">
        <v>3043</v>
      </c>
    </row>
    <row r="8024" spans="2:7" x14ac:dyDescent="0.25">
      <c r="B8024" t="s">
        <v>3009</v>
      </c>
      <c r="C8024" t="s">
        <v>3038</v>
      </c>
      <c r="D8024" t="s">
        <v>3011</v>
      </c>
      <c r="E8024">
        <v>258</v>
      </c>
      <c r="F8024" t="s">
        <v>3012</v>
      </c>
      <c r="G8024" t="s">
        <v>3044</v>
      </c>
    </row>
    <row r="8025" spans="2:7" x14ac:dyDescent="0.25">
      <c r="B8025" t="s">
        <v>833</v>
      </c>
      <c r="C8025" t="s">
        <v>3045</v>
      </c>
    </row>
    <row r="8026" spans="2:7" x14ac:dyDescent="0.25">
      <c r="B8026" t="s">
        <v>3009</v>
      </c>
      <c r="C8026" t="s">
        <v>3038</v>
      </c>
      <c r="D8026" t="s">
        <v>3011</v>
      </c>
      <c r="E8026">
        <v>327</v>
      </c>
      <c r="F8026" t="s">
        <v>3012</v>
      </c>
      <c r="G8026" t="s">
        <v>3046</v>
      </c>
    </row>
    <row r="8027" spans="2:7" x14ac:dyDescent="0.25">
      <c r="B8027" t="s">
        <v>3047</v>
      </c>
      <c r="C8027" t="s">
        <v>3048</v>
      </c>
      <c r="D8027" t="s">
        <v>3049</v>
      </c>
    </row>
    <row r="8028" spans="2:7" x14ac:dyDescent="0.25">
      <c r="B8028" t="s">
        <v>3009</v>
      </c>
      <c r="C8028" t="s">
        <v>3050</v>
      </c>
      <c r="D8028" t="s">
        <v>3011</v>
      </c>
      <c r="E8028">
        <v>1739</v>
      </c>
      <c r="F8028" t="s">
        <v>3012</v>
      </c>
      <c r="G8028" t="s">
        <v>3051</v>
      </c>
    </row>
    <row r="8029" spans="2:7" x14ac:dyDescent="0.25">
      <c r="B8029" t="s">
        <v>3052</v>
      </c>
      <c r="C8029" t="s">
        <v>3053</v>
      </c>
      <c r="D8029" t="s">
        <v>3054</v>
      </c>
    </row>
    <row r="8030" spans="2:7" x14ac:dyDescent="0.25">
      <c r="B8030" t="s">
        <v>3055</v>
      </c>
    </row>
    <row r="8031" spans="2:7" x14ac:dyDescent="0.25">
      <c r="B8031" t="s">
        <v>3009</v>
      </c>
      <c r="C8031" t="s">
        <v>3050</v>
      </c>
      <c r="D8031" t="s">
        <v>3011</v>
      </c>
      <c r="E8031">
        <v>1750</v>
      </c>
      <c r="F8031" t="s">
        <v>3012</v>
      </c>
      <c r="G8031" t="s">
        <v>3056</v>
      </c>
    </row>
    <row r="8032" spans="2:7" x14ac:dyDescent="0.25">
      <c r="B8032" t="s">
        <v>3052</v>
      </c>
      <c r="C8032" t="s">
        <v>3057</v>
      </c>
      <c r="D8032" t="s">
        <v>3054</v>
      </c>
    </row>
    <row r="8033" spans="2:7" x14ac:dyDescent="0.25">
      <c r="B8033" t="s">
        <v>3009</v>
      </c>
      <c r="C8033" t="s">
        <v>3058</v>
      </c>
      <c r="D8033" t="s">
        <v>3011</v>
      </c>
      <c r="E8033">
        <v>46</v>
      </c>
      <c r="F8033" t="s">
        <v>3012</v>
      </c>
      <c r="G8033" t="s">
        <v>3059</v>
      </c>
    </row>
    <row r="8034" spans="2:7" x14ac:dyDescent="0.25">
      <c r="B8034" t="s">
        <v>3060</v>
      </c>
      <c r="C8034" t="s">
        <v>3061</v>
      </c>
    </row>
    <row r="8035" spans="2:7" x14ac:dyDescent="0.25">
      <c r="B8035" t="s">
        <v>3009</v>
      </c>
      <c r="C8035" t="s">
        <v>3050</v>
      </c>
      <c r="D8035" t="s">
        <v>3011</v>
      </c>
      <c r="E8035">
        <v>1739</v>
      </c>
      <c r="F8035" t="s">
        <v>3012</v>
      </c>
      <c r="G8035" t="s">
        <v>3051</v>
      </c>
    </row>
    <row r="8036" spans="2:7" x14ac:dyDescent="0.25">
      <c r="B8036" t="s">
        <v>3052</v>
      </c>
      <c r="C8036" t="s">
        <v>3053</v>
      </c>
      <c r="D8036" t="s">
        <v>3054</v>
      </c>
    </row>
    <row r="8037" spans="2:7" x14ac:dyDescent="0.25">
      <c r="B8037" t="s">
        <v>3055</v>
      </c>
    </row>
    <row r="8038" spans="2:7" x14ac:dyDescent="0.25">
      <c r="B8038" t="s">
        <v>3009</v>
      </c>
      <c r="C8038" t="s">
        <v>3050</v>
      </c>
      <c r="D8038" t="s">
        <v>3011</v>
      </c>
      <c r="E8038">
        <v>1750</v>
      </c>
      <c r="F8038" t="s">
        <v>3012</v>
      </c>
      <c r="G8038" t="s">
        <v>3056</v>
      </c>
    </row>
    <row r="8039" spans="2:7" x14ac:dyDescent="0.25">
      <c r="B8039" t="s">
        <v>3052</v>
      </c>
      <c r="C8039" t="s">
        <v>3057</v>
      </c>
      <c r="D8039" t="s">
        <v>3054</v>
      </c>
    </row>
    <row r="8040" spans="2:7" x14ac:dyDescent="0.25">
      <c r="B8040" t="s">
        <v>3009</v>
      </c>
      <c r="C8040" t="s">
        <v>3062</v>
      </c>
      <c r="D8040" t="s">
        <v>3011</v>
      </c>
      <c r="E8040">
        <v>820</v>
      </c>
      <c r="F8040" t="s">
        <v>3012</v>
      </c>
      <c r="G8040" t="s">
        <v>3059</v>
      </c>
    </row>
    <row r="8041" spans="2:7" x14ac:dyDescent="0.25">
      <c r="B8041" t="s">
        <v>3063</v>
      </c>
      <c r="C8041" t="s">
        <v>3064</v>
      </c>
      <c r="D8041" t="s">
        <v>3065</v>
      </c>
      <c r="E8041" t="s">
        <v>3066</v>
      </c>
      <c r="F8041" t="s">
        <v>3067</v>
      </c>
      <c r="G8041" t="s">
        <v>3068</v>
      </c>
    </row>
    <row r="8042" spans="2:7" x14ac:dyDescent="0.25">
      <c r="B8042" t="s">
        <v>3009</v>
      </c>
      <c r="C8042" t="s">
        <v>3050</v>
      </c>
      <c r="D8042" t="s">
        <v>3011</v>
      </c>
      <c r="E8042">
        <v>1739</v>
      </c>
      <c r="F8042" t="s">
        <v>3012</v>
      </c>
      <c r="G8042" t="s">
        <v>3051</v>
      </c>
    </row>
    <row r="8043" spans="2:7" x14ac:dyDescent="0.25">
      <c r="B8043" t="s">
        <v>3052</v>
      </c>
      <c r="C8043" t="s">
        <v>3053</v>
      </c>
      <c r="D8043" t="s">
        <v>3054</v>
      </c>
    </row>
    <row r="8044" spans="2:7" x14ac:dyDescent="0.25">
      <c r="B8044" t="s">
        <v>3055</v>
      </c>
    </row>
    <row r="8045" spans="2:7" x14ac:dyDescent="0.25">
      <c r="B8045" t="s">
        <v>3009</v>
      </c>
      <c r="C8045" t="s">
        <v>3050</v>
      </c>
      <c r="D8045" t="s">
        <v>3011</v>
      </c>
      <c r="E8045">
        <v>1750</v>
      </c>
      <c r="F8045" t="s">
        <v>3012</v>
      </c>
      <c r="G8045" t="s">
        <v>3056</v>
      </c>
    </row>
    <row r="8046" spans="2:7" x14ac:dyDescent="0.25">
      <c r="B8046" t="s">
        <v>3052</v>
      </c>
      <c r="C8046" t="s">
        <v>3057</v>
      </c>
      <c r="D8046" t="s">
        <v>3054</v>
      </c>
    </row>
    <row r="8047" spans="2:7" x14ac:dyDescent="0.25">
      <c r="B8047" t="s">
        <v>3009</v>
      </c>
      <c r="C8047" t="s">
        <v>3062</v>
      </c>
      <c r="D8047" t="s">
        <v>3011</v>
      </c>
      <c r="E8047">
        <v>725</v>
      </c>
      <c r="F8047" t="s">
        <v>3012</v>
      </c>
      <c r="G8047" t="s">
        <v>3059</v>
      </c>
    </row>
    <row r="8048" spans="2:7" x14ac:dyDescent="0.25">
      <c r="B8048" t="s">
        <v>3069</v>
      </c>
      <c r="C8048" t="s">
        <v>3070</v>
      </c>
      <c r="D8048" t="s">
        <v>3071</v>
      </c>
    </row>
    <row r="8049" spans="2:9" x14ac:dyDescent="0.25">
      <c r="B8049" t="s">
        <v>3009</v>
      </c>
      <c r="C8049" t="s">
        <v>3050</v>
      </c>
      <c r="D8049" t="s">
        <v>3011</v>
      </c>
      <c r="E8049">
        <v>1739</v>
      </c>
      <c r="F8049" t="s">
        <v>3012</v>
      </c>
      <c r="G8049" t="s">
        <v>3051</v>
      </c>
    </row>
    <row r="8050" spans="2:9" x14ac:dyDescent="0.25">
      <c r="B8050" t="s">
        <v>3052</v>
      </c>
      <c r="C8050" t="s">
        <v>3053</v>
      </c>
      <c r="D8050" t="s">
        <v>3054</v>
      </c>
    </row>
    <row r="8051" spans="2:9" x14ac:dyDescent="0.25">
      <c r="B8051" t="s">
        <v>3055</v>
      </c>
    </row>
    <row r="8052" spans="2:9" x14ac:dyDescent="0.25">
      <c r="B8052" t="s">
        <v>3009</v>
      </c>
      <c r="C8052" t="s">
        <v>3050</v>
      </c>
      <c r="D8052" t="s">
        <v>3011</v>
      </c>
      <c r="E8052">
        <v>1750</v>
      </c>
      <c r="F8052" t="s">
        <v>3012</v>
      </c>
      <c r="G8052" t="s">
        <v>3056</v>
      </c>
    </row>
    <row r="8053" spans="2:9" x14ac:dyDescent="0.25">
      <c r="B8053" t="s">
        <v>3052</v>
      </c>
      <c r="C8053" t="s">
        <v>3057</v>
      </c>
      <c r="D8053" t="s">
        <v>3054</v>
      </c>
    </row>
    <row r="8054" spans="2:9" x14ac:dyDescent="0.25">
      <c r="B8054" t="s">
        <v>3009</v>
      </c>
      <c r="C8054" t="s">
        <v>3062</v>
      </c>
      <c r="D8054" t="s">
        <v>3011</v>
      </c>
      <c r="E8054">
        <v>750</v>
      </c>
      <c r="F8054" t="s">
        <v>3012</v>
      </c>
      <c r="G8054" t="s">
        <v>3059</v>
      </c>
    </row>
    <row r="8055" spans="2:9" x14ac:dyDescent="0.25">
      <c r="B8055" t="s">
        <v>3069</v>
      </c>
      <c r="C8055" t="s">
        <v>3072</v>
      </c>
      <c r="D8055" t="s">
        <v>3073</v>
      </c>
      <c r="E8055" t="s">
        <v>3238</v>
      </c>
      <c r="F8055" t="s">
        <v>3074</v>
      </c>
      <c r="G8055" t="s">
        <v>3069</v>
      </c>
      <c r="H8055" t="s">
        <v>3069</v>
      </c>
      <c r="I8055" t="s">
        <v>3075</v>
      </c>
    </row>
    <row r="8056" spans="2:9" x14ac:dyDescent="0.25">
      <c r="B8056" t="s">
        <v>3009</v>
      </c>
      <c r="C8056" t="s">
        <v>3050</v>
      </c>
      <c r="D8056" t="s">
        <v>3011</v>
      </c>
      <c r="E8056">
        <v>1739</v>
      </c>
      <c r="F8056" t="s">
        <v>3012</v>
      </c>
      <c r="G8056" t="s">
        <v>3051</v>
      </c>
    </row>
    <row r="8057" spans="2:9" x14ac:dyDescent="0.25">
      <c r="B8057" t="s">
        <v>3052</v>
      </c>
      <c r="C8057" t="s">
        <v>3053</v>
      </c>
      <c r="D8057" t="s">
        <v>3054</v>
      </c>
    </row>
    <row r="8058" spans="2:9" x14ac:dyDescent="0.25">
      <c r="B8058" t="s">
        <v>3055</v>
      </c>
    </row>
    <row r="8059" spans="2:9" x14ac:dyDescent="0.25">
      <c r="B8059" t="s">
        <v>3009</v>
      </c>
      <c r="C8059" t="s">
        <v>3050</v>
      </c>
      <c r="D8059" t="s">
        <v>3011</v>
      </c>
      <c r="E8059">
        <v>1750</v>
      </c>
      <c r="F8059" t="s">
        <v>3012</v>
      </c>
      <c r="G8059" t="s">
        <v>3056</v>
      </c>
    </row>
    <row r="8060" spans="2:9" x14ac:dyDescent="0.25">
      <c r="B8060" t="s">
        <v>3052</v>
      </c>
      <c r="C8060" t="s">
        <v>3057</v>
      </c>
      <c r="D8060" t="s">
        <v>3054</v>
      </c>
    </row>
    <row r="8061" spans="2:9" x14ac:dyDescent="0.25">
      <c r="B8061" t="s">
        <v>3009</v>
      </c>
      <c r="C8061" t="s">
        <v>3062</v>
      </c>
      <c r="D8061" t="s">
        <v>3011</v>
      </c>
      <c r="E8061">
        <v>738</v>
      </c>
      <c r="F8061" t="s">
        <v>3012</v>
      </c>
      <c r="G8061" t="s">
        <v>3059</v>
      </c>
    </row>
    <row r="8062" spans="2:9" x14ac:dyDescent="0.25">
      <c r="B8062" t="s">
        <v>3052</v>
      </c>
      <c r="C8062" t="s">
        <v>3069</v>
      </c>
      <c r="D8062" t="s">
        <v>3031</v>
      </c>
      <c r="E8062" t="s">
        <v>3076</v>
      </c>
    </row>
    <row r="8063" spans="2:9" x14ac:dyDescent="0.25">
      <c r="B8063" t="s">
        <v>3077</v>
      </c>
    </row>
    <row r="8064" spans="2:9" x14ac:dyDescent="0.25">
      <c r="B8064" t="s">
        <v>3009</v>
      </c>
      <c r="C8064" t="s">
        <v>3062</v>
      </c>
      <c r="D8064" t="s">
        <v>3011</v>
      </c>
      <c r="E8064">
        <v>750</v>
      </c>
      <c r="F8064" t="s">
        <v>3012</v>
      </c>
      <c r="G8064" t="s">
        <v>3078</v>
      </c>
    </row>
    <row r="8065" spans="1:16" x14ac:dyDescent="0.25">
      <c r="B8065" t="s">
        <v>3069</v>
      </c>
      <c r="C8065" t="s">
        <v>3072</v>
      </c>
      <c r="D8065" t="s">
        <v>3073</v>
      </c>
      <c r="E8065" t="s">
        <v>3238</v>
      </c>
      <c r="F8065" t="s">
        <v>3074</v>
      </c>
      <c r="G8065" t="s">
        <v>3069</v>
      </c>
      <c r="H8065" t="s">
        <v>3069</v>
      </c>
      <c r="I8065" t="s">
        <v>3075</v>
      </c>
    </row>
    <row r="8066" spans="1:16" x14ac:dyDescent="0.25">
      <c r="B8066" t="s">
        <v>3079</v>
      </c>
    </row>
    <row r="8067" spans="1:16" x14ac:dyDescent="0.25">
      <c r="B8067" t="s">
        <v>3009</v>
      </c>
      <c r="C8067" t="s">
        <v>3050</v>
      </c>
      <c r="D8067" t="s">
        <v>3011</v>
      </c>
      <c r="E8067">
        <v>1739</v>
      </c>
      <c r="F8067" t="s">
        <v>3012</v>
      </c>
      <c r="G8067" t="s">
        <v>3051</v>
      </c>
    </row>
    <row r="8068" spans="1:16" x14ac:dyDescent="0.25">
      <c r="B8068" t="s">
        <v>3052</v>
      </c>
      <c r="C8068" t="s">
        <v>3053</v>
      </c>
      <c r="D8068" t="s">
        <v>3054</v>
      </c>
    </row>
    <row r="8069" spans="1:16" x14ac:dyDescent="0.25">
      <c r="B8069" t="s">
        <v>3055</v>
      </c>
    </row>
    <row r="8070" spans="1:16" x14ac:dyDescent="0.25">
      <c r="B8070" t="s">
        <v>3009</v>
      </c>
      <c r="C8070" t="s">
        <v>3050</v>
      </c>
      <c r="D8070" t="s">
        <v>3011</v>
      </c>
      <c r="E8070">
        <v>1750</v>
      </c>
      <c r="F8070" t="s">
        <v>3012</v>
      </c>
      <c r="G8070" t="s">
        <v>3056</v>
      </c>
    </row>
    <row r="8071" spans="1:16" x14ac:dyDescent="0.25">
      <c r="B8071" t="s">
        <v>3052</v>
      </c>
      <c r="C8071" t="s">
        <v>3057</v>
      </c>
      <c r="D8071" t="s">
        <v>3054</v>
      </c>
    </row>
    <row r="8072" spans="1:16" x14ac:dyDescent="0.25">
      <c r="B8072" t="s">
        <v>3009</v>
      </c>
      <c r="C8072" t="s">
        <v>3062</v>
      </c>
      <c r="D8072" t="s">
        <v>3011</v>
      </c>
      <c r="E8072">
        <v>769</v>
      </c>
      <c r="F8072" t="s">
        <v>3012</v>
      </c>
      <c r="G8072" t="s">
        <v>3059</v>
      </c>
    </row>
    <row r="8073" spans="1:16" x14ac:dyDescent="0.25">
      <c r="B8073" t="s">
        <v>3069</v>
      </c>
      <c r="C8073" t="s">
        <v>3080</v>
      </c>
      <c r="D8073" t="s">
        <v>3081</v>
      </c>
      <c r="E8073" t="s">
        <v>3082</v>
      </c>
      <c r="F8073" t="s">
        <v>3083</v>
      </c>
      <c r="G8073" t="s">
        <v>3239</v>
      </c>
      <c r="H8073" t="s">
        <v>3071</v>
      </c>
    </row>
    <row r="8074" spans="1:16" x14ac:dyDescent="0.25">
      <c r="B8074" t="s">
        <v>3084</v>
      </c>
    </row>
    <row r="8075" spans="1:16" x14ac:dyDescent="0.25">
      <c r="B8075" t="s">
        <v>3009</v>
      </c>
      <c r="C8075" t="s">
        <v>3062</v>
      </c>
      <c r="D8075" t="s">
        <v>3011</v>
      </c>
      <c r="E8075">
        <v>776</v>
      </c>
      <c r="F8075" t="s">
        <v>3012</v>
      </c>
      <c r="G8075" t="s">
        <v>3085</v>
      </c>
    </row>
    <row r="8076" spans="1:16" x14ac:dyDescent="0.25">
      <c r="B8076" t="s">
        <v>3086</v>
      </c>
      <c r="C8076" t="s">
        <v>3087</v>
      </c>
      <c r="D8076" t="s">
        <v>3088</v>
      </c>
      <c r="E8076" t="s">
        <v>3089</v>
      </c>
      <c r="F8076" t="s">
        <v>3090</v>
      </c>
      <c r="G8076" t="s">
        <v>3091</v>
      </c>
    </row>
    <row r="8077" spans="1:16" x14ac:dyDescent="0.25">
      <c r="B8077" t="s">
        <v>3092</v>
      </c>
    </row>
    <row r="8078" spans="1:16" x14ac:dyDescent="0.25">
      <c r="A8078" t="s">
        <v>3240</v>
      </c>
      <c r="B8078" t="s">
        <v>3093</v>
      </c>
      <c r="C8078" t="s">
        <v>3094</v>
      </c>
      <c r="D8078" t="s">
        <v>3095</v>
      </c>
      <c r="E8078" t="s">
        <v>3241</v>
      </c>
      <c r="F8078" t="s">
        <v>3096</v>
      </c>
      <c r="G8078" t="s">
        <v>3242</v>
      </c>
      <c r="H8078" t="s">
        <v>3097</v>
      </c>
      <c r="I8078" t="s">
        <v>3098</v>
      </c>
      <c r="J8078" t="s">
        <v>3243</v>
      </c>
      <c r="K8078" t="s">
        <v>3099</v>
      </c>
      <c r="L8078" t="s">
        <v>3100</v>
      </c>
      <c r="M8078" t="s">
        <v>3002</v>
      </c>
      <c r="N8078" t="s">
        <v>3101</v>
      </c>
      <c r="O8078">
        <v>14195097600</v>
      </c>
      <c r="P8078" t="s">
        <v>3102</v>
      </c>
    </row>
    <row r="8079" spans="1:16" x14ac:dyDescent="0.25">
      <c r="A8079" t="s">
        <v>220</v>
      </c>
      <c r="B8079" t="s">
        <v>70</v>
      </c>
      <c r="C8079" t="s">
        <v>47</v>
      </c>
      <c r="D8079" t="s">
        <v>3111</v>
      </c>
      <c r="E8079" t="s">
        <v>49</v>
      </c>
      <c r="F8079" t="s">
        <v>50</v>
      </c>
      <c r="G8079">
        <v>2.5793626194908499E-4</v>
      </c>
    </row>
    <row r="8080" spans="1:16" x14ac:dyDescent="0.25">
      <c r="A8080" t="s">
        <v>220</v>
      </c>
      <c r="B8080" t="s">
        <v>73</v>
      </c>
      <c r="C8080" t="s">
        <v>47</v>
      </c>
      <c r="D8080" t="s">
        <v>3111</v>
      </c>
      <c r="E8080" t="s">
        <v>49</v>
      </c>
      <c r="F8080" t="s">
        <v>50</v>
      </c>
      <c r="G8080">
        <v>1.2817448093777599E-3</v>
      </c>
    </row>
    <row r="8081" spans="1:7" x14ac:dyDescent="0.25">
      <c r="A8081" t="s">
        <v>3229</v>
      </c>
      <c r="B8081" t="s">
        <v>73</v>
      </c>
      <c r="C8081" t="s">
        <v>47</v>
      </c>
      <c r="D8081" t="s">
        <v>3110</v>
      </c>
      <c r="E8081" t="s">
        <v>49</v>
      </c>
      <c r="F8081" t="s">
        <v>50</v>
      </c>
      <c r="G8081">
        <v>3.6898112959331902E-3</v>
      </c>
    </row>
    <row r="8082" spans="1:7" x14ac:dyDescent="0.25">
      <c r="A8082" t="s">
        <v>214</v>
      </c>
      <c r="B8082" t="s">
        <v>76</v>
      </c>
      <c r="C8082" t="s">
        <v>47</v>
      </c>
      <c r="D8082" t="s">
        <v>3111</v>
      </c>
      <c r="E8082" t="s">
        <v>49</v>
      </c>
      <c r="F8082" t="s">
        <v>50</v>
      </c>
      <c r="G8082">
        <v>8.8095154081072101E-4</v>
      </c>
    </row>
    <row r="8083" spans="1:7" x14ac:dyDescent="0.25">
      <c r="A8083" t="s">
        <v>214</v>
      </c>
      <c r="B8083" t="s">
        <v>70</v>
      </c>
      <c r="C8083" t="s">
        <v>47</v>
      </c>
      <c r="D8083" t="s">
        <v>3111</v>
      </c>
      <c r="E8083" t="s">
        <v>49</v>
      </c>
      <c r="F8083" t="s">
        <v>50</v>
      </c>
      <c r="G8083">
        <v>5.0793602353050595E-4</v>
      </c>
    </row>
    <row r="8084" spans="1:7" x14ac:dyDescent="0.25">
      <c r="A8084" t="s">
        <v>220</v>
      </c>
      <c r="B8084" t="s">
        <v>76</v>
      </c>
      <c r="C8084" t="s">
        <v>47</v>
      </c>
      <c r="D8084" t="s">
        <v>3112</v>
      </c>
      <c r="E8084" t="s">
        <v>49</v>
      </c>
      <c r="F8084" t="s">
        <v>50</v>
      </c>
      <c r="G8084">
        <v>2.36110885938008E-4</v>
      </c>
    </row>
    <row r="8085" spans="1:7" x14ac:dyDescent="0.25">
      <c r="A8085" t="s">
        <v>214</v>
      </c>
      <c r="B8085" t="s">
        <v>73</v>
      </c>
      <c r="C8085" t="s">
        <v>47</v>
      </c>
      <c r="D8085" t="s">
        <v>3111</v>
      </c>
      <c r="E8085" t="s">
        <v>49</v>
      </c>
      <c r="F8085" t="s">
        <v>50</v>
      </c>
      <c r="G8085">
        <v>1.24206230753944E-3</v>
      </c>
    </row>
    <row r="8086" spans="1:7" x14ac:dyDescent="0.25">
      <c r="A8086" t="s">
        <v>3229</v>
      </c>
      <c r="B8086" t="s">
        <v>76</v>
      </c>
      <c r="C8086" t="s">
        <v>47</v>
      </c>
      <c r="D8086" t="s">
        <v>3111</v>
      </c>
      <c r="E8086" t="s">
        <v>49</v>
      </c>
      <c r="F8086" t="s">
        <v>50</v>
      </c>
      <c r="G8086">
        <v>4.0198374362218903E-3</v>
      </c>
    </row>
    <row r="8087" spans="1:7" x14ac:dyDescent="0.25">
      <c r="A8087" t="s">
        <v>3229</v>
      </c>
      <c r="B8087" t="s">
        <v>70</v>
      </c>
      <c r="C8087" t="s">
        <v>47</v>
      </c>
      <c r="D8087" t="s">
        <v>3111</v>
      </c>
      <c r="E8087" t="s">
        <v>49</v>
      </c>
      <c r="F8087" t="s">
        <v>50</v>
      </c>
      <c r="G8087">
        <v>1.61507782481965E-3</v>
      </c>
    </row>
    <row r="8088" spans="1:7" x14ac:dyDescent="0.25">
      <c r="A8088" t="s">
        <v>220</v>
      </c>
      <c r="B8088" t="s">
        <v>70</v>
      </c>
      <c r="C8088" t="s">
        <v>47</v>
      </c>
      <c r="D8088" t="s">
        <v>3112</v>
      </c>
      <c r="E8088" t="s">
        <v>49</v>
      </c>
      <c r="F8088" t="s">
        <v>50</v>
      </c>
      <c r="G8088">
        <v>2.5347198049227397E-4</v>
      </c>
    </row>
    <row r="8089" spans="1:7" x14ac:dyDescent="0.25">
      <c r="A8089" t="s">
        <v>220</v>
      </c>
      <c r="B8089" t="s">
        <v>73</v>
      </c>
      <c r="C8089" t="s">
        <v>47</v>
      </c>
      <c r="D8089" t="s">
        <v>3112</v>
      </c>
      <c r="E8089" t="s">
        <v>49</v>
      </c>
      <c r="F8089" t="s">
        <v>50</v>
      </c>
      <c r="G8089">
        <v>1.3611098130544E-3</v>
      </c>
    </row>
    <row r="8090" spans="1:7" x14ac:dyDescent="0.25">
      <c r="A8090" t="s">
        <v>3229</v>
      </c>
      <c r="B8090" t="s">
        <v>73</v>
      </c>
      <c r="C8090" t="s">
        <v>47</v>
      </c>
      <c r="D8090" t="s">
        <v>3111</v>
      </c>
      <c r="E8090" t="s">
        <v>49</v>
      </c>
      <c r="F8090" t="s">
        <v>50</v>
      </c>
      <c r="G8090">
        <v>4.5119004590170701E-3</v>
      </c>
    </row>
    <row r="8091" spans="1:7" x14ac:dyDescent="0.25">
      <c r="A8091" t="s">
        <v>220</v>
      </c>
      <c r="B8091" t="s">
        <v>76</v>
      </c>
      <c r="C8091" t="s">
        <v>47</v>
      </c>
      <c r="D8091" t="s">
        <v>3113</v>
      </c>
      <c r="E8091" t="s">
        <v>49</v>
      </c>
      <c r="F8091" t="s">
        <v>50</v>
      </c>
      <c r="G8091">
        <v>2.4999976158141999E-4</v>
      </c>
    </row>
    <row r="8092" spans="1:7" x14ac:dyDescent="0.25">
      <c r="A8092" t="s">
        <v>214</v>
      </c>
      <c r="B8092" t="s">
        <v>70</v>
      </c>
      <c r="C8092" t="s">
        <v>47</v>
      </c>
      <c r="D8092" t="s">
        <v>3112</v>
      </c>
      <c r="E8092" t="s">
        <v>49</v>
      </c>
      <c r="F8092" t="s">
        <v>50</v>
      </c>
      <c r="G8092">
        <v>4.8611064751942902E-4</v>
      </c>
    </row>
    <row r="8093" spans="1:7" x14ac:dyDescent="0.25">
      <c r="A8093" t="s">
        <v>214</v>
      </c>
      <c r="B8093" t="s">
        <v>76</v>
      </c>
      <c r="C8093" t="s">
        <v>47</v>
      </c>
      <c r="D8093" t="s">
        <v>3112</v>
      </c>
      <c r="E8093" t="s">
        <v>49</v>
      </c>
      <c r="F8093" t="s">
        <v>50</v>
      </c>
      <c r="G8093">
        <v>9.7569351394971202E-4</v>
      </c>
    </row>
    <row r="8094" spans="1:7" x14ac:dyDescent="0.25">
      <c r="A8094" t="s">
        <v>214</v>
      </c>
      <c r="B8094" t="s">
        <v>73</v>
      </c>
      <c r="C8094" t="s">
        <v>47</v>
      </c>
      <c r="D8094" t="s">
        <v>3112</v>
      </c>
      <c r="E8094" t="s">
        <v>49</v>
      </c>
      <c r="F8094" t="s">
        <v>50</v>
      </c>
      <c r="G8094">
        <v>1.3611098130544E-3</v>
      </c>
    </row>
    <row r="8095" spans="1:7" x14ac:dyDescent="0.25">
      <c r="A8095" t="s">
        <v>3229</v>
      </c>
      <c r="B8095" t="s">
        <v>76</v>
      </c>
      <c r="C8095" t="s">
        <v>47</v>
      </c>
      <c r="D8095" t="s">
        <v>3112</v>
      </c>
      <c r="E8095" t="s">
        <v>49</v>
      </c>
      <c r="F8095" t="s">
        <v>50</v>
      </c>
      <c r="G8095">
        <v>4.2152737577756203E-3</v>
      </c>
    </row>
    <row r="8096" spans="1:7" x14ac:dyDescent="0.25">
      <c r="A8096" t="s">
        <v>3229</v>
      </c>
      <c r="B8096" t="s">
        <v>70</v>
      </c>
      <c r="C8096" t="s">
        <v>47</v>
      </c>
      <c r="D8096" t="s">
        <v>3112</v>
      </c>
      <c r="E8096" t="s">
        <v>49</v>
      </c>
      <c r="F8096" t="s">
        <v>50</v>
      </c>
      <c r="G8096">
        <v>1.90277596314748E-3</v>
      </c>
    </row>
    <row r="8097" spans="1:7" x14ac:dyDescent="0.25">
      <c r="A8097" t="s">
        <v>220</v>
      </c>
      <c r="B8097" t="s">
        <v>70</v>
      </c>
      <c r="C8097" t="s">
        <v>47</v>
      </c>
      <c r="D8097" t="s">
        <v>3113</v>
      </c>
      <c r="E8097" t="s">
        <v>49</v>
      </c>
      <c r="F8097" t="s">
        <v>50</v>
      </c>
      <c r="G8097">
        <v>2.7160467924895097E-4</v>
      </c>
    </row>
    <row r="8098" spans="1:7" x14ac:dyDescent="0.25">
      <c r="A8098" t="s">
        <v>220</v>
      </c>
      <c r="B8098" t="s">
        <v>73</v>
      </c>
      <c r="C8098" t="s">
        <v>47</v>
      </c>
      <c r="D8098" t="s">
        <v>3113</v>
      </c>
      <c r="E8098" t="s">
        <v>49</v>
      </c>
      <c r="F8098" t="s">
        <v>50</v>
      </c>
      <c r="G8098">
        <v>1.3456777290061599E-3</v>
      </c>
    </row>
    <row r="8099" spans="1:7" x14ac:dyDescent="0.25">
      <c r="A8099" t="s">
        <v>3229</v>
      </c>
      <c r="B8099" t="s">
        <v>73</v>
      </c>
      <c r="C8099" t="s">
        <v>47</v>
      </c>
      <c r="D8099" t="s">
        <v>3112</v>
      </c>
      <c r="E8099" t="s">
        <v>49</v>
      </c>
      <c r="F8099" t="s">
        <v>50</v>
      </c>
      <c r="G8099">
        <v>5.0763840476671799E-3</v>
      </c>
    </row>
    <row r="8100" spans="1:7" x14ac:dyDescent="0.25">
      <c r="A8100" t="s">
        <v>220</v>
      </c>
      <c r="B8100" t="s">
        <v>76</v>
      </c>
      <c r="C8100" t="s">
        <v>47</v>
      </c>
      <c r="D8100" t="s">
        <v>3114</v>
      </c>
      <c r="E8100" t="s">
        <v>49</v>
      </c>
      <c r="F8100" t="s">
        <v>50</v>
      </c>
      <c r="G8100">
        <v>6.1388830343882196E-4</v>
      </c>
    </row>
    <row r="8101" spans="1:7" x14ac:dyDescent="0.25">
      <c r="A8101" t="s">
        <v>214</v>
      </c>
      <c r="B8101" t="s">
        <v>70</v>
      </c>
      <c r="C8101" t="s">
        <v>47</v>
      </c>
      <c r="D8101" t="s">
        <v>3113</v>
      </c>
      <c r="E8101" t="s">
        <v>49</v>
      </c>
      <c r="F8101" t="s">
        <v>50</v>
      </c>
      <c r="G8101">
        <v>4.6913535506637E-4</v>
      </c>
    </row>
    <row r="8102" spans="1:7" x14ac:dyDescent="0.25">
      <c r="A8102" t="s">
        <v>214</v>
      </c>
      <c r="B8102" t="s">
        <v>76</v>
      </c>
      <c r="C8102" t="s">
        <v>47</v>
      </c>
      <c r="D8102" t="s">
        <v>3113</v>
      </c>
      <c r="E8102" t="s">
        <v>49</v>
      </c>
      <c r="F8102" t="s">
        <v>50</v>
      </c>
      <c r="G8102">
        <v>9.1975220927485702E-4</v>
      </c>
    </row>
    <row r="8103" spans="1:7" x14ac:dyDescent="0.25">
      <c r="A8103" t="s">
        <v>214</v>
      </c>
      <c r="B8103" t="s">
        <v>73</v>
      </c>
      <c r="C8103" t="s">
        <v>47</v>
      </c>
      <c r="D8103" t="s">
        <v>3113</v>
      </c>
      <c r="E8103" t="s">
        <v>49</v>
      </c>
      <c r="F8103" t="s">
        <v>50</v>
      </c>
      <c r="G8103">
        <v>1.37345548029299E-3</v>
      </c>
    </row>
    <row r="8104" spans="1:7" x14ac:dyDescent="0.25">
      <c r="A8104" t="s">
        <v>3229</v>
      </c>
      <c r="B8104" t="s">
        <v>76</v>
      </c>
      <c r="C8104" t="s">
        <v>47</v>
      </c>
      <c r="D8104" t="s">
        <v>3113</v>
      </c>
      <c r="E8104" t="s">
        <v>49</v>
      </c>
      <c r="F8104" t="s">
        <v>50</v>
      </c>
      <c r="G8104">
        <v>4.1666626930236799E-3</v>
      </c>
    </row>
    <row r="8105" spans="1:7" x14ac:dyDescent="0.25">
      <c r="A8105" t="s">
        <v>3229</v>
      </c>
      <c r="B8105" t="s">
        <v>70</v>
      </c>
      <c r="C8105" t="s">
        <v>47</v>
      </c>
      <c r="D8105" t="s">
        <v>3113</v>
      </c>
      <c r="E8105" t="s">
        <v>49</v>
      </c>
      <c r="F8105" t="s">
        <v>50</v>
      </c>
      <c r="G8105">
        <v>1.87654142026548E-3</v>
      </c>
    </row>
    <row r="8106" spans="1:7" x14ac:dyDescent="0.25">
      <c r="A8106" t="s">
        <v>220</v>
      </c>
      <c r="B8106" t="s">
        <v>70</v>
      </c>
      <c r="C8106" t="s">
        <v>47</v>
      </c>
      <c r="D8106" t="s">
        <v>3114</v>
      </c>
      <c r="E8106" t="s">
        <v>49</v>
      </c>
      <c r="F8106" t="s">
        <v>50</v>
      </c>
      <c r="G8106">
        <v>4.7222177187601698E-4</v>
      </c>
    </row>
    <row r="8107" spans="1:7" x14ac:dyDescent="0.25">
      <c r="A8107" t="s">
        <v>220</v>
      </c>
      <c r="B8107" t="s">
        <v>73</v>
      </c>
      <c r="C8107" t="s">
        <v>47</v>
      </c>
      <c r="D8107" t="s">
        <v>3114</v>
      </c>
      <c r="E8107" t="s">
        <v>49</v>
      </c>
      <c r="F8107" t="s">
        <v>50</v>
      </c>
      <c r="G8107">
        <v>1.65833175182342E-3</v>
      </c>
    </row>
    <row r="8108" spans="1:7" x14ac:dyDescent="0.25">
      <c r="A8108" t="s">
        <v>3229</v>
      </c>
      <c r="B8108" t="s">
        <v>73</v>
      </c>
      <c r="C8108" t="s">
        <v>47</v>
      </c>
      <c r="D8108" t="s">
        <v>3113</v>
      </c>
      <c r="E8108" t="s">
        <v>49</v>
      </c>
      <c r="F8108" t="s">
        <v>50</v>
      </c>
      <c r="G8108">
        <v>4.9814767307705303E-3</v>
      </c>
    </row>
    <row r="8109" spans="1:7" x14ac:dyDescent="0.25">
      <c r="A8109" t="s">
        <v>220</v>
      </c>
      <c r="B8109" t="s">
        <v>76</v>
      </c>
      <c r="C8109" t="s">
        <v>47</v>
      </c>
      <c r="D8109" t="s">
        <v>3115</v>
      </c>
      <c r="E8109" t="s">
        <v>49</v>
      </c>
      <c r="F8109" t="s">
        <v>50</v>
      </c>
      <c r="G8109">
        <v>5.8333277702331504E-4</v>
      </c>
    </row>
    <row r="8110" spans="1:7" x14ac:dyDescent="0.25">
      <c r="A8110" t="s">
        <v>214</v>
      </c>
      <c r="B8110" t="s">
        <v>70</v>
      </c>
      <c r="C8110" t="s">
        <v>47</v>
      </c>
      <c r="D8110" t="s">
        <v>3114</v>
      </c>
      <c r="E8110" t="s">
        <v>49</v>
      </c>
      <c r="F8110" t="s">
        <v>50</v>
      </c>
      <c r="G8110">
        <v>7.3611040910084998E-4</v>
      </c>
    </row>
    <row r="8111" spans="1:7" x14ac:dyDescent="0.25">
      <c r="A8111" t="s">
        <v>214</v>
      </c>
      <c r="B8111" t="s">
        <v>76</v>
      </c>
      <c r="C8111" t="s">
        <v>47</v>
      </c>
      <c r="D8111" t="s">
        <v>3114</v>
      </c>
      <c r="E8111" t="s">
        <v>49</v>
      </c>
      <c r="F8111" t="s">
        <v>50</v>
      </c>
      <c r="G8111">
        <v>1.0999989509582499E-3</v>
      </c>
    </row>
    <row r="8112" spans="1:7" x14ac:dyDescent="0.25">
      <c r="A8112" t="s">
        <v>214</v>
      </c>
      <c r="B8112" t="s">
        <v>73</v>
      </c>
      <c r="C8112" t="s">
        <v>47</v>
      </c>
      <c r="D8112" t="s">
        <v>3114</v>
      </c>
      <c r="E8112" t="s">
        <v>49</v>
      </c>
      <c r="F8112" t="s">
        <v>50</v>
      </c>
      <c r="G8112">
        <v>2.04722026983896E-3</v>
      </c>
    </row>
    <row r="8113" spans="1:7" x14ac:dyDescent="0.25">
      <c r="A8113" t="s">
        <v>3229</v>
      </c>
      <c r="B8113" t="s">
        <v>76</v>
      </c>
      <c r="C8113" t="s">
        <v>47</v>
      </c>
      <c r="D8113" t="s">
        <v>3114</v>
      </c>
      <c r="E8113" t="s">
        <v>49</v>
      </c>
      <c r="F8113" t="s">
        <v>50</v>
      </c>
      <c r="G8113">
        <v>4.3277736504872596E-3</v>
      </c>
    </row>
    <row r="8114" spans="1:7" x14ac:dyDescent="0.25">
      <c r="A8114" t="s">
        <v>3229</v>
      </c>
      <c r="B8114" t="s">
        <v>70</v>
      </c>
      <c r="C8114" t="s">
        <v>47</v>
      </c>
      <c r="D8114" t="s">
        <v>3114</v>
      </c>
      <c r="E8114" t="s">
        <v>49</v>
      </c>
      <c r="F8114" t="s">
        <v>50</v>
      </c>
      <c r="G8114">
        <v>1.91110928853352E-3</v>
      </c>
    </row>
    <row r="8115" spans="1:7" x14ac:dyDescent="0.25">
      <c r="A8115" t="s">
        <v>220</v>
      </c>
      <c r="B8115" t="s">
        <v>70</v>
      </c>
      <c r="C8115" t="s">
        <v>47</v>
      </c>
      <c r="D8115" t="s">
        <v>3115</v>
      </c>
      <c r="E8115" t="s">
        <v>49</v>
      </c>
      <c r="F8115" t="s">
        <v>50</v>
      </c>
      <c r="G8115">
        <v>4.2929251988728801E-4</v>
      </c>
    </row>
    <row r="8116" spans="1:7" x14ac:dyDescent="0.25">
      <c r="A8116" t="s">
        <v>220</v>
      </c>
      <c r="B8116" t="s">
        <v>73</v>
      </c>
      <c r="C8116" t="s">
        <v>47</v>
      </c>
      <c r="D8116" t="s">
        <v>3115</v>
      </c>
      <c r="E8116" t="s">
        <v>49</v>
      </c>
      <c r="F8116" t="s">
        <v>50</v>
      </c>
      <c r="G8116">
        <v>1.5454530715942299E-3</v>
      </c>
    </row>
    <row r="8117" spans="1:7" x14ac:dyDescent="0.25">
      <c r="A8117" t="s">
        <v>220</v>
      </c>
      <c r="B8117" t="s">
        <v>76</v>
      </c>
      <c r="C8117" t="s">
        <v>47</v>
      </c>
      <c r="D8117" t="s">
        <v>3116</v>
      </c>
      <c r="E8117" t="s">
        <v>49</v>
      </c>
      <c r="F8117" t="s">
        <v>50</v>
      </c>
      <c r="G8117">
        <v>5.5092540052202002E-4</v>
      </c>
    </row>
    <row r="8118" spans="1:7" x14ac:dyDescent="0.25">
      <c r="A8118" t="s">
        <v>214</v>
      </c>
      <c r="B8118" t="s">
        <v>70</v>
      </c>
      <c r="C8118" t="s">
        <v>47</v>
      </c>
      <c r="D8118" t="s">
        <v>3115</v>
      </c>
      <c r="E8118" t="s">
        <v>49</v>
      </c>
      <c r="F8118" t="s">
        <v>50</v>
      </c>
      <c r="G8118">
        <v>7.0201953252156505E-4</v>
      </c>
    </row>
    <row r="8119" spans="1:7" x14ac:dyDescent="0.25">
      <c r="A8119" t="s">
        <v>214</v>
      </c>
      <c r="B8119" t="s">
        <v>76</v>
      </c>
      <c r="C8119" t="s">
        <v>47</v>
      </c>
      <c r="D8119" t="s">
        <v>3115</v>
      </c>
      <c r="E8119" t="s">
        <v>49</v>
      </c>
      <c r="F8119" t="s">
        <v>50</v>
      </c>
      <c r="G8119">
        <v>1.02272629737854E-3</v>
      </c>
    </row>
    <row r="8120" spans="1:7" x14ac:dyDescent="0.25">
      <c r="A8120" t="s">
        <v>3229</v>
      </c>
      <c r="B8120" t="s">
        <v>73</v>
      </c>
      <c r="C8120" t="s">
        <v>47</v>
      </c>
      <c r="D8120" t="s">
        <v>3114</v>
      </c>
      <c r="E8120" t="s">
        <v>49</v>
      </c>
      <c r="F8120" t="s">
        <v>50</v>
      </c>
      <c r="G8120">
        <v>5.0111063321431398E-3</v>
      </c>
    </row>
    <row r="8121" spans="1:7" x14ac:dyDescent="0.25">
      <c r="A8121" t="s">
        <v>214</v>
      </c>
      <c r="B8121" t="s">
        <v>73</v>
      </c>
      <c r="C8121" t="s">
        <v>47</v>
      </c>
      <c r="D8121" t="s">
        <v>3115</v>
      </c>
      <c r="E8121" t="s">
        <v>49</v>
      </c>
      <c r="F8121" t="s">
        <v>50</v>
      </c>
      <c r="G8121">
        <v>1.9974728425343801E-3</v>
      </c>
    </row>
    <row r="8122" spans="1:7" x14ac:dyDescent="0.25">
      <c r="A8122" t="s">
        <v>3229</v>
      </c>
      <c r="B8122" t="s">
        <v>76</v>
      </c>
      <c r="C8122" t="s">
        <v>47</v>
      </c>
      <c r="D8122" t="s">
        <v>3115</v>
      </c>
      <c r="E8122" t="s">
        <v>49</v>
      </c>
      <c r="F8122" t="s">
        <v>50</v>
      </c>
      <c r="G8122">
        <v>4.2954504489898602E-3</v>
      </c>
    </row>
    <row r="8123" spans="1:7" x14ac:dyDescent="0.25">
      <c r="A8123" t="s">
        <v>3229</v>
      </c>
      <c r="B8123" t="s">
        <v>70</v>
      </c>
      <c r="C8123" t="s">
        <v>47</v>
      </c>
      <c r="D8123" t="s">
        <v>3115</v>
      </c>
      <c r="E8123" t="s">
        <v>49</v>
      </c>
      <c r="F8123" t="s">
        <v>50</v>
      </c>
      <c r="G8123">
        <v>1.7929275830586701E-3</v>
      </c>
    </row>
    <row r="8124" spans="1:7" x14ac:dyDescent="0.25">
      <c r="A8124" t="s">
        <v>220</v>
      </c>
      <c r="B8124" t="s">
        <v>70</v>
      </c>
      <c r="C8124" t="s">
        <v>47</v>
      </c>
      <c r="D8124" t="s">
        <v>3116</v>
      </c>
      <c r="E8124" t="s">
        <v>49</v>
      </c>
      <c r="F8124" t="s">
        <v>50</v>
      </c>
      <c r="G8124">
        <v>4.2129589451683801E-4</v>
      </c>
    </row>
    <row r="8125" spans="1:7" x14ac:dyDescent="0.25">
      <c r="A8125" t="s">
        <v>220</v>
      </c>
      <c r="B8125" t="s">
        <v>73</v>
      </c>
      <c r="C8125" t="s">
        <v>47</v>
      </c>
      <c r="D8125" t="s">
        <v>3116</v>
      </c>
      <c r="E8125" t="s">
        <v>49</v>
      </c>
      <c r="F8125" t="s">
        <v>50</v>
      </c>
      <c r="G8125">
        <v>1.51620225773917E-3</v>
      </c>
    </row>
    <row r="8126" spans="1:7" x14ac:dyDescent="0.25">
      <c r="A8126" t="s">
        <v>220</v>
      </c>
      <c r="B8126" t="s">
        <v>76</v>
      </c>
      <c r="C8126" t="s">
        <v>47</v>
      </c>
      <c r="D8126" t="s">
        <v>3117</v>
      </c>
      <c r="E8126" t="s">
        <v>49</v>
      </c>
      <c r="F8126" t="s">
        <v>50</v>
      </c>
      <c r="G8126">
        <v>5.0854652355878695E-4</v>
      </c>
    </row>
    <row r="8127" spans="1:7" x14ac:dyDescent="0.25">
      <c r="A8127" t="s">
        <v>214</v>
      </c>
      <c r="B8127" t="s">
        <v>70</v>
      </c>
      <c r="C8127" t="s">
        <v>47</v>
      </c>
      <c r="D8127" t="s">
        <v>3116</v>
      </c>
      <c r="E8127" t="s">
        <v>49</v>
      </c>
      <c r="F8127" t="s">
        <v>50</v>
      </c>
      <c r="G8127">
        <v>6.7824009391996597E-4</v>
      </c>
    </row>
    <row r="8128" spans="1:7" x14ac:dyDescent="0.25">
      <c r="A8128" t="s">
        <v>214</v>
      </c>
      <c r="B8128" t="s">
        <v>76</v>
      </c>
      <c r="C8128" t="s">
        <v>47</v>
      </c>
      <c r="D8128" t="s">
        <v>3116</v>
      </c>
      <c r="E8128" t="s">
        <v>49</v>
      </c>
      <c r="F8128" t="s">
        <v>50</v>
      </c>
      <c r="G8128">
        <v>9.9305460850397697E-4</v>
      </c>
    </row>
    <row r="8129" spans="1:7" x14ac:dyDescent="0.25">
      <c r="A8129" t="s">
        <v>3229</v>
      </c>
      <c r="B8129" t="s">
        <v>73</v>
      </c>
      <c r="C8129" t="s">
        <v>47</v>
      </c>
      <c r="D8129" t="s">
        <v>3115</v>
      </c>
      <c r="E8129" t="s">
        <v>49</v>
      </c>
      <c r="F8129" t="s">
        <v>50</v>
      </c>
      <c r="G8129">
        <v>4.68938946723937E-3</v>
      </c>
    </row>
    <row r="8130" spans="1:7" x14ac:dyDescent="0.25">
      <c r="A8130" t="s">
        <v>214</v>
      </c>
      <c r="B8130" t="s">
        <v>73</v>
      </c>
      <c r="C8130" t="s">
        <v>47</v>
      </c>
      <c r="D8130" t="s">
        <v>3116</v>
      </c>
      <c r="E8130" t="s">
        <v>49</v>
      </c>
      <c r="F8130" t="s">
        <v>50</v>
      </c>
      <c r="G8130">
        <v>1.8935167127185301E-3</v>
      </c>
    </row>
    <row r="8131" spans="1:7" x14ac:dyDescent="0.25">
      <c r="A8131" t="s">
        <v>3229</v>
      </c>
      <c r="B8131" t="s">
        <v>76</v>
      </c>
      <c r="C8131" t="s">
        <v>47</v>
      </c>
      <c r="D8131" t="s">
        <v>3116</v>
      </c>
      <c r="E8131" t="s">
        <v>49</v>
      </c>
      <c r="F8131" t="s">
        <v>50</v>
      </c>
      <c r="G8131">
        <v>4.2106441325611499E-3</v>
      </c>
    </row>
    <row r="8132" spans="1:7" x14ac:dyDescent="0.25">
      <c r="A8132" t="s">
        <v>3229</v>
      </c>
      <c r="B8132" t="s">
        <v>70</v>
      </c>
      <c r="C8132" t="s">
        <v>47</v>
      </c>
      <c r="D8132" t="s">
        <v>3116</v>
      </c>
      <c r="E8132" t="s">
        <v>49</v>
      </c>
      <c r="F8132" t="s">
        <v>50</v>
      </c>
      <c r="G8132">
        <v>1.7083317041397001E-3</v>
      </c>
    </row>
    <row r="8133" spans="1:7" x14ac:dyDescent="0.25">
      <c r="A8133" t="s">
        <v>220</v>
      </c>
      <c r="B8133" t="s">
        <v>70</v>
      </c>
      <c r="C8133" t="s">
        <v>47</v>
      </c>
      <c r="D8133" t="s">
        <v>3117</v>
      </c>
      <c r="E8133" t="s">
        <v>49</v>
      </c>
      <c r="F8133" t="s">
        <v>50</v>
      </c>
      <c r="G8133">
        <v>3.88888518015543E-4</v>
      </c>
    </row>
    <row r="8134" spans="1:7" x14ac:dyDescent="0.25">
      <c r="A8134" t="s">
        <v>220</v>
      </c>
      <c r="B8134" t="s">
        <v>73</v>
      </c>
      <c r="C8134" t="s">
        <v>47</v>
      </c>
      <c r="D8134" t="s">
        <v>3117</v>
      </c>
      <c r="E8134" t="s">
        <v>49</v>
      </c>
      <c r="F8134" t="s">
        <v>50</v>
      </c>
      <c r="G8134">
        <v>1.4123918154300701E-3</v>
      </c>
    </row>
    <row r="8135" spans="1:7" x14ac:dyDescent="0.25">
      <c r="A8135" t="s">
        <v>220</v>
      </c>
      <c r="B8135" t="s">
        <v>76</v>
      </c>
      <c r="C8135" t="s">
        <v>47</v>
      </c>
      <c r="D8135" t="s">
        <v>3118</v>
      </c>
      <c r="E8135" t="s">
        <v>49</v>
      </c>
      <c r="F8135" t="s">
        <v>50</v>
      </c>
      <c r="G8135">
        <v>4.9206302279517704E-4</v>
      </c>
    </row>
    <row r="8136" spans="1:7" x14ac:dyDescent="0.25">
      <c r="A8136" t="s">
        <v>214</v>
      </c>
      <c r="B8136" t="s">
        <v>70</v>
      </c>
      <c r="C8136" t="s">
        <v>47</v>
      </c>
      <c r="D8136" t="s">
        <v>3117</v>
      </c>
      <c r="E8136" t="s">
        <v>49</v>
      </c>
      <c r="F8136" t="s">
        <v>50</v>
      </c>
      <c r="G8136">
        <v>6.4102502969595103E-4</v>
      </c>
    </row>
    <row r="8137" spans="1:7" x14ac:dyDescent="0.25">
      <c r="A8137" t="s">
        <v>214</v>
      </c>
      <c r="B8137" t="s">
        <v>76</v>
      </c>
      <c r="C8137" t="s">
        <v>47</v>
      </c>
      <c r="D8137" t="s">
        <v>3117</v>
      </c>
      <c r="E8137" t="s">
        <v>49</v>
      </c>
      <c r="F8137" t="s">
        <v>50</v>
      </c>
      <c r="G8137">
        <v>9.2948629305912903E-4</v>
      </c>
    </row>
    <row r="8138" spans="1:7" x14ac:dyDescent="0.25">
      <c r="A8138" t="s">
        <v>214</v>
      </c>
      <c r="B8138" t="s">
        <v>73</v>
      </c>
      <c r="C8138" t="s">
        <v>47</v>
      </c>
      <c r="D8138" t="s">
        <v>3117</v>
      </c>
      <c r="E8138" t="s">
        <v>49</v>
      </c>
      <c r="F8138" t="s">
        <v>50</v>
      </c>
      <c r="G8138">
        <v>1.7735025821587901E-3</v>
      </c>
    </row>
    <row r="8139" spans="1:7" x14ac:dyDescent="0.25">
      <c r="A8139" t="s">
        <v>3229</v>
      </c>
      <c r="B8139" t="s">
        <v>73</v>
      </c>
      <c r="C8139" t="s">
        <v>47</v>
      </c>
      <c r="D8139" t="s">
        <v>3116</v>
      </c>
      <c r="E8139" t="s">
        <v>49</v>
      </c>
      <c r="F8139" t="s">
        <v>50</v>
      </c>
      <c r="G8139">
        <v>4.5509215858247501E-3</v>
      </c>
    </row>
    <row r="8140" spans="1:7" x14ac:dyDescent="0.25">
      <c r="A8140" t="s">
        <v>220</v>
      </c>
      <c r="B8140" t="s">
        <v>70</v>
      </c>
      <c r="C8140" t="s">
        <v>47</v>
      </c>
      <c r="D8140" t="s">
        <v>3118</v>
      </c>
      <c r="E8140" t="s">
        <v>49</v>
      </c>
      <c r="F8140" t="s">
        <v>50</v>
      </c>
      <c r="G8140">
        <v>3.7896789255596302E-4</v>
      </c>
    </row>
    <row r="8141" spans="1:7" x14ac:dyDescent="0.25">
      <c r="A8141" t="s">
        <v>220</v>
      </c>
      <c r="B8141" t="s">
        <v>73</v>
      </c>
      <c r="C8141" t="s">
        <v>47</v>
      </c>
      <c r="D8141" t="s">
        <v>3118</v>
      </c>
      <c r="E8141" t="s">
        <v>49</v>
      </c>
      <c r="F8141" t="s">
        <v>50</v>
      </c>
      <c r="G8141">
        <v>1.39285581452505E-3</v>
      </c>
    </row>
    <row r="8142" spans="1:7" x14ac:dyDescent="0.25">
      <c r="A8142" t="s">
        <v>3229</v>
      </c>
      <c r="B8142" t="s">
        <v>76</v>
      </c>
      <c r="C8142" t="s">
        <v>47</v>
      </c>
      <c r="D8142" t="s">
        <v>3117</v>
      </c>
      <c r="E8142" t="s">
        <v>49</v>
      </c>
      <c r="F8142" t="s">
        <v>50</v>
      </c>
      <c r="G8142">
        <v>3.9508509330260398E-3</v>
      </c>
    </row>
    <row r="8143" spans="1:7" x14ac:dyDescent="0.25">
      <c r="A8143" t="s">
        <v>3229</v>
      </c>
      <c r="B8143" t="s">
        <v>70</v>
      </c>
      <c r="C8143" t="s">
        <v>47</v>
      </c>
      <c r="D8143" t="s">
        <v>3117</v>
      </c>
      <c r="E8143" t="s">
        <v>49</v>
      </c>
      <c r="F8143" t="s">
        <v>50</v>
      </c>
      <c r="G8143">
        <v>1.5769215730520301E-3</v>
      </c>
    </row>
    <row r="8144" spans="1:7" x14ac:dyDescent="0.25">
      <c r="A8144" t="s">
        <v>220</v>
      </c>
      <c r="B8144" t="s">
        <v>76</v>
      </c>
      <c r="C8144" t="s">
        <v>47</v>
      </c>
      <c r="D8144" t="s">
        <v>3119</v>
      </c>
      <c r="E8144" t="s">
        <v>49</v>
      </c>
      <c r="F8144" t="s">
        <v>50</v>
      </c>
      <c r="G8144">
        <v>5.0185137324863002E-4</v>
      </c>
    </row>
    <row r="8145" spans="1:7" x14ac:dyDescent="0.25">
      <c r="A8145" t="s">
        <v>214</v>
      </c>
      <c r="B8145" t="s">
        <v>70</v>
      </c>
      <c r="C8145" t="s">
        <v>47</v>
      </c>
      <c r="D8145" t="s">
        <v>3118</v>
      </c>
      <c r="E8145" t="s">
        <v>49</v>
      </c>
      <c r="F8145" t="s">
        <v>50</v>
      </c>
      <c r="G8145">
        <v>6.3690415450504796E-4</v>
      </c>
    </row>
    <row r="8146" spans="1:7" x14ac:dyDescent="0.25">
      <c r="A8146" t="s">
        <v>214</v>
      </c>
      <c r="B8146" t="s">
        <v>76</v>
      </c>
      <c r="C8146" t="s">
        <v>47</v>
      </c>
      <c r="D8146" t="s">
        <v>3118</v>
      </c>
      <c r="E8146" t="s">
        <v>49</v>
      </c>
      <c r="F8146" t="s">
        <v>50</v>
      </c>
      <c r="G8146">
        <v>9.4047529356820205E-4</v>
      </c>
    </row>
    <row r="8147" spans="1:7" x14ac:dyDescent="0.25">
      <c r="A8147" t="s">
        <v>214</v>
      </c>
      <c r="B8147" t="s">
        <v>73</v>
      </c>
      <c r="C8147" t="s">
        <v>47</v>
      </c>
      <c r="D8147" t="s">
        <v>3118</v>
      </c>
      <c r="E8147" t="s">
        <v>49</v>
      </c>
      <c r="F8147" t="s">
        <v>50</v>
      </c>
      <c r="G8147">
        <v>1.73610945542653E-3</v>
      </c>
    </row>
    <row r="8148" spans="1:7" x14ac:dyDescent="0.25">
      <c r="A8148" t="s">
        <v>3229</v>
      </c>
      <c r="B8148" t="s">
        <v>73</v>
      </c>
      <c r="C8148" t="s">
        <v>47</v>
      </c>
      <c r="D8148" t="s">
        <v>3117</v>
      </c>
      <c r="E8148" t="s">
        <v>49</v>
      </c>
      <c r="F8148" t="s">
        <v>50</v>
      </c>
      <c r="G8148">
        <v>4.2841839484679296E-3</v>
      </c>
    </row>
    <row r="8149" spans="1:7" x14ac:dyDescent="0.25">
      <c r="A8149" t="s">
        <v>220</v>
      </c>
      <c r="B8149" t="s">
        <v>70</v>
      </c>
      <c r="C8149" t="s">
        <v>47</v>
      </c>
      <c r="D8149" t="s">
        <v>3119</v>
      </c>
      <c r="E8149" t="s">
        <v>49</v>
      </c>
      <c r="F8149" t="s">
        <v>50</v>
      </c>
      <c r="G8149">
        <v>3.7777741750081299E-4</v>
      </c>
    </row>
    <row r="8150" spans="1:7" x14ac:dyDescent="0.25">
      <c r="A8150" t="s">
        <v>220</v>
      </c>
      <c r="B8150" t="s">
        <v>73</v>
      </c>
      <c r="C8150" t="s">
        <v>47</v>
      </c>
      <c r="D8150" t="s">
        <v>3119</v>
      </c>
      <c r="E8150" t="s">
        <v>49</v>
      </c>
      <c r="F8150" t="s">
        <v>50</v>
      </c>
      <c r="G8150">
        <v>1.3425913121965099E-3</v>
      </c>
    </row>
    <row r="8151" spans="1:7" x14ac:dyDescent="0.25">
      <c r="A8151" t="s">
        <v>3229</v>
      </c>
      <c r="B8151" t="s">
        <v>76</v>
      </c>
      <c r="C8151" t="s">
        <v>47</v>
      </c>
      <c r="D8151" t="s">
        <v>3118</v>
      </c>
      <c r="E8151" t="s">
        <v>49</v>
      </c>
      <c r="F8151" t="s">
        <v>50</v>
      </c>
      <c r="G8151">
        <v>3.8730121794201002E-3</v>
      </c>
    </row>
    <row r="8152" spans="1:7" x14ac:dyDescent="0.25">
      <c r="A8152" t="s">
        <v>3229</v>
      </c>
      <c r="B8152" t="s">
        <v>70</v>
      </c>
      <c r="C8152" t="s">
        <v>47</v>
      </c>
      <c r="D8152" t="s">
        <v>3118</v>
      </c>
      <c r="E8152" t="s">
        <v>49</v>
      </c>
      <c r="F8152" t="s">
        <v>50</v>
      </c>
      <c r="G8152">
        <v>1.50793506985618E-3</v>
      </c>
    </row>
    <row r="8153" spans="1:7" x14ac:dyDescent="0.25">
      <c r="A8153" t="s">
        <v>220</v>
      </c>
      <c r="B8153" t="s">
        <v>76</v>
      </c>
      <c r="C8153" t="s">
        <v>47</v>
      </c>
      <c r="D8153" t="s">
        <v>3120</v>
      </c>
      <c r="E8153" t="s">
        <v>49</v>
      </c>
      <c r="F8153" t="s">
        <v>50</v>
      </c>
      <c r="G8153">
        <v>4.9479119479656198E-4</v>
      </c>
    </row>
    <row r="8154" spans="1:7" x14ac:dyDescent="0.25">
      <c r="A8154" t="s">
        <v>214</v>
      </c>
      <c r="B8154" t="s">
        <v>70</v>
      </c>
      <c r="C8154" t="s">
        <v>47</v>
      </c>
      <c r="D8154" t="s">
        <v>3119</v>
      </c>
      <c r="E8154" t="s">
        <v>49</v>
      </c>
      <c r="F8154" t="s">
        <v>50</v>
      </c>
      <c r="G8154">
        <v>6.2407347891065804E-4</v>
      </c>
    </row>
    <row r="8155" spans="1:7" x14ac:dyDescent="0.25">
      <c r="A8155" t="s">
        <v>214</v>
      </c>
      <c r="B8155" t="s">
        <v>76</v>
      </c>
      <c r="C8155" t="s">
        <v>47</v>
      </c>
      <c r="D8155" t="s">
        <v>3119</v>
      </c>
      <c r="E8155" t="s">
        <v>49</v>
      </c>
      <c r="F8155" t="s">
        <v>50</v>
      </c>
      <c r="G8155">
        <v>9.0555469195048002E-4</v>
      </c>
    </row>
    <row r="8156" spans="1:7" x14ac:dyDescent="0.25">
      <c r="A8156" t="s">
        <v>214</v>
      </c>
      <c r="B8156" t="s">
        <v>73</v>
      </c>
      <c r="C8156" t="s">
        <v>47</v>
      </c>
      <c r="D8156" t="s">
        <v>3119</v>
      </c>
      <c r="E8156" t="s">
        <v>49</v>
      </c>
      <c r="F8156" t="s">
        <v>50</v>
      </c>
      <c r="G8156">
        <v>1.6925909784105001E-3</v>
      </c>
    </row>
    <row r="8157" spans="1:7" x14ac:dyDescent="0.25">
      <c r="A8157" t="s">
        <v>3229</v>
      </c>
      <c r="B8157" t="s">
        <v>73</v>
      </c>
      <c r="C8157" t="s">
        <v>47</v>
      </c>
      <c r="D8157" t="s">
        <v>3118</v>
      </c>
      <c r="E8157" t="s">
        <v>49</v>
      </c>
      <c r="F8157" t="s">
        <v>50</v>
      </c>
      <c r="G8157">
        <v>4.1785674435751699E-3</v>
      </c>
    </row>
    <row r="8158" spans="1:7" x14ac:dyDescent="0.25">
      <c r="A8158" t="s">
        <v>220</v>
      </c>
      <c r="B8158" t="s">
        <v>70</v>
      </c>
      <c r="C8158" t="s">
        <v>47</v>
      </c>
      <c r="D8158" t="s">
        <v>3120</v>
      </c>
      <c r="E8158" t="s">
        <v>49</v>
      </c>
      <c r="F8158" t="s">
        <v>50</v>
      </c>
      <c r="G8158">
        <v>3.6111076672871902E-4</v>
      </c>
    </row>
    <row r="8159" spans="1:7" x14ac:dyDescent="0.25">
      <c r="A8159" t="s">
        <v>220</v>
      </c>
      <c r="B8159" t="s">
        <v>73</v>
      </c>
      <c r="C8159" t="s">
        <v>47</v>
      </c>
      <c r="D8159" t="s">
        <v>3120</v>
      </c>
      <c r="E8159" t="s">
        <v>49</v>
      </c>
      <c r="F8159" t="s">
        <v>50</v>
      </c>
      <c r="G8159">
        <v>1.40624865889549E-3</v>
      </c>
    </row>
    <row r="8160" spans="1:7" x14ac:dyDescent="0.25">
      <c r="A8160" t="s">
        <v>3229</v>
      </c>
      <c r="B8160" t="s">
        <v>76</v>
      </c>
      <c r="C8160" t="s">
        <v>47</v>
      </c>
      <c r="D8160" t="s">
        <v>3119</v>
      </c>
      <c r="E8160" t="s">
        <v>49</v>
      </c>
      <c r="F8160" t="s">
        <v>50</v>
      </c>
      <c r="G8160">
        <v>3.9388851324717198E-3</v>
      </c>
    </row>
    <row r="8161" spans="1:7" x14ac:dyDescent="0.25">
      <c r="A8161" t="s">
        <v>3229</v>
      </c>
      <c r="B8161" t="s">
        <v>70</v>
      </c>
      <c r="C8161" t="s">
        <v>47</v>
      </c>
      <c r="D8161" t="s">
        <v>3119</v>
      </c>
      <c r="E8161" t="s">
        <v>49</v>
      </c>
      <c r="F8161" t="s">
        <v>50</v>
      </c>
      <c r="G8161">
        <v>1.4481467670864499E-3</v>
      </c>
    </row>
    <row r="8162" spans="1:7" x14ac:dyDescent="0.25">
      <c r="A8162" t="s">
        <v>220</v>
      </c>
      <c r="B8162" t="s">
        <v>76</v>
      </c>
      <c r="C8162" t="s">
        <v>47</v>
      </c>
      <c r="D8162" t="s">
        <v>3121</v>
      </c>
      <c r="E8162" t="s">
        <v>49</v>
      </c>
      <c r="F8162" t="s">
        <v>50</v>
      </c>
      <c r="G8162">
        <v>4.9673155242321496E-4</v>
      </c>
    </row>
    <row r="8163" spans="1:7" x14ac:dyDescent="0.25">
      <c r="A8163" t="s">
        <v>214</v>
      </c>
      <c r="B8163" t="s">
        <v>70</v>
      </c>
      <c r="C8163" t="s">
        <v>47</v>
      </c>
      <c r="D8163" t="s">
        <v>3120</v>
      </c>
      <c r="E8163" t="s">
        <v>49</v>
      </c>
      <c r="F8163" t="s">
        <v>50</v>
      </c>
      <c r="G8163">
        <v>6.1805496613184601E-4</v>
      </c>
    </row>
    <row r="8164" spans="1:7" x14ac:dyDescent="0.25">
      <c r="A8164" t="s">
        <v>214</v>
      </c>
      <c r="B8164" t="s">
        <v>76</v>
      </c>
      <c r="C8164" t="s">
        <v>47</v>
      </c>
      <c r="D8164" t="s">
        <v>3120</v>
      </c>
      <c r="E8164" t="s">
        <v>49</v>
      </c>
      <c r="F8164" t="s">
        <v>50</v>
      </c>
      <c r="G8164">
        <v>9.5486020048459299E-4</v>
      </c>
    </row>
    <row r="8165" spans="1:7" x14ac:dyDescent="0.25">
      <c r="A8165" t="s">
        <v>214</v>
      </c>
      <c r="B8165" t="s">
        <v>73</v>
      </c>
      <c r="C8165" t="s">
        <v>47</v>
      </c>
      <c r="D8165" t="s">
        <v>3120</v>
      </c>
      <c r="E8165" t="s">
        <v>49</v>
      </c>
      <c r="F8165" t="s">
        <v>50</v>
      </c>
      <c r="G8165">
        <v>1.7274289081493999E-3</v>
      </c>
    </row>
    <row r="8166" spans="1:7" x14ac:dyDescent="0.25">
      <c r="A8166" t="s">
        <v>3229</v>
      </c>
      <c r="B8166" t="s">
        <v>73</v>
      </c>
      <c r="C8166" t="s">
        <v>47</v>
      </c>
      <c r="D8166" t="s">
        <v>3119</v>
      </c>
      <c r="E8166" t="s">
        <v>49</v>
      </c>
      <c r="F8166" t="s">
        <v>50</v>
      </c>
      <c r="G8166">
        <v>4.13703309165106E-3</v>
      </c>
    </row>
    <row r="8167" spans="1:7" x14ac:dyDescent="0.25">
      <c r="A8167" t="s">
        <v>220</v>
      </c>
      <c r="B8167" t="s">
        <v>70</v>
      </c>
      <c r="C8167" t="s">
        <v>47</v>
      </c>
      <c r="D8167" t="s">
        <v>3121</v>
      </c>
      <c r="E8167" t="s">
        <v>49</v>
      </c>
      <c r="F8167" t="s">
        <v>50</v>
      </c>
      <c r="G8167">
        <v>3.4803888377021299E-4</v>
      </c>
    </row>
    <row r="8168" spans="1:7" x14ac:dyDescent="0.25">
      <c r="A8168" t="s">
        <v>220</v>
      </c>
      <c r="B8168" t="s">
        <v>73</v>
      </c>
      <c r="C8168" t="s">
        <v>47</v>
      </c>
      <c r="D8168" t="s">
        <v>3121</v>
      </c>
      <c r="E8168" t="s">
        <v>49</v>
      </c>
      <c r="F8168" t="s">
        <v>50</v>
      </c>
      <c r="G8168">
        <v>1.4182993009978599E-3</v>
      </c>
    </row>
    <row r="8169" spans="1:7" x14ac:dyDescent="0.25">
      <c r="A8169" t="s">
        <v>3229</v>
      </c>
      <c r="B8169" t="s">
        <v>76</v>
      </c>
      <c r="C8169" t="s">
        <v>47</v>
      </c>
      <c r="D8169" t="s">
        <v>3120</v>
      </c>
      <c r="E8169" t="s">
        <v>49</v>
      </c>
      <c r="F8169" t="s">
        <v>50</v>
      </c>
      <c r="G8169">
        <v>4.1336766133705698E-3</v>
      </c>
    </row>
    <row r="8170" spans="1:7" x14ac:dyDescent="0.25">
      <c r="A8170" t="s">
        <v>3229</v>
      </c>
      <c r="B8170" t="s">
        <v>70</v>
      </c>
      <c r="C8170" t="s">
        <v>47</v>
      </c>
      <c r="D8170" t="s">
        <v>3120</v>
      </c>
      <c r="E8170" t="s">
        <v>49</v>
      </c>
      <c r="F8170" t="s">
        <v>50</v>
      </c>
      <c r="G8170">
        <v>1.7517344405253701E-3</v>
      </c>
    </row>
    <row r="8171" spans="1:7" x14ac:dyDescent="0.25">
      <c r="A8171" t="s">
        <v>220</v>
      </c>
      <c r="B8171" t="s">
        <v>76</v>
      </c>
      <c r="C8171" t="s">
        <v>47</v>
      </c>
      <c r="D8171" t="s">
        <v>3122</v>
      </c>
      <c r="E8171" t="s">
        <v>49</v>
      </c>
      <c r="F8171" t="s">
        <v>50</v>
      </c>
      <c r="G8171">
        <v>4.7376498028084001E-4</v>
      </c>
    </row>
    <row r="8172" spans="1:7" x14ac:dyDescent="0.25">
      <c r="A8172" t="s">
        <v>214</v>
      </c>
      <c r="B8172" t="s">
        <v>70</v>
      </c>
      <c r="C8172" t="s">
        <v>47</v>
      </c>
      <c r="D8172" t="s">
        <v>3121</v>
      </c>
      <c r="E8172" t="s">
        <v>49</v>
      </c>
      <c r="F8172" t="s">
        <v>50</v>
      </c>
      <c r="G8172">
        <v>6.4215625033658995E-4</v>
      </c>
    </row>
    <row r="8173" spans="1:7" x14ac:dyDescent="0.25">
      <c r="A8173" t="s">
        <v>214</v>
      </c>
      <c r="B8173" t="s">
        <v>76</v>
      </c>
      <c r="C8173" t="s">
        <v>47</v>
      </c>
      <c r="D8173" t="s">
        <v>3121</v>
      </c>
      <c r="E8173" t="s">
        <v>49</v>
      </c>
      <c r="F8173" t="s">
        <v>50</v>
      </c>
      <c r="G8173">
        <v>9.9509709021624302E-4</v>
      </c>
    </row>
    <row r="8174" spans="1:7" x14ac:dyDescent="0.25">
      <c r="A8174" t="s">
        <v>214</v>
      </c>
      <c r="B8174" t="s">
        <v>73</v>
      </c>
      <c r="C8174" t="s">
        <v>47</v>
      </c>
      <c r="D8174" t="s">
        <v>3121</v>
      </c>
      <c r="E8174" t="s">
        <v>49</v>
      </c>
      <c r="F8174" t="s">
        <v>50</v>
      </c>
      <c r="G8174">
        <v>1.7369264481114401E-3</v>
      </c>
    </row>
    <row r="8175" spans="1:7" x14ac:dyDescent="0.25">
      <c r="A8175" t="s">
        <v>220</v>
      </c>
      <c r="B8175" t="s">
        <v>70</v>
      </c>
      <c r="C8175" t="s">
        <v>47</v>
      </c>
      <c r="D8175" t="s">
        <v>3122</v>
      </c>
      <c r="E8175" t="s">
        <v>49</v>
      </c>
      <c r="F8175" t="s">
        <v>50</v>
      </c>
      <c r="G8175">
        <v>3.3333301544189402E-4</v>
      </c>
    </row>
    <row r="8176" spans="1:7" x14ac:dyDescent="0.25">
      <c r="A8176" t="s">
        <v>220</v>
      </c>
      <c r="B8176" t="s">
        <v>73</v>
      </c>
      <c r="C8176" t="s">
        <v>47</v>
      </c>
      <c r="D8176" t="s">
        <v>3122</v>
      </c>
      <c r="E8176" t="s">
        <v>49</v>
      </c>
      <c r="F8176" t="s">
        <v>50</v>
      </c>
      <c r="G8176">
        <v>1.39969002317499E-3</v>
      </c>
    </row>
    <row r="8177" spans="1:7" x14ac:dyDescent="0.25">
      <c r="A8177" t="s">
        <v>3229</v>
      </c>
      <c r="B8177" t="s">
        <v>73</v>
      </c>
      <c r="C8177" t="s">
        <v>47</v>
      </c>
      <c r="D8177" t="s">
        <v>3120</v>
      </c>
      <c r="E8177" t="s">
        <v>49</v>
      </c>
      <c r="F8177" t="s">
        <v>50</v>
      </c>
      <c r="G8177">
        <v>4.4496485342581998E-3</v>
      </c>
    </row>
    <row r="8178" spans="1:7" x14ac:dyDescent="0.25">
      <c r="A8178" t="s">
        <v>220</v>
      </c>
      <c r="B8178" t="s">
        <v>76</v>
      </c>
      <c r="C8178" t="s">
        <v>47</v>
      </c>
      <c r="D8178" t="s">
        <v>3123</v>
      </c>
      <c r="E8178" t="s">
        <v>49</v>
      </c>
      <c r="F8178" t="s">
        <v>50</v>
      </c>
      <c r="G8178">
        <v>4.6052587659735399E-4</v>
      </c>
    </row>
    <row r="8179" spans="1:7" x14ac:dyDescent="0.25">
      <c r="A8179" t="s">
        <v>3229</v>
      </c>
      <c r="B8179" t="s">
        <v>76</v>
      </c>
      <c r="C8179" t="s">
        <v>47</v>
      </c>
      <c r="D8179" t="s">
        <v>3121</v>
      </c>
      <c r="E8179" t="s">
        <v>49</v>
      </c>
      <c r="F8179" t="s">
        <v>50</v>
      </c>
      <c r="G8179">
        <v>4.2647018152124697E-3</v>
      </c>
    </row>
    <row r="8180" spans="1:7" x14ac:dyDescent="0.25">
      <c r="A8180" t="s">
        <v>3229</v>
      </c>
      <c r="B8180" t="s">
        <v>70</v>
      </c>
      <c r="C8180" t="s">
        <v>47</v>
      </c>
      <c r="D8180" t="s">
        <v>3121</v>
      </c>
      <c r="E8180" t="s">
        <v>49</v>
      </c>
      <c r="F8180" t="s">
        <v>50</v>
      </c>
      <c r="G8180">
        <v>1.9199328095305199E-3</v>
      </c>
    </row>
    <row r="8181" spans="1:7" x14ac:dyDescent="0.25">
      <c r="A8181" t="s">
        <v>214</v>
      </c>
      <c r="B8181" t="s">
        <v>70</v>
      </c>
      <c r="C8181" t="s">
        <v>47</v>
      </c>
      <c r="D8181" t="s">
        <v>3122</v>
      </c>
      <c r="E8181" t="s">
        <v>49</v>
      </c>
      <c r="F8181" t="s">
        <v>50</v>
      </c>
      <c r="G8181">
        <v>6.3888827959696396E-4</v>
      </c>
    </row>
    <row r="8182" spans="1:7" x14ac:dyDescent="0.25">
      <c r="A8182" t="s">
        <v>214</v>
      </c>
      <c r="B8182" t="s">
        <v>76</v>
      </c>
      <c r="C8182" t="s">
        <v>47</v>
      </c>
      <c r="D8182" t="s">
        <v>3122</v>
      </c>
      <c r="E8182" t="s">
        <v>49</v>
      </c>
      <c r="F8182" t="s">
        <v>50</v>
      </c>
      <c r="G8182">
        <v>1.0262335892076799E-3</v>
      </c>
    </row>
    <row r="8183" spans="1:7" x14ac:dyDescent="0.25">
      <c r="A8183" t="s">
        <v>214</v>
      </c>
      <c r="B8183" t="s">
        <v>73</v>
      </c>
      <c r="C8183" t="s">
        <v>47</v>
      </c>
      <c r="D8183" t="s">
        <v>3122</v>
      </c>
      <c r="E8183" t="s">
        <v>49</v>
      </c>
      <c r="F8183" t="s">
        <v>50</v>
      </c>
      <c r="G8183">
        <v>1.74382549745065E-3</v>
      </c>
    </row>
    <row r="8184" spans="1:7" x14ac:dyDescent="0.25">
      <c r="A8184" t="s">
        <v>220</v>
      </c>
      <c r="B8184" t="s">
        <v>70</v>
      </c>
      <c r="C8184" t="s">
        <v>47</v>
      </c>
      <c r="D8184" t="s">
        <v>3123</v>
      </c>
      <c r="E8184" t="s">
        <v>49</v>
      </c>
      <c r="F8184" t="s">
        <v>50</v>
      </c>
      <c r="G8184">
        <v>3.24561093982897E-4</v>
      </c>
    </row>
    <row r="8185" spans="1:7" x14ac:dyDescent="0.25">
      <c r="A8185" t="s">
        <v>220</v>
      </c>
      <c r="B8185" t="s">
        <v>73</v>
      </c>
      <c r="C8185" t="s">
        <v>47</v>
      </c>
      <c r="D8185" t="s">
        <v>3123</v>
      </c>
      <c r="E8185" t="s">
        <v>49</v>
      </c>
      <c r="F8185" t="s">
        <v>50</v>
      </c>
      <c r="G8185">
        <v>1.38011564288223E-3</v>
      </c>
    </row>
    <row r="8186" spans="1:7" x14ac:dyDescent="0.25">
      <c r="A8186" t="s">
        <v>3229</v>
      </c>
      <c r="B8186" t="s">
        <v>73</v>
      </c>
      <c r="C8186" t="s">
        <v>47</v>
      </c>
      <c r="D8186" t="s">
        <v>3121</v>
      </c>
      <c r="E8186" t="s">
        <v>49</v>
      </c>
      <c r="F8186" t="s">
        <v>50</v>
      </c>
      <c r="G8186">
        <v>4.6895380113639003E-3</v>
      </c>
    </row>
    <row r="8187" spans="1:7" x14ac:dyDescent="0.25">
      <c r="A8187" t="s">
        <v>220</v>
      </c>
      <c r="B8187" t="s">
        <v>76</v>
      </c>
      <c r="C8187" t="s">
        <v>47</v>
      </c>
      <c r="D8187" t="s">
        <v>3124</v>
      </c>
      <c r="E8187" t="s">
        <v>49</v>
      </c>
      <c r="F8187" t="s">
        <v>50</v>
      </c>
      <c r="G8187">
        <v>5.7638833920160902E-4</v>
      </c>
    </row>
    <row r="8188" spans="1:7" x14ac:dyDescent="0.25">
      <c r="A8188" t="s">
        <v>3229</v>
      </c>
      <c r="B8188" t="s">
        <v>76</v>
      </c>
      <c r="C8188" t="s">
        <v>47</v>
      </c>
      <c r="D8188" t="s">
        <v>3122</v>
      </c>
      <c r="E8188" t="s">
        <v>49</v>
      </c>
      <c r="F8188" t="s">
        <v>50</v>
      </c>
      <c r="G8188">
        <v>4.4969092916559202E-3</v>
      </c>
    </row>
    <row r="8189" spans="1:7" x14ac:dyDescent="0.25">
      <c r="A8189" t="s">
        <v>3229</v>
      </c>
      <c r="B8189" t="s">
        <v>70</v>
      </c>
      <c r="C8189" t="s">
        <v>47</v>
      </c>
      <c r="D8189" t="s">
        <v>3122</v>
      </c>
      <c r="E8189" t="s">
        <v>49</v>
      </c>
      <c r="F8189" t="s">
        <v>50</v>
      </c>
      <c r="G8189">
        <v>2.1033930557745402E-3</v>
      </c>
    </row>
    <row r="8190" spans="1:7" x14ac:dyDescent="0.25">
      <c r="A8190" t="s">
        <v>214</v>
      </c>
      <c r="B8190" t="s">
        <v>70</v>
      </c>
      <c r="C8190" t="s">
        <v>47</v>
      </c>
      <c r="D8190" t="s">
        <v>3123</v>
      </c>
      <c r="E8190" t="s">
        <v>49</v>
      </c>
      <c r="F8190" t="s">
        <v>50</v>
      </c>
      <c r="G8190">
        <v>6.1111052831013999E-4</v>
      </c>
    </row>
    <row r="8191" spans="1:7" x14ac:dyDescent="0.25">
      <c r="A8191" t="s">
        <v>214</v>
      </c>
      <c r="B8191" t="s">
        <v>76</v>
      </c>
      <c r="C8191" t="s">
        <v>47</v>
      </c>
      <c r="D8191" t="s">
        <v>3123</v>
      </c>
      <c r="E8191" t="s">
        <v>49</v>
      </c>
      <c r="F8191" t="s">
        <v>50</v>
      </c>
      <c r="G8191">
        <v>9.9853705941584992E-4</v>
      </c>
    </row>
    <row r="8192" spans="1:7" x14ac:dyDescent="0.25">
      <c r="A8192" t="s">
        <v>214</v>
      </c>
      <c r="B8192" t="s">
        <v>73</v>
      </c>
      <c r="C8192" t="s">
        <v>47</v>
      </c>
      <c r="D8192" t="s">
        <v>3123</v>
      </c>
      <c r="E8192" t="s">
        <v>49</v>
      </c>
      <c r="F8192" t="s">
        <v>50</v>
      </c>
      <c r="G8192">
        <v>1.72222057978312E-3</v>
      </c>
    </row>
    <row r="8193" spans="1:7" x14ac:dyDescent="0.25">
      <c r="A8193" t="s">
        <v>220</v>
      </c>
      <c r="B8193" t="s">
        <v>70</v>
      </c>
      <c r="C8193" t="s">
        <v>47</v>
      </c>
      <c r="D8193" t="s">
        <v>3124</v>
      </c>
      <c r="E8193" t="s">
        <v>49</v>
      </c>
      <c r="F8193" t="s">
        <v>50</v>
      </c>
      <c r="G8193">
        <v>3.6805520455042499E-4</v>
      </c>
    </row>
    <row r="8194" spans="1:7" x14ac:dyDescent="0.25">
      <c r="A8194" t="s">
        <v>220</v>
      </c>
      <c r="B8194" t="s">
        <v>73</v>
      </c>
      <c r="C8194" t="s">
        <v>47</v>
      </c>
      <c r="D8194" t="s">
        <v>3124</v>
      </c>
      <c r="E8194" t="s">
        <v>49</v>
      </c>
      <c r="F8194" t="s">
        <v>50</v>
      </c>
      <c r="G8194">
        <v>1.54444297154744E-3</v>
      </c>
    </row>
    <row r="8195" spans="1:7" x14ac:dyDescent="0.25">
      <c r="A8195" t="s">
        <v>3229</v>
      </c>
      <c r="B8195" t="s">
        <v>73</v>
      </c>
      <c r="C8195" t="s">
        <v>47</v>
      </c>
      <c r="D8195" t="s">
        <v>3122</v>
      </c>
      <c r="E8195" t="s">
        <v>49</v>
      </c>
      <c r="F8195" t="s">
        <v>50</v>
      </c>
      <c r="G8195">
        <v>4.9320940618161804E-3</v>
      </c>
    </row>
    <row r="8196" spans="1:7" x14ac:dyDescent="0.25">
      <c r="A8196" t="s">
        <v>220</v>
      </c>
      <c r="B8196" t="s">
        <v>76</v>
      </c>
      <c r="C8196" t="s">
        <v>47</v>
      </c>
      <c r="D8196" t="s">
        <v>3125</v>
      </c>
      <c r="E8196" t="s">
        <v>49</v>
      </c>
      <c r="F8196" t="s">
        <v>50</v>
      </c>
      <c r="G8196">
        <v>5.5423227567521301E-4</v>
      </c>
    </row>
    <row r="8197" spans="1:7" x14ac:dyDescent="0.25">
      <c r="A8197" t="s">
        <v>3229</v>
      </c>
      <c r="B8197" t="s">
        <v>76</v>
      </c>
      <c r="C8197" t="s">
        <v>47</v>
      </c>
      <c r="D8197" t="s">
        <v>3123</v>
      </c>
      <c r="E8197" t="s">
        <v>49</v>
      </c>
      <c r="F8197" t="s">
        <v>50</v>
      </c>
      <c r="G8197">
        <v>4.4590600749902501E-3</v>
      </c>
    </row>
    <row r="8198" spans="1:7" x14ac:dyDescent="0.25">
      <c r="A8198" t="s">
        <v>214</v>
      </c>
      <c r="B8198" t="s">
        <v>70</v>
      </c>
      <c r="C8198" t="s">
        <v>47</v>
      </c>
      <c r="D8198" t="s">
        <v>3124</v>
      </c>
      <c r="E8198" t="s">
        <v>49</v>
      </c>
      <c r="F8198" t="s">
        <v>50</v>
      </c>
      <c r="G8198">
        <v>7.34721521536509E-4</v>
      </c>
    </row>
    <row r="8199" spans="1:7" x14ac:dyDescent="0.25">
      <c r="A8199" t="s">
        <v>214</v>
      </c>
      <c r="B8199" t="s">
        <v>76</v>
      </c>
      <c r="C8199" t="s">
        <v>47</v>
      </c>
      <c r="D8199" t="s">
        <v>3124</v>
      </c>
      <c r="E8199" t="s">
        <v>49</v>
      </c>
      <c r="F8199" t="s">
        <v>50</v>
      </c>
      <c r="G8199">
        <v>1.0763878623644501E-3</v>
      </c>
    </row>
    <row r="8200" spans="1:7" x14ac:dyDescent="0.25">
      <c r="A8200" t="s">
        <v>3229</v>
      </c>
      <c r="B8200" t="s">
        <v>70</v>
      </c>
      <c r="C8200" t="s">
        <v>47</v>
      </c>
      <c r="D8200" t="s">
        <v>3123</v>
      </c>
      <c r="E8200" t="s">
        <v>49</v>
      </c>
      <c r="F8200" t="s">
        <v>50</v>
      </c>
      <c r="G8200">
        <v>2.08917929415117E-3</v>
      </c>
    </row>
    <row r="8201" spans="1:7" x14ac:dyDescent="0.25">
      <c r="A8201" t="s">
        <v>214</v>
      </c>
      <c r="B8201" t="s">
        <v>73</v>
      </c>
      <c r="C8201" t="s">
        <v>47</v>
      </c>
      <c r="D8201" t="s">
        <v>3124</v>
      </c>
      <c r="E8201" t="s">
        <v>49</v>
      </c>
      <c r="F8201" t="s">
        <v>50</v>
      </c>
      <c r="G8201">
        <v>1.9791647791862401E-3</v>
      </c>
    </row>
    <row r="8202" spans="1:7" x14ac:dyDescent="0.25">
      <c r="A8202" t="s">
        <v>220</v>
      </c>
      <c r="B8202" t="s">
        <v>73</v>
      </c>
      <c r="C8202" t="s">
        <v>47</v>
      </c>
      <c r="D8202" t="s">
        <v>3125</v>
      </c>
      <c r="E8202" t="s">
        <v>49</v>
      </c>
      <c r="F8202" t="s">
        <v>50</v>
      </c>
      <c r="G8202">
        <v>1.4986758194272399E-3</v>
      </c>
    </row>
    <row r="8203" spans="1:7" x14ac:dyDescent="0.25">
      <c r="A8203" t="s">
        <v>220</v>
      </c>
      <c r="B8203" t="s">
        <v>70</v>
      </c>
      <c r="C8203" t="s">
        <v>47</v>
      </c>
      <c r="D8203" t="s">
        <v>3125</v>
      </c>
      <c r="E8203" t="s">
        <v>49</v>
      </c>
      <c r="F8203" t="s">
        <v>50</v>
      </c>
      <c r="G8203">
        <v>3.5581976648360901E-4</v>
      </c>
    </row>
    <row r="8204" spans="1:7" x14ac:dyDescent="0.25">
      <c r="A8204" t="s">
        <v>3229</v>
      </c>
      <c r="B8204" t="s">
        <v>73</v>
      </c>
      <c r="C8204" t="s">
        <v>47</v>
      </c>
      <c r="D8204" t="s">
        <v>3123</v>
      </c>
      <c r="E8204" t="s">
        <v>49</v>
      </c>
      <c r="F8204" t="s">
        <v>50</v>
      </c>
      <c r="G8204">
        <v>4.9415157552350998E-3</v>
      </c>
    </row>
    <row r="8205" spans="1:7" x14ac:dyDescent="0.25">
      <c r="A8205" t="s">
        <v>220</v>
      </c>
      <c r="B8205" t="s">
        <v>76</v>
      </c>
      <c r="C8205" t="s">
        <v>47</v>
      </c>
      <c r="D8205" t="s">
        <v>3126</v>
      </c>
      <c r="E8205" t="s">
        <v>49</v>
      </c>
      <c r="F8205" t="s">
        <v>50</v>
      </c>
      <c r="G8205">
        <v>5.3282777468363401E-4</v>
      </c>
    </row>
    <row r="8206" spans="1:7" x14ac:dyDescent="0.25">
      <c r="A8206" t="s">
        <v>214</v>
      </c>
      <c r="B8206" t="s">
        <v>70</v>
      </c>
      <c r="C8206" t="s">
        <v>47</v>
      </c>
      <c r="D8206" t="s">
        <v>3125</v>
      </c>
      <c r="E8206" t="s">
        <v>49</v>
      </c>
      <c r="F8206" t="s">
        <v>50</v>
      </c>
      <c r="G8206">
        <v>7.1825328327360604E-4</v>
      </c>
    </row>
    <row r="8207" spans="1:7" x14ac:dyDescent="0.25">
      <c r="A8207" t="s">
        <v>214</v>
      </c>
      <c r="B8207" t="s">
        <v>76</v>
      </c>
      <c r="C8207" t="s">
        <v>47</v>
      </c>
      <c r="D8207" t="s">
        <v>3125</v>
      </c>
      <c r="E8207" t="s">
        <v>49</v>
      </c>
      <c r="F8207" t="s">
        <v>50</v>
      </c>
      <c r="G8207">
        <v>1.0462952984703899E-3</v>
      </c>
    </row>
    <row r="8208" spans="1:7" x14ac:dyDescent="0.25">
      <c r="A8208" t="s">
        <v>3229</v>
      </c>
      <c r="B8208" t="s">
        <v>76</v>
      </c>
      <c r="C8208" t="s">
        <v>47</v>
      </c>
      <c r="D8208" t="s">
        <v>3124</v>
      </c>
      <c r="E8208" t="s">
        <v>49</v>
      </c>
      <c r="F8208" t="s">
        <v>50</v>
      </c>
      <c r="G8208">
        <v>4.4472179810205997E-3</v>
      </c>
    </row>
    <row r="8209" spans="1:7" x14ac:dyDescent="0.25">
      <c r="A8209" t="s">
        <v>3229</v>
      </c>
      <c r="B8209" t="s">
        <v>70</v>
      </c>
      <c r="C8209" t="s">
        <v>47</v>
      </c>
      <c r="D8209" t="s">
        <v>3124</v>
      </c>
      <c r="E8209" t="s">
        <v>49</v>
      </c>
      <c r="F8209" t="s">
        <v>50</v>
      </c>
      <c r="G8209">
        <v>2.0388869444529201E-3</v>
      </c>
    </row>
    <row r="8210" spans="1:7" x14ac:dyDescent="0.25">
      <c r="A8210" t="s">
        <v>214</v>
      </c>
      <c r="B8210" t="s">
        <v>73</v>
      </c>
      <c r="C8210" t="s">
        <v>47</v>
      </c>
      <c r="D8210" t="s">
        <v>3125</v>
      </c>
      <c r="E8210" t="s">
        <v>49</v>
      </c>
      <c r="F8210" t="s">
        <v>50</v>
      </c>
      <c r="G8210">
        <v>1.91137383854578E-3</v>
      </c>
    </row>
    <row r="8211" spans="1:7" x14ac:dyDescent="0.25">
      <c r="A8211" t="s">
        <v>220</v>
      </c>
      <c r="B8211" t="s">
        <v>73</v>
      </c>
      <c r="C8211" t="s">
        <v>47</v>
      </c>
      <c r="D8211" t="s">
        <v>3126</v>
      </c>
      <c r="E8211" t="s">
        <v>49</v>
      </c>
      <c r="F8211" t="s">
        <v>50</v>
      </c>
      <c r="G8211">
        <v>1.4734834432601901E-3</v>
      </c>
    </row>
    <row r="8212" spans="1:7" x14ac:dyDescent="0.25">
      <c r="A8212" t="s">
        <v>220</v>
      </c>
      <c r="B8212" t="s">
        <v>70</v>
      </c>
      <c r="C8212" t="s">
        <v>47</v>
      </c>
      <c r="D8212" t="s">
        <v>3126</v>
      </c>
      <c r="E8212" t="s">
        <v>49</v>
      </c>
      <c r="F8212" t="s">
        <v>50</v>
      </c>
      <c r="G8212">
        <v>3.4722189108530601E-4</v>
      </c>
    </row>
    <row r="8213" spans="1:7" x14ac:dyDescent="0.25">
      <c r="A8213" t="s">
        <v>3229</v>
      </c>
      <c r="B8213" t="s">
        <v>73</v>
      </c>
      <c r="C8213" t="s">
        <v>47</v>
      </c>
      <c r="D8213" t="s">
        <v>3124</v>
      </c>
      <c r="E8213" t="s">
        <v>49</v>
      </c>
      <c r="F8213" t="s">
        <v>50</v>
      </c>
      <c r="G8213">
        <v>4.9319397409756903E-3</v>
      </c>
    </row>
    <row r="8214" spans="1:7" x14ac:dyDescent="0.25">
      <c r="A8214" t="s">
        <v>220</v>
      </c>
      <c r="B8214" t="s">
        <v>76</v>
      </c>
      <c r="C8214" t="s">
        <v>47</v>
      </c>
      <c r="D8214" t="s">
        <v>3127</v>
      </c>
      <c r="E8214" t="s">
        <v>49</v>
      </c>
      <c r="F8214" t="s">
        <v>50</v>
      </c>
      <c r="G8214">
        <v>5.1690771959830004E-4</v>
      </c>
    </row>
    <row r="8215" spans="1:7" x14ac:dyDescent="0.25">
      <c r="A8215" t="s">
        <v>214</v>
      </c>
      <c r="B8215" t="s">
        <v>70</v>
      </c>
      <c r="C8215" t="s">
        <v>47</v>
      </c>
      <c r="D8215" t="s">
        <v>3126</v>
      </c>
      <c r="E8215" t="s">
        <v>49</v>
      </c>
      <c r="F8215" t="s">
        <v>50</v>
      </c>
      <c r="G8215">
        <v>7.0833265781402503E-4</v>
      </c>
    </row>
    <row r="8216" spans="1:7" x14ac:dyDescent="0.25">
      <c r="A8216" t="s">
        <v>214</v>
      </c>
      <c r="B8216" t="s">
        <v>76</v>
      </c>
      <c r="C8216" t="s">
        <v>47</v>
      </c>
      <c r="D8216" t="s">
        <v>3126</v>
      </c>
      <c r="E8216" t="s">
        <v>49</v>
      </c>
      <c r="F8216" t="s">
        <v>50</v>
      </c>
      <c r="G8216">
        <v>1.0189384222030601E-3</v>
      </c>
    </row>
    <row r="8217" spans="1:7" x14ac:dyDescent="0.25">
      <c r="A8217" t="s">
        <v>3229</v>
      </c>
      <c r="B8217" t="s">
        <v>76</v>
      </c>
      <c r="C8217" t="s">
        <v>47</v>
      </c>
      <c r="D8217" t="s">
        <v>3125</v>
      </c>
      <c r="E8217" t="s">
        <v>49</v>
      </c>
      <c r="F8217" t="s">
        <v>50</v>
      </c>
      <c r="G8217">
        <v>4.3412657011122902E-3</v>
      </c>
    </row>
    <row r="8218" spans="1:7" x14ac:dyDescent="0.25">
      <c r="A8218" t="s">
        <v>214</v>
      </c>
      <c r="B8218" t="s">
        <v>73</v>
      </c>
      <c r="C8218" t="s">
        <v>47</v>
      </c>
      <c r="D8218" t="s">
        <v>3126</v>
      </c>
      <c r="E8218" t="s">
        <v>49</v>
      </c>
      <c r="F8218" t="s">
        <v>50</v>
      </c>
      <c r="G8218">
        <v>1.8762608369191399E-3</v>
      </c>
    </row>
    <row r="8219" spans="1:7" x14ac:dyDescent="0.25">
      <c r="A8219" t="s">
        <v>3229</v>
      </c>
      <c r="B8219" t="s">
        <v>70</v>
      </c>
      <c r="C8219" t="s">
        <v>47</v>
      </c>
      <c r="D8219" t="s">
        <v>3125</v>
      </c>
      <c r="E8219" t="s">
        <v>49</v>
      </c>
      <c r="F8219" t="s">
        <v>50</v>
      </c>
      <c r="G8219">
        <v>1.9629610909355998E-3</v>
      </c>
    </row>
    <row r="8220" spans="1:7" x14ac:dyDescent="0.25">
      <c r="A8220" t="s">
        <v>220</v>
      </c>
      <c r="B8220" t="s">
        <v>73</v>
      </c>
      <c r="C8220" t="s">
        <v>47</v>
      </c>
      <c r="D8220" t="s">
        <v>3127</v>
      </c>
      <c r="E8220" t="s">
        <v>49</v>
      </c>
      <c r="F8220" t="s">
        <v>50</v>
      </c>
      <c r="G8220">
        <v>1.43115805542987E-3</v>
      </c>
    </row>
    <row r="8221" spans="1:7" x14ac:dyDescent="0.25">
      <c r="A8221" t="s">
        <v>220</v>
      </c>
      <c r="B8221" t="s">
        <v>70</v>
      </c>
      <c r="C8221" t="s">
        <v>47</v>
      </c>
      <c r="D8221" t="s">
        <v>3127</v>
      </c>
      <c r="E8221" t="s">
        <v>49</v>
      </c>
      <c r="F8221" t="s">
        <v>50</v>
      </c>
      <c r="G8221">
        <v>3.46618026926897E-4</v>
      </c>
    </row>
    <row r="8222" spans="1:7" x14ac:dyDescent="0.25">
      <c r="A8222" t="s">
        <v>220</v>
      </c>
      <c r="B8222" t="s">
        <v>76</v>
      </c>
      <c r="C8222" t="s">
        <v>47</v>
      </c>
      <c r="D8222" t="s">
        <v>3128</v>
      </c>
      <c r="E8222" t="s">
        <v>49</v>
      </c>
      <c r="F8222" t="s">
        <v>50</v>
      </c>
      <c r="G8222">
        <v>5.1273099250263604E-4</v>
      </c>
    </row>
    <row r="8223" spans="1:7" x14ac:dyDescent="0.25">
      <c r="A8223" t="s">
        <v>3229</v>
      </c>
      <c r="B8223" t="s">
        <v>73</v>
      </c>
      <c r="C8223" t="s">
        <v>47</v>
      </c>
      <c r="D8223" t="s">
        <v>3125</v>
      </c>
      <c r="E8223" t="s">
        <v>49</v>
      </c>
      <c r="F8223" t="s">
        <v>50</v>
      </c>
      <c r="G8223">
        <v>4.8148102230495798E-3</v>
      </c>
    </row>
    <row r="8224" spans="1:7" x14ac:dyDescent="0.25">
      <c r="A8224" t="s">
        <v>214</v>
      </c>
      <c r="B8224" t="s">
        <v>70</v>
      </c>
      <c r="C8224" t="s">
        <v>47</v>
      </c>
      <c r="D8224" t="s">
        <v>3127</v>
      </c>
      <c r="E8224" t="s">
        <v>49</v>
      </c>
      <c r="F8224" t="s">
        <v>50</v>
      </c>
      <c r="G8224">
        <v>6.8478195563606505E-4</v>
      </c>
    </row>
    <row r="8225" spans="1:7" x14ac:dyDescent="0.25">
      <c r="A8225" t="s">
        <v>214</v>
      </c>
      <c r="B8225" t="s">
        <v>76</v>
      </c>
      <c r="C8225" t="s">
        <v>47</v>
      </c>
      <c r="D8225" t="s">
        <v>3127</v>
      </c>
      <c r="E8225" t="s">
        <v>49</v>
      </c>
      <c r="F8225" t="s">
        <v>50</v>
      </c>
      <c r="G8225">
        <v>1.0012067746425E-3</v>
      </c>
    </row>
    <row r="8226" spans="1:7" x14ac:dyDescent="0.25">
      <c r="A8226" t="s">
        <v>214</v>
      </c>
      <c r="B8226" t="s">
        <v>73</v>
      </c>
      <c r="C8226" t="s">
        <v>47</v>
      </c>
      <c r="D8226" t="s">
        <v>3127</v>
      </c>
      <c r="E8226" t="s">
        <v>49</v>
      </c>
      <c r="F8226" t="s">
        <v>50</v>
      </c>
      <c r="G8226">
        <v>1.8345393132472301E-3</v>
      </c>
    </row>
    <row r="8227" spans="1:7" x14ac:dyDescent="0.25">
      <c r="A8227" t="s">
        <v>3229</v>
      </c>
      <c r="B8227" t="s">
        <v>76</v>
      </c>
      <c r="C8227" t="s">
        <v>47</v>
      </c>
      <c r="D8227" t="s">
        <v>3126</v>
      </c>
      <c r="E8227" t="s">
        <v>49</v>
      </c>
      <c r="F8227" t="s">
        <v>50</v>
      </c>
      <c r="G8227">
        <v>4.2222181955973298E-3</v>
      </c>
    </row>
    <row r="8228" spans="1:7" x14ac:dyDescent="0.25">
      <c r="A8228" t="s">
        <v>3229</v>
      </c>
      <c r="B8228" t="s">
        <v>70</v>
      </c>
      <c r="C8228" t="s">
        <v>47</v>
      </c>
      <c r="D8228" t="s">
        <v>3126</v>
      </c>
      <c r="E8228" t="s">
        <v>49</v>
      </c>
      <c r="F8228" t="s">
        <v>50</v>
      </c>
      <c r="G8228">
        <v>1.8952002127965201E-3</v>
      </c>
    </row>
    <row r="8229" spans="1:7" x14ac:dyDescent="0.25">
      <c r="A8229" t="s">
        <v>220</v>
      </c>
      <c r="B8229" t="s">
        <v>73</v>
      </c>
      <c r="C8229" t="s">
        <v>47</v>
      </c>
      <c r="D8229" t="s">
        <v>3128</v>
      </c>
      <c r="E8229" t="s">
        <v>49</v>
      </c>
      <c r="F8229" t="s">
        <v>50</v>
      </c>
      <c r="G8229">
        <v>1.42360975344975E-3</v>
      </c>
    </row>
    <row r="8230" spans="1:7" x14ac:dyDescent="0.25">
      <c r="A8230" t="s">
        <v>220</v>
      </c>
      <c r="B8230" t="s">
        <v>70</v>
      </c>
      <c r="C8230" t="s">
        <v>47</v>
      </c>
      <c r="D8230" t="s">
        <v>3128</v>
      </c>
      <c r="E8230" t="s">
        <v>49</v>
      </c>
      <c r="F8230" t="s">
        <v>50</v>
      </c>
      <c r="G8230">
        <v>3.5416632890701197E-4</v>
      </c>
    </row>
    <row r="8231" spans="1:7" x14ac:dyDescent="0.25">
      <c r="A8231" t="s">
        <v>220</v>
      </c>
      <c r="B8231" t="s">
        <v>76</v>
      </c>
      <c r="C8231" t="s">
        <v>47</v>
      </c>
      <c r="D8231" t="s">
        <v>3129</v>
      </c>
      <c r="E8231" t="s">
        <v>49</v>
      </c>
      <c r="F8231" t="s">
        <v>50</v>
      </c>
      <c r="G8231">
        <v>5.0777729352315202E-4</v>
      </c>
    </row>
    <row r="8232" spans="1:7" x14ac:dyDescent="0.25">
      <c r="A8232" t="s">
        <v>3229</v>
      </c>
      <c r="B8232" t="s">
        <v>73</v>
      </c>
      <c r="C8232" t="s">
        <v>47</v>
      </c>
      <c r="D8232" t="s">
        <v>3126</v>
      </c>
      <c r="E8232" t="s">
        <v>49</v>
      </c>
      <c r="F8232" t="s">
        <v>50</v>
      </c>
      <c r="G8232">
        <v>4.6994904677073101E-3</v>
      </c>
    </row>
    <row r="8233" spans="1:7" x14ac:dyDescent="0.25">
      <c r="A8233" t="s">
        <v>214</v>
      </c>
      <c r="B8233" t="s">
        <v>70</v>
      </c>
      <c r="C8233" t="s">
        <v>47</v>
      </c>
      <c r="D8233" t="s">
        <v>3128</v>
      </c>
      <c r="E8233" t="s">
        <v>49</v>
      </c>
      <c r="F8233" t="s">
        <v>50</v>
      </c>
      <c r="G8233">
        <v>6.6550862458017099E-4</v>
      </c>
    </row>
    <row r="8234" spans="1:7" x14ac:dyDescent="0.25">
      <c r="A8234" t="s">
        <v>214</v>
      </c>
      <c r="B8234" t="s">
        <v>76</v>
      </c>
      <c r="C8234" t="s">
        <v>47</v>
      </c>
      <c r="D8234" t="s">
        <v>3128</v>
      </c>
      <c r="E8234" t="s">
        <v>49</v>
      </c>
      <c r="F8234" t="s">
        <v>50</v>
      </c>
      <c r="G8234">
        <v>1.0011564526292999E-3</v>
      </c>
    </row>
    <row r="8235" spans="1:7" x14ac:dyDescent="0.25">
      <c r="A8235" t="s">
        <v>214</v>
      </c>
      <c r="B8235" t="s">
        <v>73</v>
      </c>
      <c r="C8235" t="s">
        <v>47</v>
      </c>
      <c r="D8235" t="s">
        <v>3128</v>
      </c>
      <c r="E8235" t="s">
        <v>49</v>
      </c>
      <c r="F8235" t="s">
        <v>50</v>
      </c>
      <c r="G8235">
        <v>1.7974519895182701E-3</v>
      </c>
    </row>
    <row r="8236" spans="1:7" x14ac:dyDescent="0.25">
      <c r="A8236" t="s">
        <v>3229</v>
      </c>
      <c r="B8236" t="s">
        <v>76</v>
      </c>
      <c r="C8236" t="s">
        <v>47</v>
      </c>
      <c r="D8236" t="s">
        <v>3127</v>
      </c>
      <c r="E8236" t="s">
        <v>49</v>
      </c>
      <c r="F8236" t="s">
        <v>50</v>
      </c>
      <c r="G8236">
        <v>4.1618317797563996E-3</v>
      </c>
    </row>
    <row r="8237" spans="1:7" x14ac:dyDescent="0.25">
      <c r="A8237" t="s">
        <v>220</v>
      </c>
      <c r="B8237" t="s">
        <v>73</v>
      </c>
      <c r="C8237" t="s">
        <v>47</v>
      </c>
      <c r="D8237" t="s">
        <v>3129</v>
      </c>
      <c r="E8237" t="s">
        <v>49</v>
      </c>
      <c r="F8237" t="s">
        <v>50</v>
      </c>
      <c r="G8237">
        <v>1.4011097749074301E-3</v>
      </c>
    </row>
    <row r="8238" spans="1:7" x14ac:dyDescent="0.25">
      <c r="A8238" t="s">
        <v>220</v>
      </c>
      <c r="B8238" t="s">
        <v>70</v>
      </c>
      <c r="C8238" t="s">
        <v>47</v>
      </c>
      <c r="D8238" t="s">
        <v>3129</v>
      </c>
      <c r="E8238" t="s">
        <v>49</v>
      </c>
      <c r="F8238" t="s">
        <v>50</v>
      </c>
      <c r="G8238">
        <v>3.42221895853678E-4</v>
      </c>
    </row>
    <row r="8239" spans="1:7" x14ac:dyDescent="0.25">
      <c r="A8239" t="s">
        <v>3229</v>
      </c>
      <c r="B8239" t="s">
        <v>70</v>
      </c>
      <c r="C8239" t="s">
        <v>47</v>
      </c>
      <c r="D8239" t="s">
        <v>3127</v>
      </c>
      <c r="E8239" t="s">
        <v>49</v>
      </c>
      <c r="F8239" t="s">
        <v>50</v>
      </c>
      <c r="G8239">
        <v>1.8285006716631401E-3</v>
      </c>
    </row>
    <row r="8240" spans="1:7" x14ac:dyDescent="0.25">
      <c r="A8240" t="s">
        <v>220</v>
      </c>
      <c r="B8240" t="s">
        <v>76</v>
      </c>
      <c r="C8240" t="s">
        <v>47</v>
      </c>
      <c r="D8240" t="s">
        <v>3130</v>
      </c>
      <c r="E8240" t="s">
        <v>49</v>
      </c>
      <c r="F8240" t="s">
        <v>50</v>
      </c>
      <c r="G8240">
        <v>5.0747814850929396E-4</v>
      </c>
    </row>
    <row r="8241" spans="1:7" x14ac:dyDescent="0.25">
      <c r="A8241" t="s">
        <v>3229</v>
      </c>
      <c r="B8241" t="s">
        <v>73</v>
      </c>
      <c r="C8241" t="s">
        <v>47</v>
      </c>
      <c r="D8241" t="s">
        <v>3127</v>
      </c>
      <c r="E8241" t="s">
        <v>49</v>
      </c>
      <c r="F8241" t="s">
        <v>50</v>
      </c>
      <c r="G8241">
        <v>4.5833289623260498E-3</v>
      </c>
    </row>
    <row r="8242" spans="1:7" x14ac:dyDescent="0.25">
      <c r="A8242" t="s">
        <v>214</v>
      </c>
      <c r="B8242" t="s">
        <v>70</v>
      </c>
      <c r="C8242" t="s">
        <v>47</v>
      </c>
      <c r="D8242" t="s">
        <v>3129</v>
      </c>
      <c r="E8242" t="s">
        <v>49</v>
      </c>
      <c r="F8242" t="s">
        <v>50</v>
      </c>
      <c r="G8242">
        <v>6.4333271980285603E-4</v>
      </c>
    </row>
    <row r="8243" spans="1:7" x14ac:dyDescent="0.25">
      <c r="A8243" t="s">
        <v>214</v>
      </c>
      <c r="B8243" t="s">
        <v>76</v>
      </c>
      <c r="C8243" t="s">
        <v>47</v>
      </c>
      <c r="D8243" t="s">
        <v>3129</v>
      </c>
      <c r="E8243" t="s">
        <v>49</v>
      </c>
      <c r="F8243" t="s">
        <v>50</v>
      </c>
      <c r="G8243">
        <v>9.788879553476969E-4</v>
      </c>
    </row>
    <row r="8244" spans="1:7" x14ac:dyDescent="0.25">
      <c r="A8244" t="s">
        <v>214</v>
      </c>
      <c r="B8244" t="s">
        <v>73</v>
      </c>
      <c r="C8244" t="s">
        <v>47</v>
      </c>
      <c r="D8244" t="s">
        <v>3129</v>
      </c>
      <c r="E8244" t="s">
        <v>49</v>
      </c>
      <c r="F8244" t="s">
        <v>50</v>
      </c>
      <c r="G8244">
        <v>1.76666498184204E-3</v>
      </c>
    </row>
    <row r="8245" spans="1:7" x14ac:dyDescent="0.25">
      <c r="A8245" t="s">
        <v>220</v>
      </c>
      <c r="B8245" t="s">
        <v>73</v>
      </c>
      <c r="C8245" t="s">
        <v>47</v>
      </c>
      <c r="D8245" t="s">
        <v>3130</v>
      </c>
      <c r="E8245" t="s">
        <v>49</v>
      </c>
      <c r="F8245" t="s">
        <v>50</v>
      </c>
      <c r="G8245">
        <v>1.41987044077653E-3</v>
      </c>
    </row>
    <row r="8246" spans="1:7" x14ac:dyDescent="0.25">
      <c r="A8246" t="s">
        <v>220</v>
      </c>
      <c r="B8246" t="s">
        <v>70</v>
      </c>
      <c r="C8246" t="s">
        <v>47</v>
      </c>
      <c r="D8246" t="s">
        <v>3130</v>
      </c>
      <c r="E8246" t="s">
        <v>49</v>
      </c>
      <c r="F8246" t="s">
        <v>50</v>
      </c>
      <c r="G8246">
        <v>3.2905951524392102E-4</v>
      </c>
    </row>
    <row r="8247" spans="1:7" x14ac:dyDescent="0.25">
      <c r="A8247" t="s">
        <v>3229</v>
      </c>
      <c r="B8247" t="s">
        <v>76</v>
      </c>
      <c r="C8247" t="s">
        <v>47</v>
      </c>
      <c r="D8247" t="s">
        <v>3128</v>
      </c>
      <c r="E8247" t="s">
        <v>49</v>
      </c>
      <c r="F8247" t="s">
        <v>50</v>
      </c>
      <c r="G8247">
        <v>4.0949035021993797E-3</v>
      </c>
    </row>
    <row r="8248" spans="1:7" x14ac:dyDescent="0.25">
      <c r="A8248" t="s">
        <v>3229</v>
      </c>
      <c r="B8248" t="s">
        <v>70</v>
      </c>
      <c r="C8248" t="s">
        <v>47</v>
      </c>
      <c r="D8248" t="s">
        <v>3128</v>
      </c>
      <c r="E8248" t="s">
        <v>49</v>
      </c>
      <c r="F8248" t="s">
        <v>50</v>
      </c>
      <c r="G8248">
        <v>1.76620201932059E-3</v>
      </c>
    </row>
    <row r="8249" spans="1:7" x14ac:dyDescent="0.25">
      <c r="A8249" t="s">
        <v>220</v>
      </c>
      <c r="B8249" t="s">
        <v>76</v>
      </c>
      <c r="C8249" t="s">
        <v>47</v>
      </c>
      <c r="D8249" t="s">
        <v>3131</v>
      </c>
      <c r="E8249" t="s">
        <v>49</v>
      </c>
      <c r="F8249" t="s">
        <v>50</v>
      </c>
      <c r="G8249">
        <v>5.16460412814293E-4</v>
      </c>
    </row>
    <row r="8250" spans="1:7" x14ac:dyDescent="0.25">
      <c r="A8250" t="s">
        <v>214</v>
      </c>
      <c r="B8250" t="s">
        <v>70</v>
      </c>
      <c r="C8250" t="s">
        <v>47</v>
      </c>
      <c r="D8250" t="s">
        <v>3130</v>
      </c>
      <c r="E8250" t="s">
        <v>49</v>
      </c>
      <c r="F8250" t="s">
        <v>50</v>
      </c>
      <c r="G8250">
        <v>6.3888827959696396E-4</v>
      </c>
    </row>
    <row r="8251" spans="1:7" x14ac:dyDescent="0.25">
      <c r="A8251" t="s">
        <v>3229</v>
      </c>
      <c r="B8251" t="s">
        <v>73</v>
      </c>
      <c r="C8251" t="s">
        <v>47</v>
      </c>
      <c r="D8251" t="s">
        <v>3128</v>
      </c>
      <c r="E8251" t="s">
        <v>49</v>
      </c>
      <c r="F8251" t="s">
        <v>50</v>
      </c>
      <c r="G8251">
        <v>4.5428197416994302E-3</v>
      </c>
    </row>
    <row r="8252" spans="1:7" x14ac:dyDescent="0.25">
      <c r="A8252" t="s">
        <v>214</v>
      </c>
      <c r="B8252" t="s">
        <v>76</v>
      </c>
      <c r="C8252" t="s">
        <v>47</v>
      </c>
      <c r="D8252" t="s">
        <v>3130</v>
      </c>
      <c r="E8252" t="s">
        <v>49</v>
      </c>
      <c r="F8252" t="s">
        <v>50</v>
      </c>
      <c r="G8252">
        <v>1.0523494237508499E-3</v>
      </c>
    </row>
    <row r="8253" spans="1:7" x14ac:dyDescent="0.25">
      <c r="A8253" t="s">
        <v>214</v>
      </c>
      <c r="B8253" t="s">
        <v>73</v>
      </c>
      <c r="C8253" t="s">
        <v>47</v>
      </c>
      <c r="D8253" t="s">
        <v>3130</v>
      </c>
      <c r="E8253" t="s">
        <v>49</v>
      </c>
      <c r="F8253" t="s">
        <v>50</v>
      </c>
      <c r="G8253">
        <v>1.79273333304967E-3</v>
      </c>
    </row>
    <row r="8254" spans="1:7" x14ac:dyDescent="0.25">
      <c r="A8254" t="s">
        <v>220</v>
      </c>
      <c r="B8254" t="s">
        <v>73</v>
      </c>
      <c r="C8254" t="s">
        <v>47</v>
      </c>
      <c r="D8254" t="s">
        <v>3131</v>
      </c>
      <c r="E8254" t="s">
        <v>49</v>
      </c>
      <c r="F8254" t="s">
        <v>50</v>
      </c>
      <c r="G8254">
        <v>1.4413566501052201E-3</v>
      </c>
    </row>
    <row r="8255" spans="1:7" x14ac:dyDescent="0.25">
      <c r="A8255" t="s">
        <v>220</v>
      </c>
      <c r="B8255" t="s">
        <v>70</v>
      </c>
      <c r="C8255" t="s">
        <v>47</v>
      </c>
      <c r="D8255" t="s">
        <v>3131</v>
      </c>
      <c r="E8255" t="s">
        <v>49</v>
      </c>
      <c r="F8255" t="s">
        <v>50</v>
      </c>
      <c r="G8255">
        <v>3.3847704345797301E-4</v>
      </c>
    </row>
    <row r="8256" spans="1:7" x14ac:dyDescent="0.25">
      <c r="A8256" t="s">
        <v>3229</v>
      </c>
      <c r="B8256" t="s">
        <v>76</v>
      </c>
      <c r="C8256" t="s">
        <v>47</v>
      </c>
      <c r="D8256" t="s">
        <v>3129</v>
      </c>
      <c r="E8256" t="s">
        <v>49</v>
      </c>
      <c r="F8256" t="s">
        <v>50</v>
      </c>
      <c r="G8256">
        <v>4.0855516592661501E-3</v>
      </c>
    </row>
    <row r="8257" spans="1:7" x14ac:dyDescent="0.25">
      <c r="A8257" t="s">
        <v>3229</v>
      </c>
      <c r="B8257" t="s">
        <v>70</v>
      </c>
      <c r="C8257" t="s">
        <v>47</v>
      </c>
      <c r="D8257" t="s">
        <v>3129</v>
      </c>
      <c r="E8257" t="s">
        <v>49</v>
      </c>
      <c r="F8257" t="s">
        <v>50</v>
      </c>
      <c r="G8257">
        <v>1.7355539004007901E-3</v>
      </c>
    </row>
    <row r="8258" spans="1:7" x14ac:dyDescent="0.25">
      <c r="A8258" t="s">
        <v>220</v>
      </c>
      <c r="B8258" t="s">
        <v>76</v>
      </c>
      <c r="C8258" t="s">
        <v>47</v>
      </c>
      <c r="D8258" t="s">
        <v>3132</v>
      </c>
      <c r="E8258" t="s">
        <v>49</v>
      </c>
      <c r="F8258" t="s">
        <v>50</v>
      </c>
      <c r="G8258">
        <v>5.1785664899008598E-4</v>
      </c>
    </row>
    <row r="8259" spans="1:7" x14ac:dyDescent="0.25">
      <c r="A8259" t="s">
        <v>214</v>
      </c>
      <c r="B8259" t="s">
        <v>70</v>
      </c>
      <c r="C8259" t="s">
        <v>47</v>
      </c>
      <c r="D8259" t="s">
        <v>3131</v>
      </c>
      <c r="E8259" t="s">
        <v>49</v>
      </c>
      <c r="F8259" t="s">
        <v>50</v>
      </c>
      <c r="G8259">
        <v>6.41974696406611E-4</v>
      </c>
    </row>
    <row r="8260" spans="1:7" x14ac:dyDescent="0.25">
      <c r="A8260" t="s">
        <v>214</v>
      </c>
      <c r="B8260" t="s">
        <v>76</v>
      </c>
      <c r="C8260" t="s">
        <v>47</v>
      </c>
      <c r="D8260" t="s">
        <v>3131</v>
      </c>
      <c r="E8260" t="s">
        <v>49</v>
      </c>
      <c r="F8260" t="s">
        <v>50</v>
      </c>
      <c r="G8260">
        <v>1.08950513380545E-3</v>
      </c>
    </row>
    <row r="8261" spans="1:7" x14ac:dyDescent="0.25">
      <c r="A8261" t="s">
        <v>3229</v>
      </c>
      <c r="B8261" t="s">
        <v>73</v>
      </c>
      <c r="C8261" t="s">
        <v>47</v>
      </c>
      <c r="D8261" t="s">
        <v>3129</v>
      </c>
      <c r="E8261" t="s">
        <v>49</v>
      </c>
      <c r="F8261" t="s">
        <v>50</v>
      </c>
      <c r="G8261">
        <v>4.5011068185170401E-3</v>
      </c>
    </row>
    <row r="8262" spans="1:7" x14ac:dyDescent="0.25">
      <c r="A8262" t="s">
        <v>214</v>
      </c>
      <c r="B8262" t="s">
        <v>73</v>
      </c>
      <c r="C8262" t="s">
        <v>47</v>
      </c>
      <c r="D8262" t="s">
        <v>3131</v>
      </c>
      <c r="E8262" t="s">
        <v>49</v>
      </c>
      <c r="F8262" t="s">
        <v>50</v>
      </c>
      <c r="G8262">
        <v>1.8189283064853901E-3</v>
      </c>
    </row>
    <row r="8263" spans="1:7" x14ac:dyDescent="0.25">
      <c r="A8263" t="s">
        <v>220</v>
      </c>
      <c r="B8263" t="s">
        <v>73</v>
      </c>
      <c r="C8263" t="s">
        <v>47</v>
      </c>
      <c r="D8263" t="s">
        <v>3132</v>
      </c>
      <c r="E8263" t="s">
        <v>49</v>
      </c>
      <c r="F8263" t="s">
        <v>50</v>
      </c>
      <c r="G8263">
        <v>1.4464271920067899E-3</v>
      </c>
    </row>
    <row r="8264" spans="1:7" x14ac:dyDescent="0.25">
      <c r="A8264" t="s">
        <v>220</v>
      </c>
      <c r="B8264" t="s">
        <v>70</v>
      </c>
      <c r="C8264" t="s">
        <v>47</v>
      </c>
      <c r="D8264" t="s">
        <v>3132</v>
      </c>
      <c r="E8264" t="s">
        <v>49</v>
      </c>
      <c r="F8264" t="s">
        <v>50</v>
      </c>
      <c r="G8264">
        <v>3.3730126562572598E-4</v>
      </c>
    </row>
    <row r="8265" spans="1:7" x14ac:dyDescent="0.25">
      <c r="A8265" t="s">
        <v>3229</v>
      </c>
      <c r="B8265" t="s">
        <v>76</v>
      </c>
      <c r="C8265" t="s">
        <v>47</v>
      </c>
      <c r="D8265" t="s">
        <v>3130</v>
      </c>
      <c r="E8265" t="s">
        <v>49</v>
      </c>
      <c r="F8265" t="s">
        <v>50</v>
      </c>
      <c r="G8265">
        <v>4.1549105674792497E-3</v>
      </c>
    </row>
    <row r="8266" spans="1:7" x14ac:dyDescent="0.25">
      <c r="A8266" t="s">
        <v>3229</v>
      </c>
      <c r="B8266" t="s">
        <v>70</v>
      </c>
      <c r="C8266" t="s">
        <v>47</v>
      </c>
      <c r="D8266" t="s">
        <v>3130</v>
      </c>
      <c r="E8266" t="s">
        <v>49</v>
      </c>
      <c r="F8266" t="s">
        <v>50</v>
      </c>
      <c r="G8266">
        <v>1.87392983681116E-3</v>
      </c>
    </row>
    <row r="8267" spans="1:7" x14ac:dyDescent="0.25">
      <c r="A8267" t="s">
        <v>220</v>
      </c>
      <c r="B8267" t="s">
        <v>76</v>
      </c>
      <c r="C8267" t="s">
        <v>47</v>
      </c>
      <c r="D8267" t="s">
        <v>3133</v>
      </c>
      <c r="E8267" t="s">
        <v>49</v>
      </c>
      <c r="F8267" t="s">
        <v>50</v>
      </c>
      <c r="G8267">
        <v>5.1245161856728E-4</v>
      </c>
    </row>
    <row r="8268" spans="1:7" x14ac:dyDescent="0.25">
      <c r="A8268" t="s">
        <v>214</v>
      </c>
      <c r="B8268" t="s">
        <v>70</v>
      </c>
      <c r="C8268" t="s">
        <v>47</v>
      </c>
      <c r="D8268" t="s">
        <v>3132</v>
      </c>
      <c r="E8268" t="s">
        <v>49</v>
      </c>
      <c r="F8268" t="s">
        <v>50</v>
      </c>
      <c r="G8268">
        <v>6.3591209195908995E-4</v>
      </c>
    </row>
    <row r="8269" spans="1:7" x14ac:dyDescent="0.25">
      <c r="A8269" t="s">
        <v>214</v>
      </c>
      <c r="B8269" t="s">
        <v>76</v>
      </c>
      <c r="C8269" t="s">
        <v>47</v>
      </c>
      <c r="D8269" t="s">
        <v>3132</v>
      </c>
      <c r="E8269" t="s">
        <v>49</v>
      </c>
      <c r="F8269" t="s">
        <v>50</v>
      </c>
      <c r="G8269">
        <v>1.11111005147298E-3</v>
      </c>
    </row>
    <row r="8270" spans="1:7" x14ac:dyDescent="0.25">
      <c r="A8270" t="s">
        <v>3229</v>
      </c>
      <c r="B8270" t="s">
        <v>73</v>
      </c>
      <c r="C8270" t="s">
        <v>47</v>
      </c>
      <c r="D8270" t="s">
        <v>3130</v>
      </c>
      <c r="E8270" t="s">
        <v>49</v>
      </c>
      <c r="F8270" t="s">
        <v>50</v>
      </c>
      <c r="G8270">
        <v>4.6666622161865203E-3</v>
      </c>
    </row>
    <row r="8271" spans="1:7" x14ac:dyDescent="0.25">
      <c r="A8271" t="s">
        <v>214</v>
      </c>
      <c r="B8271" t="s">
        <v>73</v>
      </c>
      <c r="C8271" t="s">
        <v>47</v>
      </c>
      <c r="D8271" t="s">
        <v>3132</v>
      </c>
      <c r="E8271" t="s">
        <v>49</v>
      </c>
      <c r="F8271" t="s">
        <v>50</v>
      </c>
      <c r="G8271">
        <v>1.8085300212814599E-3</v>
      </c>
    </row>
    <row r="8272" spans="1:7" x14ac:dyDescent="0.25">
      <c r="A8272" t="s">
        <v>220</v>
      </c>
      <c r="B8272" t="s">
        <v>73</v>
      </c>
      <c r="C8272" t="s">
        <v>47</v>
      </c>
      <c r="D8272" t="s">
        <v>3133</v>
      </c>
      <c r="E8272" t="s">
        <v>49</v>
      </c>
      <c r="F8272" t="s">
        <v>50</v>
      </c>
      <c r="G8272">
        <v>1.4406116529442699E-3</v>
      </c>
    </row>
    <row r="8273" spans="1:7" x14ac:dyDescent="0.25">
      <c r="A8273" t="s">
        <v>220</v>
      </c>
      <c r="B8273" t="s">
        <v>70</v>
      </c>
      <c r="C8273" t="s">
        <v>47</v>
      </c>
      <c r="D8273" t="s">
        <v>3133</v>
      </c>
      <c r="E8273" t="s">
        <v>49</v>
      </c>
      <c r="F8273" t="s">
        <v>50</v>
      </c>
      <c r="G8273">
        <v>3.3524872242719197E-4</v>
      </c>
    </row>
    <row r="8274" spans="1:7" x14ac:dyDescent="0.25">
      <c r="A8274" t="s">
        <v>3229</v>
      </c>
      <c r="B8274" t="s">
        <v>76</v>
      </c>
      <c r="C8274" t="s">
        <v>47</v>
      </c>
      <c r="D8274" t="s">
        <v>3131</v>
      </c>
      <c r="E8274" t="s">
        <v>49</v>
      </c>
      <c r="F8274" t="s">
        <v>50</v>
      </c>
      <c r="G8274">
        <v>4.2129589451683803E-3</v>
      </c>
    </row>
    <row r="8275" spans="1:7" x14ac:dyDescent="0.25">
      <c r="A8275" t="s">
        <v>3229</v>
      </c>
      <c r="B8275" t="s">
        <v>70</v>
      </c>
      <c r="C8275" t="s">
        <v>47</v>
      </c>
      <c r="D8275" t="s">
        <v>3131</v>
      </c>
      <c r="E8275" t="s">
        <v>49</v>
      </c>
      <c r="F8275" t="s">
        <v>50</v>
      </c>
      <c r="G8275">
        <v>1.9783931749838301E-3</v>
      </c>
    </row>
    <row r="8276" spans="1:7" x14ac:dyDescent="0.25">
      <c r="A8276" t="s">
        <v>220</v>
      </c>
      <c r="B8276" t="s">
        <v>76</v>
      </c>
      <c r="C8276" t="s">
        <v>47</v>
      </c>
      <c r="D8276" t="s">
        <v>3134</v>
      </c>
      <c r="E8276" t="s">
        <v>49</v>
      </c>
      <c r="F8276" t="s">
        <v>50</v>
      </c>
      <c r="G8276">
        <v>6.2407347891065804E-4</v>
      </c>
    </row>
    <row r="8277" spans="1:7" x14ac:dyDescent="0.25">
      <c r="A8277" t="s">
        <v>214</v>
      </c>
      <c r="B8277" t="s">
        <v>70</v>
      </c>
      <c r="C8277" t="s">
        <v>47</v>
      </c>
      <c r="D8277" t="s">
        <v>3133</v>
      </c>
      <c r="E8277" t="s">
        <v>49</v>
      </c>
      <c r="F8277" t="s">
        <v>50</v>
      </c>
      <c r="G8277">
        <v>6.3601471911901701E-4</v>
      </c>
    </row>
    <row r="8278" spans="1:7" x14ac:dyDescent="0.25">
      <c r="A8278" t="s">
        <v>214</v>
      </c>
      <c r="B8278" t="s">
        <v>76</v>
      </c>
      <c r="C8278" t="s">
        <v>47</v>
      </c>
      <c r="D8278" t="s">
        <v>3133</v>
      </c>
      <c r="E8278" t="s">
        <v>49</v>
      </c>
      <c r="F8278" t="s">
        <v>50</v>
      </c>
      <c r="G8278">
        <v>1.10153151654649E-3</v>
      </c>
    </row>
    <row r="8279" spans="1:7" x14ac:dyDescent="0.25">
      <c r="A8279" t="s">
        <v>214</v>
      </c>
      <c r="B8279" t="s">
        <v>73</v>
      </c>
      <c r="C8279" t="s">
        <v>47</v>
      </c>
      <c r="D8279" t="s">
        <v>3133</v>
      </c>
      <c r="E8279" t="s">
        <v>49</v>
      </c>
      <c r="F8279" t="s">
        <v>50</v>
      </c>
      <c r="G8279">
        <v>1.7978910057024E-3</v>
      </c>
    </row>
    <row r="8280" spans="1:7" x14ac:dyDescent="0.25">
      <c r="A8280" t="s">
        <v>220</v>
      </c>
      <c r="B8280" t="s">
        <v>73</v>
      </c>
      <c r="C8280" t="s">
        <v>47</v>
      </c>
      <c r="D8280" t="s">
        <v>3134</v>
      </c>
      <c r="E8280" t="s">
        <v>49</v>
      </c>
      <c r="F8280" t="s">
        <v>50</v>
      </c>
      <c r="G8280">
        <v>1.5379614962471801E-3</v>
      </c>
    </row>
    <row r="8281" spans="1:7" x14ac:dyDescent="0.25">
      <c r="A8281" t="s">
        <v>220</v>
      </c>
      <c r="B8281" t="s">
        <v>70</v>
      </c>
      <c r="C8281" t="s">
        <v>47</v>
      </c>
      <c r="D8281" t="s">
        <v>3134</v>
      </c>
      <c r="E8281" t="s">
        <v>49</v>
      </c>
      <c r="F8281" t="s">
        <v>50</v>
      </c>
      <c r="G8281">
        <v>3.7129594220055402E-4</v>
      </c>
    </row>
    <row r="8282" spans="1:7" x14ac:dyDescent="0.25">
      <c r="A8282" t="s">
        <v>3229</v>
      </c>
      <c r="B8282" t="s">
        <v>73</v>
      </c>
      <c r="C8282" t="s">
        <v>47</v>
      </c>
      <c r="D8282" t="s">
        <v>3131</v>
      </c>
      <c r="E8282" t="s">
        <v>49</v>
      </c>
      <c r="F8282" t="s">
        <v>50</v>
      </c>
      <c r="G8282">
        <v>4.8415591687331902E-3</v>
      </c>
    </row>
    <row r="8283" spans="1:7" x14ac:dyDescent="0.25">
      <c r="A8283" t="s">
        <v>3229</v>
      </c>
      <c r="B8283" t="s">
        <v>76</v>
      </c>
      <c r="C8283" t="s">
        <v>47</v>
      </c>
      <c r="D8283" t="s">
        <v>3132</v>
      </c>
      <c r="E8283" t="s">
        <v>49</v>
      </c>
      <c r="F8283" t="s">
        <v>50</v>
      </c>
      <c r="G8283">
        <v>4.2678530727113997E-3</v>
      </c>
    </row>
    <row r="8284" spans="1:7" x14ac:dyDescent="0.25">
      <c r="A8284" t="s">
        <v>220</v>
      </c>
      <c r="B8284" t="s">
        <v>76</v>
      </c>
      <c r="C8284" t="s">
        <v>47</v>
      </c>
      <c r="D8284" t="s">
        <v>3135</v>
      </c>
      <c r="E8284" t="s">
        <v>49</v>
      </c>
      <c r="F8284" t="s">
        <v>50</v>
      </c>
      <c r="G8284">
        <v>6.1648686726888005E-4</v>
      </c>
    </row>
    <row r="8285" spans="1:7" x14ac:dyDescent="0.25">
      <c r="A8285" t="s">
        <v>3229</v>
      </c>
      <c r="B8285" t="s">
        <v>70</v>
      </c>
      <c r="C8285" t="s">
        <v>47</v>
      </c>
      <c r="D8285" t="s">
        <v>3132</v>
      </c>
      <c r="E8285" t="s">
        <v>49</v>
      </c>
      <c r="F8285" t="s">
        <v>50</v>
      </c>
      <c r="G8285">
        <v>2.06150597050076E-3</v>
      </c>
    </row>
    <row r="8286" spans="1:7" x14ac:dyDescent="0.25">
      <c r="A8286" t="s">
        <v>214</v>
      </c>
      <c r="B8286" t="s">
        <v>70</v>
      </c>
      <c r="C8286" t="s">
        <v>47</v>
      </c>
      <c r="D8286" t="s">
        <v>3134</v>
      </c>
      <c r="E8286" t="s">
        <v>49</v>
      </c>
      <c r="F8286" t="s">
        <v>50</v>
      </c>
      <c r="G8286">
        <v>7.0833265781402503E-4</v>
      </c>
    </row>
    <row r="8287" spans="1:7" x14ac:dyDescent="0.25">
      <c r="A8287" t="s">
        <v>214</v>
      </c>
      <c r="B8287" t="s">
        <v>76</v>
      </c>
      <c r="C8287" t="s">
        <v>47</v>
      </c>
      <c r="D8287" t="s">
        <v>3134</v>
      </c>
      <c r="E8287" t="s">
        <v>49</v>
      </c>
      <c r="F8287" t="s">
        <v>50</v>
      </c>
      <c r="G8287">
        <v>1.1490729782316399E-3</v>
      </c>
    </row>
    <row r="8288" spans="1:7" x14ac:dyDescent="0.25">
      <c r="A8288" t="s">
        <v>220</v>
      </c>
      <c r="B8288" t="s">
        <v>73</v>
      </c>
      <c r="C8288" t="s">
        <v>47</v>
      </c>
      <c r="D8288" t="s">
        <v>3135</v>
      </c>
      <c r="E8288" t="s">
        <v>49</v>
      </c>
      <c r="F8288" t="s">
        <v>50</v>
      </c>
      <c r="G8288">
        <v>1.510751247406E-3</v>
      </c>
    </row>
    <row r="8289" spans="1:7" x14ac:dyDescent="0.25">
      <c r="A8289" t="s">
        <v>214</v>
      </c>
      <c r="B8289" t="s">
        <v>73</v>
      </c>
      <c r="C8289" t="s">
        <v>47</v>
      </c>
      <c r="D8289" t="s">
        <v>3134</v>
      </c>
      <c r="E8289" t="s">
        <v>49</v>
      </c>
      <c r="F8289" t="s">
        <v>50</v>
      </c>
      <c r="G8289">
        <v>1.9740721914503299E-3</v>
      </c>
    </row>
    <row r="8290" spans="1:7" x14ac:dyDescent="0.25">
      <c r="A8290" t="s">
        <v>220</v>
      </c>
      <c r="B8290" t="s">
        <v>70</v>
      </c>
      <c r="C8290" t="s">
        <v>47</v>
      </c>
      <c r="D8290" t="s">
        <v>3135</v>
      </c>
      <c r="E8290" t="s">
        <v>49</v>
      </c>
      <c r="F8290" t="s">
        <v>50</v>
      </c>
      <c r="G8290">
        <v>3.5931865374247201E-4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626CB-9F86-4003-866E-AD8485778F30}">
  <sheetPr codeName="Sheet11"/>
  <dimension ref="A1:R54"/>
  <sheetViews>
    <sheetView workbookViewId="0"/>
  </sheetViews>
  <sheetFormatPr defaultRowHeight="15" x14ac:dyDescent="0.25"/>
  <cols>
    <col min="1" max="1" width="9.7109375" bestFit="1" customWidth="1"/>
  </cols>
  <sheetData>
    <row r="1" spans="1:18" x14ac:dyDescent="0.25">
      <c r="A1" t="str" cm="1">
        <f t="array" ref="A1:C54">_xlfn._xlws.SORT(INDEX(_xlfn._xlws.FILTER('2500pilots_row'!A:G,'2500pilots_row'!E:E="Final"),_xlfn.SEQUENCE(COUNTA(_xlfn._xlws.FILTER('2500pilots_row'!G:G,'2500pilots_row'!E:E="Final"))),{2,4,7}),1,-1)</f>
        <v>ViterbiNet</v>
      </c>
      <c r="B1">
        <v>12</v>
      </c>
      <c r="C1">
        <v>1.59249848127365E-3</v>
      </c>
      <c r="K1" t="str" cm="1">
        <f t="array" ref="K1:M1">TRANSPOSE(_xlfn.UNIQUE(A1:A45))</f>
        <v>ViterbiNet</v>
      </c>
      <c r="L1" t="str">
        <v>Sionna</v>
      </c>
      <c r="M1" t="str">
        <v>Mamba</v>
      </c>
    </row>
    <row r="2" spans="1:18" x14ac:dyDescent="0.25">
      <c r="A2" t="str">
        <v>ViterbiNet</v>
      </c>
      <c r="B2">
        <v>13</v>
      </c>
      <c r="C2">
        <v>6.2555495897928797E-4</v>
      </c>
      <c r="J2">
        <v>12</v>
      </c>
      <c r="K2" s="7" cm="1">
        <f t="array" ref="K2">AVERAGE(_xlfn._xlws.FILTER($C:$C,($A:$A=K$1)*($B:$B=$J2)))</f>
        <v>1.5999058816168002E-3</v>
      </c>
      <c r="L2" s="7" cm="1">
        <f t="array" ref="L2">AVERAGE(_xlfn._xlws.FILTER($C:$C,($A:$A=L$1)*($B:$B=$J2)))</f>
        <v>2.0843035678068749E-3</v>
      </c>
      <c r="M2" s="7" cm="1">
        <f t="array" ref="M2">AVERAGE(_xlfn._xlws.FILTER($C:$C,($A:$A=M$1)*($B:$B=$J2)))</f>
        <v>4.8594861063692282E-3</v>
      </c>
      <c r="R2" cm="1">
        <f t="array" ref="R2:R7">_xlfn._xlws.FILTER($C:$C,($A:$A=L$1)*($B:$B=$J2))</f>
        <v>2.1086091001828499E-3</v>
      </c>
    </row>
    <row r="3" spans="1:18" x14ac:dyDescent="0.25">
      <c r="A3" t="str">
        <v>ViterbiNet</v>
      </c>
      <c r="B3">
        <v>14</v>
      </c>
      <c r="C3">
        <v>3.6749964952468802E-4</v>
      </c>
      <c r="J3">
        <v>13</v>
      </c>
      <c r="K3" s="7" cm="1">
        <f t="array" ref="K3">AVERAGE(_xlfn._xlws.FILTER($C:$C,($A:$A=K$1)*($B:$B=$J3)))</f>
        <v>6.301845841937589E-4</v>
      </c>
      <c r="L3" s="7" cm="1">
        <f t="array" ref="L3">AVERAGE(_xlfn._xlws.FILTER($C:$C,($A:$A=L$1)*($B:$B=$J3)))</f>
        <v>1.1716655492782567E-3</v>
      </c>
      <c r="M3" s="7" cm="1">
        <f t="array" ref="M3">AVERAGE(_xlfn._xlws.FILTER($C:$C,($A:$A=M$1)*($B:$B=$J3)))</f>
        <v>4.1299960613250686E-3</v>
      </c>
      <c r="R3">
        <v>2.0794424613316798E-3</v>
      </c>
    </row>
    <row r="4" spans="1:18" x14ac:dyDescent="0.25">
      <c r="A4" t="str">
        <v>ViterbiNet</v>
      </c>
      <c r="B4">
        <v>13</v>
      </c>
      <c r="C4">
        <v>6.31110509236653E-4</v>
      </c>
      <c r="J4">
        <v>14</v>
      </c>
      <c r="K4" s="7" cm="1">
        <f t="array" ref="K4">AVERAGE(_xlfn._xlws.FILTER($C:$C,($A:$A=K$1)*($B:$B=$J4)))</f>
        <v>3.6171261800659965E-4</v>
      </c>
      <c r="L4" s="7" cm="1">
        <f t="array" ref="L4">AVERAGE(_xlfn._xlws.FILTER($C:$C,($A:$A=L$1)*($B:$B=$J4)))</f>
        <v>6.9449007842275763E-4</v>
      </c>
      <c r="M4" s="7" cm="1">
        <f t="array" ref="M4">AVERAGE(_xlfn._xlws.FILTER($C:$C,($A:$A=M$1)*($B:$B=$J4)))</f>
        <v>2.1066183613406239E-3</v>
      </c>
      <c r="R4">
        <v>2.0794424613316798E-3</v>
      </c>
    </row>
    <row r="5" spans="1:18" x14ac:dyDescent="0.25">
      <c r="A5" t="str">
        <v>ViterbiNet</v>
      </c>
      <c r="B5">
        <v>14</v>
      </c>
      <c r="C5">
        <v>3.60555211702982E-4</v>
      </c>
      <c r="R5">
        <v>2.0794424613316798E-3</v>
      </c>
    </row>
    <row r="6" spans="1:18" x14ac:dyDescent="0.25">
      <c r="A6" t="str">
        <v>ViterbiNet</v>
      </c>
      <c r="B6">
        <v>12</v>
      </c>
      <c r="C6">
        <v>1.60138736168543E-3</v>
      </c>
      <c r="R6">
        <v>2.0794424613316798E-3</v>
      </c>
    </row>
    <row r="7" spans="1:18" x14ac:dyDescent="0.25">
      <c r="A7" t="str">
        <v>ViterbiNet</v>
      </c>
      <c r="B7">
        <v>13</v>
      </c>
      <c r="C7">
        <v>6.31110509236653E-4</v>
      </c>
      <c r="R7">
        <v>2.0794424613316798E-3</v>
      </c>
    </row>
    <row r="8" spans="1:18" x14ac:dyDescent="0.25">
      <c r="A8" t="str">
        <v>ViterbiNet</v>
      </c>
      <c r="B8">
        <v>14</v>
      </c>
      <c r="C8">
        <v>3.60555211702982E-4</v>
      </c>
    </row>
    <row r="9" spans="1:18" x14ac:dyDescent="0.25">
      <c r="A9" t="str">
        <v>ViterbiNet</v>
      </c>
      <c r="B9">
        <v>12</v>
      </c>
      <c r="C9">
        <v>1.60138736168543E-3</v>
      </c>
    </row>
    <row r="10" spans="1:18" x14ac:dyDescent="0.25">
      <c r="A10" t="str">
        <v>ViterbiNet</v>
      </c>
      <c r="B10">
        <v>12</v>
      </c>
      <c r="C10">
        <v>1.60138736168543E-3</v>
      </c>
    </row>
    <row r="11" spans="1:18" x14ac:dyDescent="0.25">
      <c r="A11" t="str">
        <v>ViterbiNet</v>
      </c>
      <c r="B11">
        <v>14</v>
      </c>
      <c r="C11">
        <v>3.60555211702982E-4</v>
      </c>
    </row>
    <row r="12" spans="1:18" x14ac:dyDescent="0.25">
      <c r="A12" t="str">
        <v>ViterbiNet</v>
      </c>
      <c r="B12">
        <v>13</v>
      </c>
      <c r="C12">
        <v>6.31110509236653E-4</v>
      </c>
    </row>
    <row r="13" spans="1:18" x14ac:dyDescent="0.25">
      <c r="A13" t="str">
        <v>ViterbiNet</v>
      </c>
      <c r="B13">
        <v>14</v>
      </c>
      <c r="C13">
        <v>3.60555211702982E-4</v>
      </c>
    </row>
    <row r="14" spans="1:18" x14ac:dyDescent="0.25">
      <c r="A14" t="str">
        <v>ViterbiNet</v>
      </c>
      <c r="B14">
        <v>13</v>
      </c>
      <c r="C14">
        <v>6.31110509236653E-4</v>
      </c>
    </row>
    <row r="15" spans="1:18" x14ac:dyDescent="0.25">
      <c r="A15" t="str">
        <v>ViterbiNet</v>
      </c>
      <c r="B15">
        <v>12</v>
      </c>
      <c r="C15">
        <v>1.60138736168543E-3</v>
      </c>
    </row>
    <row r="16" spans="1:18" x14ac:dyDescent="0.25">
      <c r="A16" t="str">
        <v>ViterbiNet</v>
      </c>
      <c r="B16">
        <v>13</v>
      </c>
      <c r="C16">
        <v>6.31110509236653E-4</v>
      </c>
    </row>
    <row r="17" spans="1:3" x14ac:dyDescent="0.25">
      <c r="A17" t="str">
        <v>ViterbiNet</v>
      </c>
      <c r="B17">
        <v>12</v>
      </c>
      <c r="C17">
        <v>1.60138736168543E-3</v>
      </c>
    </row>
    <row r="18" spans="1:3" x14ac:dyDescent="0.25">
      <c r="A18" t="str">
        <v>ViterbiNet</v>
      </c>
      <c r="B18">
        <v>14</v>
      </c>
      <c r="C18">
        <v>3.60555211702982E-4</v>
      </c>
    </row>
    <row r="19" spans="1:3" x14ac:dyDescent="0.25">
      <c r="A19" t="str">
        <v>Sionna</v>
      </c>
      <c r="B19">
        <v>12</v>
      </c>
      <c r="C19">
        <v>2.1086091001828499E-3</v>
      </c>
    </row>
    <row r="20" spans="1:3" x14ac:dyDescent="0.25">
      <c r="A20" t="str">
        <v>Sionna</v>
      </c>
      <c r="B20">
        <v>13</v>
      </c>
      <c r="C20">
        <v>1.1661099990208899E-3</v>
      </c>
    </row>
    <row r="21" spans="1:3" x14ac:dyDescent="0.25">
      <c r="A21" t="str">
        <v>Sionna</v>
      </c>
      <c r="B21">
        <v>14</v>
      </c>
      <c r="C21">
        <v>6.9472155968348102E-4</v>
      </c>
    </row>
    <row r="22" spans="1:3" x14ac:dyDescent="0.25">
      <c r="A22" t="str">
        <v>Sionna</v>
      </c>
      <c r="B22">
        <v>13</v>
      </c>
      <c r="C22">
        <v>1.1727766593297301E-3</v>
      </c>
    </row>
    <row r="23" spans="1:3" x14ac:dyDescent="0.25">
      <c r="A23" t="str">
        <v>Sionna</v>
      </c>
      <c r="B23">
        <v>14</v>
      </c>
      <c r="C23">
        <v>6.9444378217061299E-4</v>
      </c>
    </row>
    <row r="24" spans="1:3" x14ac:dyDescent="0.25">
      <c r="A24" t="str">
        <v>Sionna</v>
      </c>
      <c r="B24">
        <v>12</v>
      </c>
      <c r="C24">
        <v>2.0794424613316798E-3</v>
      </c>
    </row>
    <row r="25" spans="1:3" x14ac:dyDescent="0.25">
      <c r="A25" t="str">
        <v>Sionna</v>
      </c>
      <c r="B25">
        <v>13</v>
      </c>
      <c r="C25">
        <v>1.1727766593297301E-3</v>
      </c>
    </row>
    <row r="26" spans="1:3" x14ac:dyDescent="0.25">
      <c r="A26" t="str">
        <v>Sionna</v>
      </c>
      <c r="B26">
        <v>12</v>
      </c>
      <c r="C26">
        <v>2.0794424613316798E-3</v>
      </c>
    </row>
    <row r="27" spans="1:3" x14ac:dyDescent="0.25">
      <c r="A27" t="str">
        <v>Sionna</v>
      </c>
      <c r="B27">
        <v>14</v>
      </c>
      <c r="C27">
        <v>6.9444378217061299E-4</v>
      </c>
    </row>
    <row r="28" spans="1:3" x14ac:dyDescent="0.25">
      <c r="A28" t="str">
        <v>Sionna</v>
      </c>
      <c r="B28">
        <v>13</v>
      </c>
      <c r="C28">
        <v>1.1727766593297301E-3</v>
      </c>
    </row>
    <row r="29" spans="1:3" x14ac:dyDescent="0.25">
      <c r="A29" t="str">
        <v>Sionna</v>
      </c>
      <c r="B29">
        <v>12</v>
      </c>
      <c r="C29">
        <v>2.0794424613316798E-3</v>
      </c>
    </row>
    <row r="30" spans="1:3" x14ac:dyDescent="0.25">
      <c r="A30" t="str">
        <v>Sionna</v>
      </c>
      <c r="B30">
        <v>14</v>
      </c>
      <c r="C30">
        <v>6.9444378217061299E-4</v>
      </c>
    </row>
    <row r="31" spans="1:3" x14ac:dyDescent="0.25">
      <c r="A31" t="str">
        <v>Sionna</v>
      </c>
      <c r="B31">
        <v>14</v>
      </c>
      <c r="C31">
        <v>6.9444378217061299E-4</v>
      </c>
    </row>
    <row r="32" spans="1:3" x14ac:dyDescent="0.25">
      <c r="A32" t="str">
        <v>Sionna</v>
      </c>
      <c r="B32">
        <v>13</v>
      </c>
      <c r="C32">
        <v>1.1727766593297301E-3</v>
      </c>
    </row>
    <row r="33" spans="1:3" x14ac:dyDescent="0.25">
      <c r="A33" t="str">
        <v>Sionna</v>
      </c>
      <c r="B33">
        <v>12</v>
      </c>
      <c r="C33">
        <v>2.0794424613316798E-3</v>
      </c>
    </row>
    <row r="34" spans="1:3" x14ac:dyDescent="0.25">
      <c r="A34" t="str">
        <v>Sionna</v>
      </c>
      <c r="B34">
        <v>14</v>
      </c>
      <c r="C34">
        <v>6.9444378217061299E-4</v>
      </c>
    </row>
    <row r="35" spans="1:3" x14ac:dyDescent="0.25">
      <c r="A35" t="str">
        <v>Sionna</v>
      </c>
      <c r="B35">
        <v>12</v>
      </c>
      <c r="C35">
        <v>2.0794424613316798E-3</v>
      </c>
    </row>
    <row r="36" spans="1:3" x14ac:dyDescent="0.25">
      <c r="A36" t="str">
        <v>Sionna</v>
      </c>
      <c r="B36">
        <v>13</v>
      </c>
      <c r="C36">
        <v>1.1727766593297301E-3</v>
      </c>
    </row>
    <row r="37" spans="1:3" x14ac:dyDescent="0.25">
      <c r="A37" t="str">
        <v>Mamba</v>
      </c>
      <c r="B37">
        <v>14</v>
      </c>
      <c r="C37">
        <v>1.9966647624969401E-3</v>
      </c>
    </row>
    <row r="38" spans="1:3" x14ac:dyDescent="0.25">
      <c r="A38" t="str">
        <v>Mamba</v>
      </c>
      <c r="B38">
        <v>13</v>
      </c>
      <c r="C38">
        <v>4.0369405945142097E-3</v>
      </c>
    </row>
    <row r="39" spans="1:3" x14ac:dyDescent="0.25">
      <c r="A39" t="str">
        <v>Mamba</v>
      </c>
      <c r="B39">
        <v>12</v>
      </c>
      <c r="C39">
        <v>4.7847176591555201E-3</v>
      </c>
    </row>
    <row r="40" spans="1:3" x14ac:dyDescent="0.25">
      <c r="A40" t="str">
        <v>Mamba</v>
      </c>
      <c r="B40">
        <v>14</v>
      </c>
      <c r="C40">
        <v>2.1286090811093602E-3</v>
      </c>
    </row>
    <row r="41" spans="1:3" x14ac:dyDescent="0.25">
      <c r="A41" t="str">
        <v>Mamba</v>
      </c>
      <c r="B41">
        <v>13</v>
      </c>
      <c r="C41">
        <v>4.1486071546872399E-3</v>
      </c>
    </row>
    <row r="42" spans="1:3" x14ac:dyDescent="0.25">
      <c r="A42" t="str">
        <v>Mamba</v>
      </c>
      <c r="B42">
        <v>12</v>
      </c>
      <c r="C42">
        <v>4.8744397958119697E-3</v>
      </c>
    </row>
    <row r="43" spans="1:3" x14ac:dyDescent="0.25">
      <c r="A43" t="str">
        <v>Mamba</v>
      </c>
      <c r="B43">
        <v>14</v>
      </c>
      <c r="C43">
        <v>2.1286090811093602E-3</v>
      </c>
    </row>
    <row r="44" spans="1:3" x14ac:dyDescent="0.25">
      <c r="A44" t="str">
        <v>Mamba</v>
      </c>
      <c r="B44">
        <v>13</v>
      </c>
      <c r="C44">
        <v>4.1486071546872399E-3</v>
      </c>
    </row>
    <row r="45" spans="1:3" x14ac:dyDescent="0.25">
      <c r="A45" t="str">
        <v>Mamba</v>
      </c>
      <c r="B45">
        <v>12</v>
      </c>
      <c r="C45">
        <v>4.8744397958119697E-3</v>
      </c>
    </row>
    <row r="46" spans="1:3" x14ac:dyDescent="0.25">
      <c r="A46" t="str">
        <v>Mamba</v>
      </c>
      <c r="B46">
        <v>12</v>
      </c>
      <c r="C46">
        <v>4.8744397958119697E-3</v>
      </c>
    </row>
    <row r="47" spans="1:3" x14ac:dyDescent="0.25">
      <c r="A47" t="str">
        <v>Mamba</v>
      </c>
      <c r="B47">
        <v>14</v>
      </c>
      <c r="C47">
        <v>2.1286090811093602E-3</v>
      </c>
    </row>
    <row r="48" spans="1:3" x14ac:dyDescent="0.25">
      <c r="A48" t="str">
        <v>Mamba</v>
      </c>
      <c r="B48">
        <v>13</v>
      </c>
      <c r="C48">
        <v>4.1486071546872399E-3</v>
      </c>
    </row>
    <row r="49" spans="1:3" x14ac:dyDescent="0.25">
      <c r="A49" t="str">
        <v>Mamba</v>
      </c>
      <c r="B49">
        <v>12</v>
      </c>
      <c r="C49">
        <v>4.8744397958119697E-3</v>
      </c>
    </row>
    <row r="50" spans="1:3" x14ac:dyDescent="0.25">
      <c r="A50" t="str">
        <v>Mamba</v>
      </c>
      <c r="B50">
        <v>13</v>
      </c>
      <c r="C50">
        <v>4.1486071546872399E-3</v>
      </c>
    </row>
    <row r="51" spans="1:3" x14ac:dyDescent="0.25">
      <c r="A51" t="str">
        <v>Mamba</v>
      </c>
      <c r="B51">
        <v>14</v>
      </c>
      <c r="C51">
        <v>2.1286090811093602E-3</v>
      </c>
    </row>
    <row r="52" spans="1:3" x14ac:dyDescent="0.25">
      <c r="A52" t="str">
        <v>Mamba</v>
      </c>
      <c r="B52">
        <v>14</v>
      </c>
      <c r="C52">
        <v>2.1286090811093602E-3</v>
      </c>
    </row>
    <row r="53" spans="1:3" x14ac:dyDescent="0.25">
      <c r="A53" t="str">
        <v>Mamba</v>
      </c>
      <c r="B53">
        <v>12</v>
      </c>
      <c r="C53">
        <v>4.8744397958119697E-3</v>
      </c>
    </row>
    <row r="54" spans="1:3" x14ac:dyDescent="0.25">
      <c r="A54" t="str">
        <v>Mamba</v>
      </c>
      <c r="B54">
        <v>13</v>
      </c>
      <c r="C54">
        <v>4.1486071546872399E-3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9AC29-C912-45A7-94FA-1A793ADD9D05}">
  <sheetPr codeName="Sheet12"/>
  <dimension ref="A1:AD1604"/>
  <sheetViews>
    <sheetView zoomScale="85" zoomScaleNormal="85" workbookViewId="0">
      <selection activeCell="E32" sqref="E32"/>
    </sheetView>
  </sheetViews>
  <sheetFormatPr defaultRowHeight="15" x14ac:dyDescent="0.25"/>
  <cols>
    <col min="1" max="11" width="8.5703125" customWidth="1"/>
    <col min="18" max="18" width="15.28515625" bestFit="1" customWidth="1"/>
    <col min="21" max="21" width="20.85546875" style="10" bestFit="1" customWidth="1"/>
    <col min="24" max="24" width="11.85546875" bestFit="1" customWidth="1"/>
  </cols>
  <sheetData>
    <row r="1" spans="1:30" x14ac:dyDescent="0.25">
      <c r="A1" t="s">
        <v>17</v>
      </c>
      <c r="B1" t="s">
        <v>18</v>
      </c>
      <c r="V1" t="s">
        <v>126</v>
      </c>
      <c r="W1" t="s">
        <v>208</v>
      </c>
      <c r="X1" t="s">
        <v>40</v>
      </c>
      <c r="Y1" t="s">
        <v>60</v>
      </c>
      <c r="AC1" t="str">
        <f>X3</f>
        <v>ViterbiNet</v>
      </c>
      <c r="AD1" t="str">
        <f>X2</f>
        <v>Transformer</v>
      </c>
    </row>
    <row r="2" spans="1:30" x14ac:dyDescent="0.25">
      <c r="A2" t="s">
        <v>2998</v>
      </c>
      <c r="B2" t="s">
        <v>2999</v>
      </c>
      <c r="C2" t="s">
        <v>3000</v>
      </c>
      <c r="D2" t="s">
        <v>3001</v>
      </c>
      <c r="E2" t="s">
        <v>3223</v>
      </c>
      <c r="F2" t="s">
        <v>3224</v>
      </c>
      <c r="K2" s="7"/>
      <c r="L2" s="7"/>
      <c r="M2" s="7"/>
      <c r="V2" t="str" cm="1">
        <f t="array" ref="V2:X37">SUBSTITUTE(SUBSTITUTE(INDEX(_xlfn._xlws.FILTER(A1:K1581,ISNUMBER(SEARCH(V$1,A1:A1581)),""),_xlfn.SEQUENCE(COUNTA(INDEX(_xlfn._xlws.FILTER(A1:K1581,ISNUMBER(SEARCH(V$1,A1:A1581)),""),,1))),{2,3,6}),"model=",""),"snr=","")</f>
        <v>0</v>
      </c>
      <c r="W2" t="str">
        <v>12</v>
      </c>
      <c r="X2" t="str">
        <v>Transformer</v>
      </c>
      <c r="Y2" s="7" cm="1">
        <f t="array" ref="Y2">VALUE(INDEX(SUBSTITUTE(SUBSTITUTE(INDEX(_xlfn._xlws.FILTER($A$1:$N$111581,ISNUMBER(SEARCH(Y$1,$E$1:$E$111581))*(ISNUMBER(SEARCH(X2,$B$1:$B$111581)))*(ISNUMBER(SEARCH(W2,$D$1:$D$111581))),""),_xlfn.SEQUENCE(COUNTA(INDEX(_xlfn._xlws.FILTER($A$1:$A$111581,ISNUMBER(SEARCH(X2,$B$1:$B$111581))*(ISNUMBER(SEARCH(X2,$B$1:$B$111581)))*(ISNUMBER(SEARCH(W2,$D$1:$D$111581))),""),,1))),{7}),"model=",""),"snr=",""),V2+1,))</f>
        <v>6.1111132303873596E-4</v>
      </c>
      <c r="AB2" t="str" cm="1">
        <f t="array" ref="AB2:AB4">_xlfn.UNIQUE(INDEX(_xlfn.UNIQUE(_xlfn.ANCHORARRAY(V2)),,2))</f>
        <v>12</v>
      </c>
      <c r="AC2" s="7" cm="1">
        <f t="array" aca="1" ref="AC2" ca="1">AVERAGE(_xlfn._xlws.FILTER(INDEX(_xlfn._xlws.FILTER(OFFSET(_xlfn.ANCHORARRAY($V$2),,,,4),(OFFSET(_xlfn.ANCHORARRAY($V$2),,1,,1)=$AB2)*(OFFSET(_xlfn.ANCHORARRAY($V$2),,2,,1)=AC$1),""),,4),ISNUMBER(INDEX(_xlfn._xlws.FILTER(OFFSET(_xlfn.ANCHORARRAY($V$2),,,,4),(OFFSET(_xlfn.ANCHORARRAY($V$2),,1,,1)=$AB2)*(OFFSET(_xlfn.ANCHORARRAY($V$2),,2,,1)=AC$1),""),,4))))</f>
        <v>7.129628128475598E-4</v>
      </c>
      <c r="AD2" s="7" cm="1">
        <f t="array" aca="1" ref="AD2" ca="1">AVERAGE(_xlfn._xlws.FILTER(INDEX(_xlfn._xlws.FILTER(OFFSET(_xlfn.ANCHORARRAY($V$2),,,,4),(OFFSET(_xlfn.ANCHORARRAY($V$2),,1,,1)=$AB2)*(OFFSET(_xlfn.ANCHORARRAY($V$2),,2,,1)=AD$1),""),,4),ISNUMBER(INDEX(_xlfn._xlws.FILTER(OFFSET(_xlfn.ANCHORARRAY($V$2),,,,4),(OFFSET(_xlfn.ANCHORARRAY($V$2),,1,,1)=$AB2)*(OFFSET(_xlfn.ANCHORARRAY($V$2),,2,,1)=AD$1),""),,4))))</f>
        <v>8.7037043439017279E-4</v>
      </c>
    </row>
    <row r="3" spans="1:30" x14ac:dyDescent="0.25">
      <c r="A3" t="s">
        <v>19</v>
      </c>
      <c r="K3" s="7"/>
      <c r="L3" s="7"/>
      <c r="M3" s="7"/>
      <c r="V3" t="str">
        <v>0</v>
      </c>
      <c r="W3" t="str">
        <v>12</v>
      </c>
      <c r="X3" t="str">
        <v>ViterbiNet</v>
      </c>
      <c r="Y3" s="7" cm="1">
        <f t="array" ref="Y3">VALUE(INDEX(SUBSTITUTE(SUBSTITUTE(INDEX(_xlfn._xlws.FILTER($A$1:$N$111581,ISNUMBER(SEARCH(Y$1,$E$1:$E$111581))*(ISNUMBER(SEARCH(X3,$B$1:$B$111581)))*(ISNUMBER(SEARCH(W3,$D$1:$D$111581))),""),_xlfn.SEQUENCE(COUNTA(INDEX(_xlfn._xlws.FILTER($A$1:$A$111581,ISNUMBER(SEARCH(X3,$B$1:$B$111581))*(ISNUMBER(SEARCH(X3,$B$1:$B$111581)))*(ISNUMBER(SEARCH(W3,$D$1:$D$111581))),""),,1))),{7}),"model=",""),"snr=",""),V3+1,))</f>
        <v>2.7222222089767398E-3</v>
      </c>
      <c r="AB3" t="str">
        <v>13</v>
      </c>
      <c r="AC3" s="7" cm="1">
        <f t="array" aca="1" ref="AC3" ca="1">AVERAGE(_xlfn._xlws.FILTER(INDEX(_xlfn._xlws.FILTER(OFFSET(_xlfn.ANCHORARRAY($V$2),,,,4),(OFFSET(_xlfn.ANCHORARRAY($V$2),,1,,1)=$AB3)*(OFFSET(_xlfn.ANCHORARRAY($V$2),,2,,1)=AC$1),""),,4),ISNUMBER(INDEX(_xlfn._xlws.FILTER(OFFSET(_xlfn.ANCHORARRAY($V$2),,,,4),(OFFSET(_xlfn.ANCHORARRAY($V$2),,1,,1)=$AB3)*(OFFSET(_xlfn.ANCHORARRAY($V$2),,2,,1)=AC$1),""),,4))))</f>
        <v>3.2098754688545452E-4</v>
      </c>
      <c r="AD3" s="7" cm="1">
        <f t="array" aca="1" ref="AD3" ca="1">AVERAGE(_xlfn._xlws.FILTER(INDEX(_xlfn._xlws.FILTER(OFFSET(_xlfn.ANCHORARRAY($V$2),,,,4),(OFFSET(_xlfn.ANCHORARRAY($V$2),,1,,1)=$AB3)*(OFFSET(_xlfn.ANCHORARRAY($V$2),,2,,1)=AD$1),""),,4),ISNUMBER(INDEX(_xlfn._xlws.FILTER(OFFSET(_xlfn.ANCHORARRAY($V$2),,,,4),(OFFSET(_xlfn.ANCHORARRAY($V$2),,1,,1)=$AB3)*(OFFSET(_xlfn.ANCHORARRAY($V$2),,2,,1)=AD$1),""),,4))))</f>
        <v>2.9166666445908665E-4</v>
      </c>
    </row>
    <row r="4" spans="1:30" x14ac:dyDescent="0.25">
      <c r="A4" t="s">
        <v>20</v>
      </c>
      <c r="B4">
        <v>0</v>
      </c>
      <c r="C4" t="s">
        <v>127</v>
      </c>
      <c r="D4" t="s">
        <v>3277</v>
      </c>
      <c r="E4" t="s">
        <v>3278</v>
      </c>
      <c r="F4" t="s">
        <v>65</v>
      </c>
      <c r="K4" s="7"/>
      <c r="L4" s="7"/>
      <c r="M4" s="7"/>
      <c r="V4" t="str">
        <v>0</v>
      </c>
      <c r="W4" t="str">
        <v>13</v>
      </c>
      <c r="X4" t="str">
        <v>Transformer</v>
      </c>
      <c r="Y4" s="7" cm="1">
        <f t="array" ref="Y4">VALUE(INDEX(SUBSTITUTE(SUBSTITUTE(INDEX(_xlfn._xlws.FILTER($A$1:$N$111581,ISNUMBER(SEARCH(Y$1,$E$1:$E$111581))*(ISNUMBER(SEARCH(X4,$B$1:$B$111581)))*(ISNUMBER(SEARCH(W4,$D$1:$D$111581))),""),_xlfn.SEQUENCE(COUNTA(INDEX(_xlfn._xlws.FILTER($A$1:$A$111581,ISNUMBER(SEARCH(X4,$B$1:$B$111581))*(ISNUMBER(SEARCH(X4,$B$1:$B$111581)))*(ISNUMBER(SEARCH(W4,$D$1:$D$111581))),""),,1))),{7}),"model=",""),"snr=",""),V4+1,))</f>
        <v>1.7592602305942101E-4</v>
      </c>
      <c r="AB4" t="str">
        <v>14</v>
      </c>
      <c r="AC4" s="7" cm="1">
        <f t="array" aca="1" ref="AC4" ca="1">AVERAGE(_xlfn._xlws.FILTER(INDEX(_xlfn._xlws.FILTER(OFFSET(_xlfn.ANCHORARRAY($V$2),,,,4),(OFFSET(_xlfn.ANCHORARRAY($V$2),,1,,1)=$AB4)*(OFFSET(_xlfn.ANCHORARRAY($V$2),,2,,1)=AC$1),""),,4),ISNUMBER(INDEX(_xlfn._xlws.FILTER(OFFSET(_xlfn.ANCHORARRAY($V$2),,,,4),(OFFSET(_xlfn.ANCHORARRAY($V$2),,1,,1)=$AB4)*(OFFSET(_xlfn.ANCHORARRAY($V$2),,2,,1)=AC$1),""),,4))))</f>
        <v>1.4518517719374737E-3</v>
      </c>
      <c r="AD4" s="7" cm="1">
        <f t="array" aca="1" ref="AD4" ca="1">AVERAGE(_xlfn._xlws.FILTER(INDEX(_xlfn._xlws.FILTER(OFFSET(_xlfn.ANCHORARRAY($V$2),,,,4),(OFFSET(_xlfn.ANCHORARRAY($V$2),,1,,1)=$AB4)*(OFFSET(_xlfn.ANCHORARRAY($V$2),,2,,1)=AD$1),""),,4),ISNUMBER(INDEX(_xlfn._xlws.FILTER(OFFSET(_xlfn.ANCHORARRAY($V$2),,,,4),(OFFSET(_xlfn.ANCHORARRAY($V$2),,1,,1)=$AB4)*(OFFSET(_xlfn.ANCHORARRAY($V$2),,2,,1)=AD$1),""),,4))))</f>
        <v>1.1666667461395232E-4</v>
      </c>
    </row>
    <row r="5" spans="1:30" x14ac:dyDescent="0.25">
      <c r="A5" t="s">
        <v>20</v>
      </c>
      <c r="B5">
        <v>0</v>
      </c>
      <c r="C5" t="s">
        <v>127</v>
      </c>
      <c r="D5" t="s">
        <v>3277</v>
      </c>
      <c r="E5" t="s">
        <v>3278</v>
      </c>
      <c r="F5" t="s">
        <v>3276</v>
      </c>
      <c r="V5" t="str">
        <v>0</v>
      </c>
      <c r="W5" t="str">
        <v>13</v>
      </c>
      <c r="X5" t="str">
        <v>ViterbiNet</v>
      </c>
      <c r="Y5" s="7" cm="1">
        <f t="array" ref="Y5">VALUE(INDEX(SUBSTITUTE(SUBSTITUTE(INDEX(_xlfn._xlws.FILTER($A$1:$N$111581,ISNUMBER(SEARCH(Y$1,$E$1:$E$111581))*(ISNUMBER(SEARCH(X5,$B$1:$B$111581)))*(ISNUMBER(SEARCH(W5,$D$1:$D$111581))),""),_xlfn.SEQUENCE(COUNTA(INDEX(_xlfn._xlws.FILTER($A$1:$A$111581,ISNUMBER(SEARCH(X5,$B$1:$B$111581))*(ISNUMBER(SEARCH(X5,$B$1:$B$111581)))*(ISNUMBER(SEARCH(W5,$D$1:$D$111581))),""),,1))),{7}),"model=",""),"snr=",""),V5+1,))</f>
        <v>2.4074070983462801E-4</v>
      </c>
      <c r="AC5" s="7"/>
    </row>
    <row r="6" spans="1:30" x14ac:dyDescent="0.25">
      <c r="A6" t="s">
        <v>20</v>
      </c>
      <c r="B6">
        <v>0</v>
      </c>
      <c r="C6" t="s">
        <v>131</v>
      </c>
      <c r="D6" t="s">
        <v>3277</v>
      </c>
      <c r="E6" t="s">
        <v>3278</v>
      </c>
      <c r="F6" t="s">
        <v>65</v>
      </c>
      <c r="V6" t="str">
        <v>0</v>
      </c>
      <c r="W6" t="str">
        <v>14</v>
      </c>
      <c r="X6" t="str">
        <v>Transformer</v>
      </c>
      <c r="Y6" s="7" cm="1">
        <f t="array" ref="Y6">VALUE(INDEX(SUBSTITUTE(SUBSTITUTE(INDEX(_xlfn._xlws.FILTER($A$1:$N$111581,ISNUMBER(SEARCH(Y$1,$E$1:$E$111581))*(ISNUMBER(SEARCH(X6,$B$1:$B$111581)))*(ISNUMBER(SEARCH(W6,$D$1:$D$111581))),""),_xlfn.SEQUENCE(COUNTA(INDEX(_xlfn._xlws.FILTER($A$1:$A$111581,ISNUMBER(SEARCH(X6,$B$1:$B$111581))*(ISNUMBER(SEARCH(X6,$B$1:$B$111581)))*(ISNUMBER(SEARCH(W6,$D$1:$D$111581))),""),,1))),{7}),"model=",""),"snr=",""),V6+1,))</f>
        <v>7.7777822812398196E-5</v>
      </c>
      <c r="AC6" s="7"/>
    </row>
    <row r="7" spans="1:30" x14ac:dyDescent="0.25">
      <c r="A7" t="s">
        <v>20</v>
      </c>
      <c r="B7">
        <v>0</v>
      </c>
      <c r="C7" t="s">
        <v>131</v>
      </c>
      <c r="D7" t="s">
        <v>3277</v>
      </c>
      <c r="E7" t="s">
        <v>3278</v>
      </c>
      <c r="F7" t="s">
        <v>3276</v>
      </c>
      <c r="V7" t="str">
        <v>0</v>
      </c>
      <c r="W7" t="str">
        <v>14</v>
      </c>
      <c r="X7" t="str">
        <v>ViterbiNet</v>
      </c>
      <c r="Y7" s="7" cm="1">
        <f t="array" ref="Y7">VALUE(INDEX(SUBSTITUTE(SUBSTITUTE(INDEX(_xlfn._xlws.FILTER($A$1:$N$111581,ISNUMBER(SEARCH(Y$1,$E$1:$E$111581))*(ISNUMBER(SEARCH(X7,$B$1:$B$111581)))*(ISNUMBER(SEARCH(W7,$D$1:$D$111581))),""),_xlfn.SEQUENCE(COUNTA(INDEX(_xlfn._xlws.FILTER($A$1:$A$111581,ISNUMBER(SEARCH(X7,$B$1:$B$111581))*(ISNUMBER(SEARCH(X7,$B$1:$B$111581)))*(ISNUMBER(SEARCH(W7,$D$1:$D$111581))),""),,1))),{7}),"model=",""),"snr=",""),V7+1,))</f>
        <v>5.2500001986821396E-3</v>
      </c>
      <c r="AC7" s="7"/>
    </row>
    <row r="8" spans="1:30" x14ac:dyDescent="0.25">
      <c r="A8" t="s">
        <v>20</v>
      </c>
      <c r="B8">
        <v>0</v>
      </c>
      <c r="C8" t="s">
        <v>132</v>
      </c>
      <c r="D8" t="s">
        <v>3277</v>
      </c>
      <c r="E8" t="s">
        <v>3278</v>
      </c>
      <c r="F8" t="s">
        <v>65</v>
      </c>
      <c r="V8" t="str">
        <v>1</v>
      </c>
      <c r="W8" t="str">
        <v>12</v>
      </c>
      <c r="X8" t="str">
        <v>Transformer</v>
      </c>
      <c r="Y8" s="7" cm="1">
        <f t="array" ref="Y8">VALUE(INDEX(SUBSTITUTE(SUBSTITUTE(INDEX(_xlfn._xlws.FILTER($A$1:$N$111581,ISNUMBER(SEARCH(Y$1,$E$1:$E$111581))*(ISNUMBER(SEARCH(X8,$B$1:$B$111581)))*(ISNUMBER(SEARCH(W8,$D$1:$D$111581))),""),_xlfn.SEQUENCE(COUNTA(INDEX(_xlfn._xlws.FILTER($A$1:$A$111581,ISNUMBER(SEARCH(X8,$B$1:$B$111581))*(ISNUMBER(SEARCH(X8,$B$1:$B$111581)))*(ISNUMBER(SEARCH(W8,$D$1:$D$111581))),""),,1))),{7}),"model=",""),"snr=",""),V8+1,))</f>
        <v>7.7777783075968403E-4</v>
      </c>
      <c r="AC8" s="7"/>
    </row>
    <row r="9" spans="1:30" x14ac:dyDescent="0.25">
      <c r="A9" t="s">
        <v>20</v>
      </c>
      <c r="B9">
        <v>0</v>
      </c>
      <c r="C9" t="s">
        <v>132</v>
      </c>
      <c r="D9" t="s">
        <v>3277</v>
      </c>
      <c r="E9" t="s">
        <v>3278</v>
      </c>
      <c r="F9" t="s">
        <v>3276</v>
      </c>
      <c r="V9" t="str">
        <v>1</v>
      </c>
      <c r="W9" t="str">
        <v>12</v>
      </c>
      <c r="X9" t="str">
        <v>ViterbiNet</v>
      </c>
      <c r="Y9" s="7" cm="1">
        <f t="array" ref="Y9">VALUE(INDEX(SUBSTITUTE(SUBSTITUTE(INDEX(_xlfn._xlws.FILTER($A$1:$N$111581,ISNUMBER(SEARCH(Y$1,$E$1:$E$111581))*(ISNUMBER(SEARCH(X9,$B$1:$B$111581)))*(ISNUMBER(SEARCH(W9,$D$1:$D$111581))),""),_xlfn.SEQUENCE(COUNTA(INDEX(_xlfn._xlws.FILTER($A$1:$A$111581,ISNUMBER(SEARCH(X9,$B$1:$B$111581))*(ISNUMBER(SEARCH(X9,$B$1:$B$111581)))*(ISNUMBER(SEARCH(W9,$D$1:$D$111581))),""),,1))),{7}),"model=",""),"snr=",""),V9+1,))</f>
        <v>4.72221970558166E-4</v>
      </c>
      <c r="AC9" s="7"/>
    </row>
    <row r="10" spans="1:30" x14ac:dyDescent="0.25">
      <c r="A10" t="s">
        <v>19</v>
      </c>
      <c r="V10" t="str">
        <v>1</v>
      </c>
      <c r="W10" t="str">
        <v>13</v>
      </c>
      <c r="X10" t="str">
        <v>Transformer</v>
      </c>
      <c r="Y10" s="7" cm="1">
        <f t="array" ref="Y10">VALUE(INDEX(SUBSTITUTE(SUBSTITUTE(INDEX(_xlfn._xlws.FILTER($A$1:$N$111581,ISNUMBER(SEARCH(Y$1,$E$1:$E$111581))*(ISNUMBER(SEARCH(X10,$B$1:$B$111581)))*(ISNUMBER(SEARCH(W10,$D$1:$D$111581))),""),_xlfn.SEQUENCE(COUNTA(INDEX(_xlfn._xlws.FILTER($A$1:$A$111581,ISNUMBER(SEARCH(X10,$B$1:$B$111581))*(ISNUMBER(SEARCH(X10,$B$1:$B$111581)))*(ISNUMBER(SEARCH(W10,$D$1:$D$111581))),""),,1))),{7}),"model=",""),"snr=",""),V10+1,))</f>
        <v>1.7592582437727099E-4</v>
      </c>
    </row>
    <row r="11" spans="1:30" x14ac:dyDescent="0.25">
      <c r="A11" t="s">
        <v>19</v>
      </c>
      <c r="V11" t="str">
        <v>1</v>
      </c>
      <c r="W11" t="str">
        <v>13</v>
      </c>
      <c r="X11" t="str">
        <v>ViterbiNet</v>
      </c>
      <c r="Y11" s="7" cm="1">
        <f t="array" ref="Y11">VALUE(INDEX(SUBSTITUTE(SUBSTITUTE(INDEX(_xlfn._xlws.FILTER($A$1:$N$111581,ISNUMBER(SEARCH(Y$1,$E$1:$E$111581))*(ISNUMBER(SEARCH(X11,$B$1:$B$111581)))*(ISNUMBER(SEARCH(W11,$D$1:$D$111581))),""),_xlfn.SEQUENCE(COUNTA(INDEX(_xlfn._xlws.FILTER($A$1:$A$111581,ISNUMBER(SEARCH(X11,$B$1:$B$111581))*(ISNUMBER(SEARCH(X11,$B$1:$B$111581)))*(ISNUMBER(SEARCH(W11,$D$1:$D$111581))),""),,1))),{7}),"model=",""),"snr=",""),V11+1,))</f>
        <v>2.6851846112145301E-4</v>
      </c>
    </row>
    <row r="12" spans="1:30" x14ac:dyDescent="0.25">
      <c r="A12" t="s">
        <v>19</v>
      </c>
      <c r="V12" t="str">
        <v>1</v>
      </c>
      <c r="W12" t="str">
        <v>14</v>
      </c>
      <c r="X12" t="str">
        <v>Transformer</v>
      </c>
      <c r="Y12" s="7" cm="1">
        <f t="array" ref="Y12">VALUE(INDEX(SUBSTITUTE(SUBSTITUTE(INDEX(_xlfn._xlws.FILTER($A$1:$N$111581,ISNUMBER(SEARCH(Y$1,$E$1:$E$111581))*(ISNUMBER(SEARCH(X12,$B$1:$B$111581)))*(ISNUMBER(SEARCH(W12,$D$1:$D$111581))),""),_xlfn.SEQUENCE(COUNTA(INDEX(_xlfn._xlws.FILTER($A$1:$A$111581,ISNUMBER(SEARCH(X12,$B$1:$B$111581))*(ISNUMBER(SEARCH(X12,$B$1:$B$111581)))*(ISNUMBER(SEARCH(W12,$D$1:$D$111581))),""),,1))),{7}),"model=",""),"snr=",""),V12+1,))</f>
        <v>2.0000000794728501E-4</v>
      </c>
    </row>
    <row r="13" spans="1:30" x14ac:dyDescent="0.25">
      <c r="A13" t="s">
        <v>19</v>
      </c>
      <c r="V13" t="str">
        <v>1</v>
      </c>
      <c r="W13" t="str">
        <v>14</v>
      </c>
      <c r="X13" t="str">
        <v>ViterbiNet</v>
      </c>
      <c r="Y13" s="7" cm="1">
        <f t="array" ref="Y13">VALUE(INDEX(SUBSTITUTE(SUBSTITUTE(INDEX(_xlfn._xlws.FILTER($A$1:$N$111581,ISNUMBER(SEARCH(Y$1,$E$1:$E$111581))*(ISNUMBER(SEARCH(X13,$B$1:$B$111581)))*(ISNUMBER(SEARCH(W13,$D$1:$D$111581))),""),_xlfn.SEQUENCE(COUNTA(INDEX(_xlfn._xlws.FILTER($A$1:$A$111581,ISNUMBER(SEARCH(X13,$B$1:$B$111581))*(ISNUMBER(SEARCH(X13,$B$1:$B$111581)))*(ISNUMBER(SEARCH(W13,$D$1:$D$111581))),""),,1))),{7}),"model=",""),"snr=",""),V13+1,))</f>
        <v>4.4999988873799598E-4</v>
      </c>
    </row>
    <row r="14" spans="1:30" x14ac:dyDescent="0.25">
      <c r="A14" t="s">
        <v>79</v>
      </c>
      <c r="B14" t="s">
        <v>24</v>
      </c>
      <c r="C14" t="s">
        <v>25</v>
      </c>
      <c r="D14">
        <v>6960</v>
      </c>
      <c r="V14" t="str">
        <v>2</v>
      </c>
      <c r="W14" t="str">
        <v>12</v>
      </c>
      <c r="X14" t="str">
        <v>Transformer</v>
      </c>
      <c r="Y14" s="7" cm="1">
        <f t="array" ref="Y14">VALUE(INDEX(SUBSTITUTE(SUBSTITUTE(INDEX(_xlfn._xlws.FILTER($A$1:$N$111581,ISNUMBER(SEARCH(Y$1,$E$1:$E$111581))*(ISNUMBER(SEARCH(X14,$B$1:$B$111581)))*(ISNUMBER(SEARCH(W14,$D$1:$D$111581))),""),_xlfn.SEQUENCE(COUNTA(INDEX(_xlfn._xlws.FILTER($A$1:$A$111581,ISNUMBER(SEARCH(X14,$B$1:$B$111581))*(ISNUMBER(SEARCH(X14,$B$1:$B$111581)))*(ISNUMBER(SEARCH(W14,$D$1:$D$111581))),""),,1))),{7}),"model=",""),"snr=",""),V14+1,))</f>
        <v>9.7222228844960504E-4</v>
      </c>
    </row>
    <row r="15" spans="1:30" x14ac:dyDescent="0.25">
      <c r="A15" t="s">
        <v>80</v>
      </c>
      <c r="V15" t="str">
        <v>2</v>
      </c>
      <c r="W15" t="str">
        <v>12</v>
      </c>
      <c r="X15" t="str">
        <v>ViterbiNet</v>
      </c>
      <c r="Y15" s="7" cm="1">
        <f t="array" ref="Y15">VALUE(INDEX(SUBSTITUTE(SUBSTITUTE(INDEX(_xlfn._xlws.FILTER($A$1:$N$111581,ISNUMBER(SEARCH(Y$1,$E$1:$E$111581))*(ISNUMBER(SEARCH(X15,$B$1:$B$111581)))*(ISNUMBER(SEARCH(W15,$D$1:$D$111581))),""),_xlfn.SEQUENCE(COUNTA(INDEX(_xlfn._xlws.FILTER($A$1:$A$111581,ISNUMBER(SEARCH(X15,$B$1:$B$111581))*(ISNUMBER(SEARCH(X15,$B$1:$B$111581)))*(ISNUMBER(SEARCH(W15,$D$1:$D$111581))),""),,1))),{7}),"model=",""),"snr=",""),V15+1,))</f>
        <v>1.3888875643412201E-4</v>
      </c>
    </row>
    <row r="16" spans="1:30" x14ac:dyDescent="0.25">
      <c r="A16" t="s">
        <v>218</v>
      </c>
      <c r="B16" t="s">
        <v>76</v>
      </c>
      <c r="C16" t="s">
        <v>27</v>
      </c>
      <c r="D16" t="s">
        <v>28</v>
      </c>
      <c r="E16" t="s">
        <v>29</v>
      </c>
      <c r="F16" t="s">
        <v>30</v>
      </c>
      <c r="G16" t="s">
        <v>31</v>
      </c>
      <c r="H16" t="s">
        <v>32</v>
      </c>
      <c r="I16" t="s">
        <v>33</v>
      </c>
      <c r="J16" t="s">
        <v>34</v>
      </c>
      <c r="K16">
        <v>75</v>
      </c>
      <c r="V16" t="str">
        <v>2</v>
      </c>
      <c r="W16" t="str">
        <v>13</v>
      </c>
      <c r="X16" t="str">
        <v>Transformer</v>
      </c>
      <c r="Y16" s="7" cm="1">
        <f t="array" ref="Y16">VALUE(INDEX(SUBSTITUTE(SUBSTITUTE(INDEX(_xlfn._xlws.FILTER($A$1:$N$111581,ISNUMBER(SEARCH(Y$1,$E$1:$E$111581))*(ISNUMBER(SEARCH(X16,$B$1:$B$111581)))*(ISNUMBER(SEARCH(W16,$D$1:$D$111581))),""),_xlfn.SEQUENCE(COUNTA(INDEX(_xlfn._xlws.FILTER($A$1:$A$111581,ISNUMBER(SEARCH(X16,$B$1:$B$111581))*(ISNUMBER(SEARCH(X16,$B$1:$B$111581)))*(ISNUMBER(SEARCH(W16,$D$1:$D$111581))),""),,1))),{7}),"model=",""),"snr=",""),V16+1,))</f>
        <v>2.9629627863565999E-4</v>
      </c>
    </row>
    <row r="17" spans="1:25" x14ac:dyDescent="0.25">
      <c r="A17" t="s">
        <v>84</v>
      </c>
      <c r="V17" t="str">
        <v>2</v>
      </c>
      <c r="W17" t="str">
        <v>13</v>
      </c>
      <c r="X17" t="str">
        <v>ViterbiNet</v>
      </c>
      <c r="Y17" s="7" cm="1">
        <f t="array" ref="Y17">VALUE(INDEX(SUBSTITUTE(SUBSTITUTE(INDEX(_xlfn._xlws.FILTER($A$1:$N$111581,ISNUMBER(SEARCH(Y$1,$E$1:$E$111581))*(ISNUMBER(SEARCH(X17,$B$1:$B$111581)))*(ISNUMBER(SEARCH(W17,$D$1:$D$111581))),""),_xlfn.SEQUENCE(COUNTA(INDEX(_xlfn._xlws.FILTER($A$1:$A$111581,ISNUMBER(SEARCH(X17,$B$1:$B$111581))*(ISNUMBER(SEARCH(X17,$B$1:$B$111581)))*(ISNUMBER(SEARCH(W17,$D$1:$D$111581))),""),,1))),{7}),"model=",""),"snr=",""),V17+1,))</f>
        <v>3.5185178120930902E-4</v>
      </c>
    </row>
    <row r="18" spans="1:25" x14ac:dyDescent="0.25">
      <c r="A18" t="s">
        <v>85</v>
      </c>
      <c r="V18" t="str">
        <v>2</v>
      </c>
      <c r="W18" t="str">
        <v>14</v>
      </c>
      <c r="X18" t="str">
        <v>Transformer</v>
      </c>
      <c r="Y18" s="7" cm="1">
        <f t="array" ref="Y18">VALUE(INDEX(SUBSTITUTE(SUBSTITUTE(INDEX(_xlfn._xlws.FILTER($A$1:$N$111581,ISNUMBER(SEARCH(Y$1,$E$1:$E$111581))*(ISNUMBER(SEARCH(X18,$B$1:$B$111581)))*(ISNUMBER(SEARCH(W18,$D$1:$D$111581))),""),_xlfn.SEQUENCE(COUNTA(INDEX(_xlfn._xlws.FILTER($A$1:$A$111581,ISNUMBER(SEARCH(X18,$B$1:$B$111581))*(ISNUMBER(SEARCH(X18,$B$1:$B$111581)))*(ISNUMBER(SEARCH(W18,$D$1:$D$111581))),""),,1))),{7}),"model=",""),"snr=",""),V18+1,))</f>
        <v>9.4444433848063099E-5</v>
      </c>
    </row>
    <row r="19" spans="1:25" x14ac:dyDescent="0.25">
      <c r="A19" t="s">
        <v>37</v>
      </c>
      <c r="B19" t="s">
        <v>38</v>
      </c>
      <c r="V19" t="str">
        <v>2</v>
      </c>
      <c r="W19" t="str">
        <v>14</v>
      </c>
      <c r="X19" t="str">
        <v>ViterbiNet</v>
      </c>
      <c r="Y19" s="7" cm="1">
        <f t="array" ref="Y19">VALUE(INDEX(SUBSTITUTE(SUBSTITUTE(INDEX(_xlfn._xlws.FILTER($A$1:$N$111581,ISNUMBER(SEARCH(Y$1,$E$1:$E$111581))*(ISNUMBER(SEARCH(X19,$B$1:$B$111581)))*(ISNUMBER(SEARCH(W19,$D$1:$D$111581))),""),_xlfn.SEQUENCE(COUNTA(INDEX(_xlfn._xlws.FILTER($A$1:$A$111581,ISNUMBER(SEARCH(X19,$B$1:$B$111581))*(ISNUMBER(SEARCH(X19,$B$1:$B$111581)))*(ISNUMBER(SEARCH(W19,$D$1:$D$111581))),""),,1))),{7}),"model=",""),"snr=",""),V19+1,))</f>
        <v>1.2777769565582199E-4</v>
      </c>
    </row>
    <row r="20" spans="1:25" x14ac:dyDescent="0.25">
      <c r="A20" t="s">
        <v>39</v>
      </c>
      <c r="B20" t="s">
        <v>40</v>
      </c>
      <c r="C20" t="s">
        <v>41</v>
      </c>
      <c r="D20" t="s">
        <v>1</v>
      </c>
      <c r="E20">
        <v>13</v>
      </c>
      <c r="F20" t="s">
        <v>42</v>
      </c>
      <c r="G20" t="s">
        <v>43</v>
      </c>
      <c r="H20">
        <v>0.2</v>
      </c>
      <c r="V20" t="str">
        <v>3</v>
      </c>
      <c r="W20" t="str">
        <v>12</v>
      </c>
      <c r="X20" t="str">
        <v>Transformer</v>
      </c>
      <c r="Y20" s="7" cm="1">
        <f t="array" ref="Y20">VALUE(INDEX(SUBSTITUTE(SUBSTITUTE(INDEX(_xlfn._xlws.FILTER($A$1:$N$111581,ISNUMBER(SEARCH(Y$1,$E$1:$E$111581))*(ISNUMBER(SEARCH(X20,$B$1:$B$111581)))*(ISNUMBER(SEARCH(W20,$D$1:$D$111581))),""),_xlfn.SEQUENCE(COUNTA(INDEX(_xlfn._xlws.FILTER($A$1:$A$111581,ISNUMBER(SEARCH(X20,$B$1:$B$111581))*(ISNUMBER(SEARCH(X20,$B$1:$B$111581)))*(ISNUMBER(SEARCH(W20,$D$1:$D$111581))),""),,1))),{7}),"model=",""),"snr=",""),V20+1,))</f>
        <v>1.1388887961705501E-3</v>
      </c>
    </row>
    <row r="21" spans="1:25" x14ac:dyDescent="0.25">
      <c r="A21" t="s">
        <v>3227</v>
      </c>
      <c r="B21" t="s">
        <v>24</v>
      </c>
      <c r="C21" t="s">
        <v>25</v>
      </c>
      <c r="D21">
        <v>7002</v>
      </c>
      <c r="V21" t="str">
        <v>3</v>
      </c>
      <c r="W21" t="str">
        <v>12</v>
      </c>
      <c r="X21" t="str">
        <v>ViterbiNet</v>
      </c>
      <c r="Y21" s="7" cm="1">
        <f t="array" ref="Y21">VALUE(INDEX(SUBSTITUTE(SUBSTITUTE(INDEX(_xlfn._xlws.FILTER($A$1:$N$111581,ISNUMBER(SEARCH(Y$1,$E$1:$E$111581))*(ISNUMBER(SEARCH(X21,$B$1:$B$111581)))*(ISNUMBER(SEARCH(W21,$D$1:$D$111581))),""),_xlfn.SEQUENCE(COUNTA(INDEX(_xlfn._xlws.FILTER($A$1:$A$111581,ISNUMBER(SEARCH(X21,$B$1:$B$111581))*(ISNUMBER(SEARCH(X21,$B$1:$B$111581)))*(ISNUMBER(SEARCH(W21,$D$1:$D$111581))),""),,1))),{7}),"model=",""),"snr=",""),V21+1,))</f>
        <v>1.3888875643412201E-4</v>
      </c>
    </row>
    <row r="22" spans="1:25" x14ac:dyDescent="0.25">
      <c r="A22" t="s">
        <v>26</v>
      </c>
      <c r="V22" t="str">
        <v>3</v>
      </c>
      <c r="W22" t="str">
        <v>13</v>
      </c>
      <c r="X22" t="str">
        <v>Transformer</v>
      </c>
      <c r="Y22" s="7" cm="1">
        <f t="array" ref="Y22">VALUE(INDEX(SUBSTITUTE(SUBSTITUTE(INDEX(_xlfn._xlws.FILTER($A$1:$N$111581,ISNUMBER(SEARCH(Y$1,$E$1:$E$111581))*(ISNUMBER(SEARCH(X22,$B$1:$B$111581)))*(ISNUMBER(SEARCH(W22,$D$1:$D$111581))),""),_xlfn.SEQUENCE(COUNTA(INDEX(_xlfn._xlws.FILTER($A$1:$A$111581,ISNUMBER(SEARCH(X22,$B$1:$B$111581))*(ISNUMBER(SEARCH(X22,$B$1:$B$111581)))*(ISNUMBER(SEARCH(W22,$D$1:$D$111581))),""),,1))),{7}),"model=",""),"snr=",""),V22+1,))</f>
        <v>2.4074077606201099E-4</v>
      </c>
    </row>
    <row r="23" spans="1:25" x14ac:dyDescent="0.25">
      <c r="A23" t="s">
        <v>220</v>
      </c>
      <c r="B23" t="s">
        <v>76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>
        <v>75</v>
      </c>
      <c r="V23" t="str">
        <v>3</v>
      </c>
      <c r="W23" t="str">
        <v>13</v>
      </c>
      <c r="X23" t="str">
        <v>ViterbiNet</v>
      </c>
      <c r="Y23" s="7" cm="1">
        <f t="array" ref="Y23">VALUE(INDEX(SUBSTITUTE(SUBSTITUTE(INDEX(_xlfn._xlws.FILTER($A$1:$N$111581,ISNUMBER(SEARCH(Y$1,$E$1:$E$111581))*(ISNUMBER(SEARCH(X23,$B$1:$B$111581)))*(ISNUMBER(SEARCH(W23,$D$1:$D$111581))),""),_xlfn.SEQUENCE(COUNTA(INDEX(_xlfn._xlws.FILTER($A$1:$A$111581,ISNUMBER(SEARCH(X23,$B$1:$B$111581))*(ISNUMBER(SEARCH(X23,$B$1:$B$111581)))*(ISNUMBER(SEARCH(W23,$D$1:$D$111581))),""),,1))),{7}),"model=",""),"snr=",""),V23+1,))</f>
        <v>2.9629621240827699E-4</v>
      </c>
    </row>
    <row r="24" spans="1:25" x14ac:dyDescent="0.25">
      <c r="A24" t="s">
        <v>35</v>
      </c>
      <c r="V24" t="str">
        <v>3</v>
      </c>
      <c r="W24" t="str">
        <v>14</v>
      </c>
      <c r="X24" t="str">
        <v>Transformer</v>
      </c>
      <c r="Y24" s="7" cm="1">
        <f t="array" ref="Y24">VALUE(INDEX(SUBSTITUTE(SUBSTITUTE(INDEX(_xlfn._xlws.FILTER($A$1:$N$111581,ISNUMBER(SEARCH(Y$1,$E$1:$E$111581))*(ISNUMBER(SEARCH(X24,$B$1:$B$111581)))*(ISNUMBER(SEARCH(W24,$D$1:$D$111581))),""),_xlfn.SEQUENCE(COUNTA(INDEX(_xlfn._xlws.FILTER($A$1:$A$111581,ISNUMBER(SEARCH(X24,$B$1:$B$111581))*(ISNUMBER(SEARCH(X24,$B$1:$B$111581)))*(ISNUMBER(SEARCH(W24,$D$1:$D$111581))),""),,1))),{7}),"model=",""),"snr=",""),V24+1,))</f>
        <v>8.3333333333333303E-5</v>
      </c>
    </row>
    <row r="25" spans="1:25" x14ac:dyDescent="0.25">
      <c r="A25" t="s">
        <v>3274</v>
      </c>
      <c r="V25" t="str">
        <v>3</v>
      </c>
      <c r="W25" t="str">
        <v>14</v>
      </c>
      <c r="X25" t="str">
        <v>ViterbiNet</v>
      </c>
      <c r="Y25" s="7" cm="1">
        <f t="array" ref="Y25">VALUE(INDEX(SUBSTITUTE(SUBSTITUTE(INDEX(_xlfn._xlws.FILTER($A$1:$N$111581,ISNUMBER(SEARCH(Y$1,$E$1:$E$111581))*(ISNUMBER(SEARCH(X25,$B$1:$B$111581)))*(ISNUMBER(SEARCH(W25,$D$1:$D$111581))),""),_xlfn.SEQUENCE(COUNTA(INDEX(_xlfn._xlws.FILTER($A$1:$A$111581,ISNUMBER(SEARCH(X25,$B$1:$B$111581))*(ISNUMBER(SEARCH(X25,$B$1:$B$111581)))*(ISNUMBER(SEARCH(W25,$D$1:$D$111581))),""),,1))),{7}),"model=",""),"snr=",""),V25+1,))</f>
        <v>4.7777764002482099E-4</v>
      </c>
    </row>
    <row r="26" spans="1:25" x14ac:dyDescent="0.25">
      <c r="A26" t="s">
        <v>37</v>
      </c>
      <c r="B26" t="s">
        <v>38</v>
      </c>
      <c r="V26" t="str">
        <v>4</v>
      </c>
      <c r="W26" t="str">
        <v>12</v>
      </c>
      <c r="X26" t="str">
        <v>Transformer</v>
      </c>
      <c r="Y26" s="7" cm="1">
        <f t="array" ref="Y26">VALUE(INDEX(SUBSTITUTE(SUBSTITUTE(INDEX(_xlfn._xlws.FILTER($A$1:$N$111581,ISNUMBER(SEARCH(Y$1,$E$1:$E$111581))*(ISNUMBER(SEARCH(X26,$B$1:$B$111581)))*(ISNUMBER(SEARCH(W26,$D$1:$D$111581))),""),_xlfn.SEQUENCE(COUNTA(INDEX(_xlfn._xlws.FILTER($A$1:$A$111581,ISNUMBER(SEARCH(X26,$B$1:$B$111581))*(ISNUMBER(SEARCH(X26,$B$1:$B$111581)))*(ISNUMBER(SEARCH(W26,$D$1:$D$111581))),""),,1))),{7}),"model=",""),"snr=",""),V26+1,))</f>
        <v>6.9444417953491201E-4</v>
      </c>
    </row>
    <row r="27" spans="1:25" x14ac:dyDescent="0.25">
      <c r="A27" t="s">
        <v>39</v>
      </c>
      <c r="B27" t="s">
        <v>40</v>
      </c>
      <c r="C27" t="s">
        <v>41</v>
      </c>
      <c r="D27" t="s">
        <v>1</v>
      </c>
      <c r="E27">
        <v>13</v>
      </c>
      <c r="F27" t="s">
        <v>42</v>
      </c>
      <c r="G27" t="s">
        <v>43</v>
      </c>
      <c r="H27">
        <v>0.2</v>
      </c>
      <c r="V27" t="str">
        <v>4</v>
      </c>
      <c r="W27" t="str">
        <v>12</v>
      </c>
      <c r="X27" t="str">
        <v>ViterbiNet</v>
      </c>
      <c r="Y27" s="7" cm="1">
        <f t="array" ref="Y27">VALUE(INDEX(SUBSTITUTE(SUBSTITUTE(INDEX(_xlfn._xlws.FILTER($A$1:$N$111581,ISNUMBER(SEARCH(Y$1,$E$1:$E$111581))*(ISNUMBER(SEARCH(X27,$B$1:$B$111581)))*(ISNUMBER(SEARCH(W27,$D$1:$D$111581))),""),_xlfn.SEQUENCE(COUNTA(INDEX(_xlfn._xlws.FILTER($A$1:$A$111581,ISNUMBER(SEARCH(X27,$B$1:$B$111581))*(ISNUMBER(SEARCH(X27,$B$1:$B$111581)))*(ISNUMBER(SEARCH(W27,$D$1:$D$111581))),""),,1))),{7}),"model=",""),"snr=",""),V27+1,))</f>
        <v>3.6111116409301701E-4</v>
      </c>
    </row>
    <row r="28" spans="1:25" x14ac:dyDescent="0.25">
      <c r="A28" t="s">
        <v>19</v>
      </c>
      <c r="V28" t="str">
        <v>4</v>
      </c>
      <c r="W28" t="str">
        <v>13</v>
      </c>
      <c r="X28" t="str">
        <v>Transformer</v>
      </c>
      <c r="Y28" s="7" cm="1">
        <f t="array" ref="Y28">VALUE(INDEX(SUBSTITUTE(SUBSTITUTE(INDEX(_xlfn._xlws.FILTER($A$1:$N$111581,ISNUMBER(SEARCH(Y$1,$E$1:$E$111581))*(ISNUMBER(SEARCH(X28,$B$1:$B$111581)))*(ISNUMBER(SEARCH(W28,$D$1:$D$111581))),""),_xlfn.SEQUENCE(COUNTA(INDEX(_xlfn._xlws.FILTER($A$1:$A$111581,ISNUMBER(SEARCH(X28,$B$1:$B$111581))*(ISNUMBER(SEARCH(X28,$B$1:$B$111581)))*(ISNUMBER(SEARCH(W28,$D$1:$D$111581))),""),,1))),{7}),"model=",""),"snr=",""),V28+1,))</f>
        <v>5.5555562178293797E-4</v>
      </c>
    </row>
    <row r="29" spans="1:25" x14ac:dyDescent="0.25">
      <c r="A29" t="s">
        <v>79</v>
      </c>
      <c r="B29" t="s">
        <v>24</v>
      </c>
      <c r="C29" t="s">
        <v>25</v>
      </c>
      <c r="D29">
        <v>6960</v>
      </c>
      <c r="V29" t="str">
        <v>4</v>
      </c>
      <c r="W29" t="str">
        <v>13</v>
      </c>
      <c r="X29" t="str">
        <v>ViterbiNet</v>
      </c>
      <c r="Y29" s="7" cm="1">
        <f t="array" ref="Y29">VALUE(INDEX(SUBSTITUTE(SUBSTITUTE(INDEX(_xlfn._xlws.FILTER($A$1:$N$111581,ISNUMBER(SEARCH(Y$1,$E$1:$E$111581))*(ISNUMBER(SEARCH(X29,$B$1:$B$111581)))*(ISNUMBER(SEARCH(W29,$D$1:$D$111581))),""),_xlfn.SEQUENCE(COUNTA(INDEX(_xlfn._xlws.FILTER($A$1:$A$111581,ISNUMBER(SEARCH(X29,$B$1:$B$111581))*(ISNUMBER(SEARCH(X29,$B$1:$B$111581)))*(ISNUMBER(SEARCH(W29,$D$1:$D$111581))),""),,1))),{7}),"model=",""),"snr=",""),V29+1,))</f>
        <v>3.4259239832560201E-4</v>
      </c>
    </row>
    <row r="30" spans="1:25" x14ac:dyDescent="0.25">
      <c r="A30" t="s">
        <v>80</v>
      </c>
      <c r="V30" t="str">
        <v>4</v>
      </c>
      <c r="W30" t="str">
        <v>14</v>
      </c>
      <c r="X30" t="str">
        <v>Transformer</v>
      </c>
      <c r="Y30" s="7" cm="1">
        <f t="array" ref="Y30">VALUE(INDEX(SUBSTITUTE(SUBSTITUTE(INDEX(_xlfn._xlws.FILTER($A$1:$N$111581,ISNUMBER(SEARCH(Y$1,$E$1:$E$111581))*(ISNUMBER(SEARCH(X30,$B$1:$B$111581)))*(ISNUMBER(SEARCH(W30,$D$1:$D$111581))),""),_xlfn.SEQUENCE(COUNTA(INDEX(_xlfn._xlws.FILTER($A$1:$A$111581,ISNUMBER(SEARCH(X30,$B$1:$B$111581))*(ISNUMBER(SEARCH(X30,$B$1:$B$111581)))*(ISNUMBER(SEARCH(W30,$D$1:$D$111581))),""),,1))),{7}),"model=",""),"snr=",""),V30+1,))</f>
        <v>1.27777775128682E-4</v>
      </c>
    </row>
    <row r="31" spans="1:25" x14ac:dyDescent="0.25">
      <c r="A31" t="s">
        <v>218</v>
      </c>
      <c r="B31" t="s">
        <v>73</v>
      </c>
      <c r="C31" t="s">
        <v>27</v>
      </c>
      <c r="D31" t="s">
        <v>28</v>
      </c>
      <c r="E31" t="s">
        <v>29</v>
      </c>
      <c r="F31" t="s">
        <v>30</v>
      </c>
      <c r="G31" t="s">
        <v>31</v>
      </c>
      <c r="H31" t="s">
        <v>32</v>
      </c>
      <c r="I31" t="s">
        <v>33</v>
      </c>
      <c r="J31" t="s">
        <v>34</v>
      </c>
      <c r="K31">
        <v>25</v>
      </c>
      <c r="V31" t="str">
        <v>4</v>
      </c>
      <c r="W31" t="str">
        <v>14</v>
      </c>
      <c r="X31" t="str">
        <v>ViterbiNet</v>
      </c>
      <c r="Y31" s="7" cm="1">
        <f t="array" ref="Y31">VALUE(INDEX(SUBSTITUTE(SUBSTITUTE(INDEX(_xlfn._xlws.FILTER($A$1:$N$111581,ISNUMBER(SEARCH(Y$1,$E$1:$E$111581))*(ISNUMBER(SEARCH(X31,$B$1:$B$111581)))*(ISNUMBER(SEARCH(W31,$D$1:$D$111581))),""),_xlfn.SEQUENCE(COUNTA(INDEX(_xlfn._xlws.FILTER($A$1:$A$111581,ISNUMBER(SEARCH(X31,$B$1:$B$111581))*(ISNUMBER(SEARCH(X31,$B$1:$B$111581)))*(ISNUMBER(SEARCH(W31,$D$1:$D$111581))),""),,1))),{7}),"model=",""),"snr=",""),V31+1,))</f>
        <v>5.7222195466359398E-4</v>
      </c>
    </row>
    <row r="32" spans="1:25" x14ac:dyDescent="0.25">
      <c r="A32" t="s">
        <v>86</v>
      </c>
      <c r="V32" t="str">
        <v>5</v>
      </c>
      <c r="W32" t="str">
        <v>12</v>
      </c>
      <c r="X32" t="str">
        <v>Transformer</v>
      </c>
      <c r="Y32" s="7" cm="1">
        <f t="array" ref="Y32">VALUE(INDEX(SUBSTITUTE(SUBSTITUTE(INDEX(_xlfn._xlws.FILTER($A$1:$N$111581,ISNUMBER(SEARCH(Y$1,$E$1:$E$111581))*(ISNUMBER(SEARCH(X32,$B$1:$B$111581)))*(ISNUMBER(SEARCH(W32,$D$1:$D$111581))),""),_xlfn.SEQUENCE(COUNTA(INDEX(_xlfn._xlws.FILTER($A$1:$A$111581,ISNUMBER(SEARCH(X32,$B$1:$B$111581))*(ISNUMBER(SEARCH(X32,$B$1:$B$111581)))*(ISNUMBER(SEARCH(W32,$D$1:$D$111581))),""),,1))),{7}),"model=",""),"snr=",""),V32+1,))</f>
        <v>1.0277781883875499E-3</v>
      </c>
    </row>
    <row r="33" spans="1:25" x14ac:dyDescent="0.25">
      <c r="A33" t="s">
        <v>87</v>
      </c>
      <c r="V33" t="str">
        <v>5</v>
      </c>
      <c r="W33" t="str">
        <v>12</v>
      </c>
      <c r="X33" t="str">
        <v>ViterbiNet</v>
      </c>
      <c r="Y33" s="7" cm="1">
        <f t="array" ref="Y33">VALUE(INDEX(SUBSTITUTE(SUBSTITUTE(INDEX(_xlfn._xlws.FILTER($A$1:$N$111581,ISNUMBER(SEARCH(Y$1,$E$1:$E$111581))*(ISNUMBER(SEARCH(X33,$B$1:$B$111581)))*(ISNUMBER(SEARCH(W33,$D$1:$D$111581))),""),_xlfn.SEQUENCE(COUNTA(INDEX(_xlfn._xlws.FILTER($A$1:$A$111581,ISNUMBER(SEARCH(X33,$B$1:$B$111581))*(ISNUMBER(SEARCH(X33,$B$1:$B$111581)))*(ISNUMBER(SEARCH(W33,$D$1:$D$111581))),""),,1))),{7}),"model=",""),"snr=",""),V33+1,))</f>
        <v>4.4444402058919197E-4</v>
      </c>
    </row>
    <row r="34" spans="1:25" x14ac:dyDescent="0.25">
      <c r="A34" t="s">
        <v>37</v>
      </c>
      <c r="B34" t="s">
        <v>38</v>
      </c>
      <c r="V34" t="str">
        <v>5</v>
      </c>
      <c r="W34" t="str">
        <v>13</v>
      </c>
      <c r="X34" t="str">
        <v>Transformer</v>
      </c>
      <c r="Y34" s="7" cm="1">
        <f t="array" ref="Y34">VALUE(INDEX(SUBSTITUTE(SUBSTITUTE(INDEX(_xlfn._xlws.FILTER($A$1:$N$111581,ISNUMBER(SEARCH(Y$1,$E$1:$E$111581))*(ISNUMBER(SEARCH(X34,$B$1:$B$111581)))*(ISNUMBER(SEARCH(W34,$D$1:$D$111581))),""),_xlfn.SEQUENCE(COUNTA(INDEX(_xlfn._xlws.FILTER($A$1:$A$111581,ISNUMBER(SEARCH(X34,$B$1:$B$111581))*(ISNUMBER(SEARCH(X34,$B$1:$B$111581)))*(ISNUMBER(SEARCH(W34,$D$1:$D$111581))),""),,1))),{7}),"model=",""),"snr=",""),V34+1,))</f>
        <v>3.0555546283721901E-4</v>
      </c>
    </row>
    <row r="35" spans="1:25" x14ac:dyDescent="0.25">
      <c r="A35" t="s">
        <v>39</v>
      </c>
      <c r="B35" t="s">
        <v>40</v>
      </c>
      <c r="C35" t="s">
        <v>41</v>
      </c>
      <c r="D35" t="s">
        <v>1</v>
      </c>
      <c r="E35">
        <v>12</v>
      </c>
      <c r="F35" t="s">
        <v>42</v>
      </c>
      <c r="G35" t="s">
        <v>43</v>
      </c>
      <c r="H35">
        <v>0.2</v>
      </c>
      <c r="V35" t="str">
        <v>5</v>
      </c>
      <c r="W35" t="str">
        <v>13</v>
      </c>
      <c r="X35" t="str">
        <v>ViterbiNet</v>
      </c>
      <c r="Y35" s="7" cm="1">
        <f t="array" ref="Y35">VALUE(INDEX(SUBSTITUTE(SUBSTITUTE(INDEX(_xlfn._xlws.FILTER($A$1:$N$111581,ISNUMBER(SEARCH(Y$1,$E$1:$E$111581))*(ISNUMBER(SEARCH(X35,$B$1:$B$111581)))*(ISNUMBER(SEARCH(W35,$D$1:$D$111581))),""),_xlfn.SEQUENCE(COUNTA(INDEX(_xlfn._xlws.FILTER($A$1:$A$111581,ISNUMBER(SEARCH(X35,$B$1:$B$111581))*(ISNUMBER(SEARCH(X35,$B$1:$B$111581)))*(ISNUMBER(SEARCH(W35,$D$1:$D$111581))),""),,1))),{7}),"model=",""),"snr=",""),V35+1,))</f>
        <v>4.2592571841345802E-4</v>
      </c>
    </row>
    <row r="36" spans="1:25" x14ac:dyDescent="0.25">
      <c r="A36" t="s">
        <v>3227</v>
      </c>
      <c r="B36" t="s">
        <v>24</v>
      </c>
      <c r="C36" t="s">
        <v>25</v>
      </c>
      <c r="D36">
        <v>7002</v>
      </c>
      <c r="V36" t="str">
        <v>5</v>
      </c>
      <c r="W36" t="str">
        <v>14</v>
      </c>
      <c r="X36" t="str">
        <v>Transformer</v>
      </c>
      <c r="Y36" s="7" t="e" cm="1">
        <f t="array" ref="Y36">VALUE(INDEX(SUBSTITUTE(SUBSTITUTE(INDEX(_xlfn._xlws.FILTER($A$1:$N$111581,ISNUMBER(SEARCH(Y$1,$E$1:$E$111581))*(ISNUMBER(SEARCH(X36,$B$1:$B$111581)))*(ISNUMBER(SEARCH(W36,$D$1:$D$111581))),""),_xlfn.SEQUENCE(COUNTA(INDEX(_xlfn._xlws.FILTER($A$1:$A$111581,ISNUMBER(SEARCH(X36,$B$1:$B$111581))*(ISNUMBER(SEARCH(X36,$B$1:$B$111581)))*(ISNUMBER(SEARCH(W36,$D$1:$D$111581))),""),,1))),{7}),"model=",""),"snr=",""),V36+1,))</f>
        <v>#REF!</v>
      </c>
    </row>
    <row r="37" spans="1:25" x14ac:dyDescent="0.25">
      <c r="A37" t="s">
        <v>26</v>
      </c>
      <c r="V37" t="str">
        <v>5</v>
      </c>
      <c r="W37" t="str">
        <v>14</v>
      </c>
      <c r="X37" t="str">
        <v>ViterbiNet</v>
      </c>
      <c r="Y37" s="7" cm="1">
        <f t="array" ref="Y37">VALUE(INDEX(SUBSTITUTE(SUBSTITUTE(INDEX(_xlfn._xlws.FILTER($A$1:$N$111581,ISNUMBER(SEARCH(Y$1,$E$1:$E$111581))*(ISNUMBER(SEARCH(X37,$B$1:$B$111581)))*(ISNUMBER(SEARCH(W37,$D$1:$D$111581))),""),_xlfn.SEQUENCE(COUNTA(INDEX(_xlfn._xlws.FILTER($A$1:$A$111581,ISNUMBER(SEARCH(X37,$B$1:$B$111581))*(ISNUMBER(SEARCH(X37,$B$1:$B$111581)))*(ISNUMBER(SEARCH(W37,$D$1:$D$111581))),""),,1))),{7}),"model=",""),"snr=",""),V37+1,))</f>
        <v>1.8333332538604699E-3</v>
      </c>
    </row>
    <row r="38" spans="1:25" x14ac:dyDescent="0.25">
      <c r="A38" t="s">
        <v>220</v>
      </c>
      <c r="B38" t="s">
        <v>73</v>
      </c>
      <c r="C38" t="s">
        <v>27</v>
      </c>
      <c r="D38" t="s">
        <v>28</v>
      </c>
      <c r="E38" t="s">
        <v>29</v>
      </c>
      <c r="F38" t="s">
        <v>30</v>
      </c>
      <c r="G38" t="s">
        <v>31</v>
      </c>
      <c r="H38" t="s">
        <v>32</v>
      </c>
      <c r="I38" t="s">
        <v>33</v>
      </c>
      <c r="J38" t="s">
        <v>34</v>
      </c>
      <c r="K38">
        <v>25</v>
      </c>
    </row>
    <row r="39" spans="1:25" x14ac:dyDescent="0.25">
      <c r="A39" t="s">
        <v>147</v>
      </c>
    </row>
    <row r="40" spans="1:25" x14ac:dyDescent="0.25">
      <c r="A40" t="s">
        <v>3275</v>
      </c>
    </row>
    <row r="41" spans="1:25" x14ac:dyDescent="0.25">
      <c r="A41" t="s">
        <v>37</v>
      </c>
      <c r="B41" t="s">
        <v>38</v>
      </c>
    </row>
    <row r="42" spans="1:25" x14ac:dyDescent="0.25">
      <c r="A42" t="s">
        <v>39</v>
      </c>
      <c r="B42" t="s">
        <v>40</v>
      </c>
      <c r="C42" t="s">
        <v>41</v>
      </c>
      <c r="D42" t="s">
        <v>1</v>
      </c>
      <c r="E42">
        <v>12</v>
      </c>
      <c r="F42" t="s">
        <v>42</v>
      </c>
      <c r="G42" t="s">
        <v>43</v>
      </c>
      <c r="H42">
        <v>0.2</v>
      </c>
    </row>
    <row r="43" spans="1:25" x14ac:dyDescent="0.25">
      <c r="A43" t="s">
        <v>19</v>
      </c>
    </row>
    <row r="44" spans="1:25" x14ac:dyDescent="0.25">
      <c r="A44" t="s">
        <v>3227</v>
      </c>
      <c r="B44" t="s">
        <v>24</v>
      </c>
      <c r="C44" t="s">
        <v>25</v>
      </c>
      <c r="D44">
        <v>7002</v>
      </c>
    </row>
    <row r="45" spans="1:25" x14ac:dyDescent="0.25">
      <c r="A45" t="s">
        <v>26</v>
      </c>
    </row>
    <row r="46" spans="1:25" x14ac:dyDescent="0.25">
      <c r="A46" t="s">
        <v>220</v>
      </c>
      <c r="B46" t="s">
        <v>70</v>
      </c>
      <c r="C46" t="s">
        <v>27</v>
      </c>
      <c r="D46" t="s">
        <v>28</v>
      </c>
      <c r="E46" t="s">
        <v>29</v>
      </c>
      <c r="F46" t="s">
        <v>30</v>
      </c>
      <c r="G46" t="s">
        <v>31</v>
      </c>
      <c r="H46" t="s">
        <v>32</v>
      </c>
      <c r="I46" t="s">
        <v>33</v>
      </c>
      <c r="J46" t="s">
        <v>34</v>
      </c>
      <c r="K46">
        <v>125</v>
      </c>
    </row>
    <row r="47" spans="1:25" x14ac:dyDescent="0.25">
      <c r="A47" t="s">
        <v>140</v>
      </c>
    </row>
    <row r="48" spans="1:25" x14ac:dyDescent="0.25">
      <c r="A48" t="s">
        <v>221</v>
      </c>
    </row>
    <row r="49" spans="1:17" x14ac:dyDescent="0.25">
      <c r="A49" t="s">
        <v>37</v>
      </c>
      <c r="B49" t="s">
        <v>38</v>
      </c>
    </row>
    <row r="50" spans="1:17" x14ac:dyDescent="0.25">
      <c r="A50" t="s">
        <v>39</v>
      </c>
      <c r="B50" t="s">
        <v>40</v>
      </c>
      <c r="C50" t="s">
        <v>41</v>
      </c>
      <c r="D50" t="s">
        <v>1</v>
      </c>
      <c r="E50">
        <v>14</v>
      </c>
      <c r="F50" t="s">
        <v>42</v>
      </c>
      <c r="G50" t="s">
        <v>43</v>
      </c>
      <c r="H50">
        <v>0.2</v>
      </c>
    </row>
    <row r="51" spans="1:17" x14ac:dyDescent="0.25">
      <c r="A51" t="s">
        <v>79</v>
      </c>
      <c r="B51" t="s">
        <v>24</v>
      </c>
      <c r="C51" t="s">
        <v>25</v>
      </c>
      <c r="D51">
        <v>6960</v>
      </c>
    </row>
    <row r="52" spans="1:17" x14ac:dyDescent="0.25">
      <c r="A52" t="s">
        <v>80</v>
      </c>
    </row>
    <row r="53" spans="1:17" x14ac:dyDescent="0.25">
      <c r="A53" t="s">
        <v>218</v>
      </c>
      <c r="B53" t="s">
        <v>70</v>
      </c>
      <c r="C53" t="s">
        <v>27</v>
      </c>
      <c r="D53" t="s">
        <v>28</v>
      </c>
      <c r="E53" t="s">
        <v>29</v>
      </c>
      <c r="F53" t="s">
        <v>30</v>
      </c>
      <c r="G53" t="s">
        <v>31</v>
      </c>
      <c r="H53" t="s">
        <v>32</v>
      </c>
      <c r="I53" t="s">
        <v>33</v>
      </c>
      <c r="J53" t="s">
        <v>34</v>
      </c>
      <c r="K53">
        <v>125</v>
      </c>
    </row>
    <row r="54" spans="1:17" x14ac:dyDescent="0.25">
      <c r="A54" t="s">
        <v>82</v>
      </c>
    </row>
    <row r="55" spans="1:17" x14ac:dyDescent="0.25">
      <c r="A55" t="s">
        <v>83</v>
      </c>
    </row>
    <row r="56" spans="1:17" x14ac:dyDescent="0.25">
      <c r="A56" t="s">
        <v>37</v>
      </c>
      <c r="B56" t="s">
        <v>38</v>
      </c>
    </row>
    <row r="57" spans="1:17" x14ac:dyDescent="0.25">
      <c r="A57" t="s">
        <v>39</v>
      </c>
      <c r="B57" t="s">
        <v>40</v>
      </c>
      <c r="C57" t="s">
        <v>41</v>
      </c>
      <c r="D57" t="s">
        <v>1</v>
      </c>
      <c r="E57">
        <v>14</v>
      </c>
      <c r="F57" t="s">
        <v>42</v>
      </c>
      <c r="G57" t="s">
        <v>43</v>
      </c>
      <c r="H57">
        <v>0.2</v>
      </c>
    </row>
    <row r="58" spans="1:17" x14ac:dyDescent="0.25">
      <c r="A58" t="s">
        <v>218</v>
      </c>
      <c r="B58" t="s">
        <v>76</v>
      </c>
      <c r="C58" t="s">
        <v>44</v>
      </c>
      <c r="D58" t="s">
        <v>33</v>
      </c>
      <c r="E58" t="s">
        <v>40</v>
      </c>
      <c r="F58" t="s">
        <v>0</v>
      </c>
      <c r="G58" t="s">
        <v>212</v>
      </c>
      <c r="H58" t="s">
        <v>1</v>
      </c>
      <c r="I58" t="s">
        <v>0</v>
      </c>
      <c r="J58">
        <v>13</v>
      </c>
      <c r="K58" t="s">
        <v>90</v>
      </c>
      <c r="L58" t="s">
        <v>0</v>
      </c>
      <c r="M58">
        <v>0.2</v>
      </c>
      <c r="N58" t="s">
        <v>92</v>
      </c>
      <c r="O58" t="s">
        <v>93</v>
      </c>
      <c r="P58" t="s">
        <v>0</v>
      </c>
      <c r="Q58" t="s">
        <v>94</v>
      </c>
    </row>
    <row r="59" spans="1:17" x14ac:dyDescent="0.25">
      <c r="A59" t="s">
        <v>220</v>
      </c>
      <c r="B59" t="s">
        <v>76</v>
      </c>
      <c r="C59" t="s">
        <v>44</v>
      </c>
      <c r="D59" t="s">
        <v>33</v>
      </c>
      <c r="E59" t="s">
        <v>40</v>
      </c>
      <c r="F59" t="s">
        <v>0</v>
      </c>
      <c r="G59" t="s">
        <v>3</v>
      </c>
      <c r="H59" t="s">
        <v>1</v>
      </c>
      <c r="I59" t="s">
        <v>0</v>
      </c>
      <c r="J59">
        <v>13</v>
      </c>
      <c r="K59" t="s">
        <v>90</v>
      </c>
      <c r="L59" t="s">
        <v>0</v>
      </c>
      <c r="M59">
        <v>0.2</v>
      </c>
      <c r="N59" t="s">
        <v>92</v>
      </c>
      <c r="O59" t="s">
        <v>93</v>
      </c>
      <c r="P59" t="s">
        <v>0</v>
      </c>
      <c r="Q59" t="s">
        <v>94</v>
      </c>
    </row>
    <row r="60" spans="1:17" x14ac:dyDescent="0.25">
      <c r="A60" t="s">
        <v>220</v>
      </c>
      <c r="B60" t="s">
        <v>73</v>
      </c>
      <c r="C60" t="s">
        <v>44</v>
      </c>
      <c r="D60" t="s">
        <v>33</v>
      </c>
      <c r="E60" t="s">
        <v>40</v>
      </c>
      <c r="F60" t="s">
        <v>0</v>
      </c>
      <c r="G60" t="s">
        <v>3</v>
      </c>
      <c r="H60" t="s">
        <v>1</v>
      </c>
      <c r="I60" t="s">
        <v>0</v>
      </c>
      <c r="J60">
        <v>12</v>
      </c>
      <c r="K60" t="s">
        <v>90</v>
      </c>
      <c r="L60" t="s">
        <v>0</v>
      </c>
      <c r="M60">
        <v>0.2</v>
      </c>
      <c r="N60" t="s">
        <v>92</v>
      </c>
      <c r="O60" t="s">
        <v>93</v>
      </c>
      <c r="P60" t="s">
        <v>0</v>
      </c>
      <c r="Q60" t="s">
        <v>94</v>
      </c>
    </row>
    <row r="61" spans="1:17" x14ac:dyDescent="0.25">
      <c r="A61" t="s">
        <v>218</v>
      </c>
      <c r="B61" t="s">
        <v>73</v>
      </c>
      <c r="C61" t="s">
        <v>44</v>
      </c>
      <c r="D61" t="s">
        <v>33</v>
      </c>
      <c r="E61" t="s">
        <v>40</v>
      </c>
      <c r="F61" t="s">
        <v>0</v>
      </c>
      <c r="G61" t="s">
        <v>212</v>
      </c>
      <c r="H61" t="s">
        <v>1</v>
      </c>
      <c r="I61" t="s">
        <v>0</v>
      </c>
      <c r="J61">
        <v>12</v>
      </c>
      <c r="K61" t="s">
        <v>90</v>
      </c>
      <c r="L61" t="s">
        <v>0</v>
      </c>
      <c r="M61">
        <v>0.2</v>
      </c>
      <c r="N61" t="s">
        <v>92</v>
      </c>
      <c r="O61" t="s">
        <v>93</v>
      </c>
      <c r="P61" t="s">
        <v>0</v>
      </c>
      <c r="Q61" t="s">
        <v>94</v>
      </c>
    </row>
    <row r="62" spans="1:17" x14ac:dyDescent="0.25">
      <c r="A62" t="s">
        <v>220</v>
      </c>
      <c r="B62" t="s">
        <v>70</v>
      </c>
      <c r="C62" t="s">
        <v>44</v>
      </c>
      <c r="D62" t="s">
        <v>33</v>
      </c>
      <c r="E62" t="s">
        <v>40</v>
      </c>
      <c r="F62" t="s">
        <v>0</v>
      </c>
      <c r="G62" t="s">
        <v>3</v>
      </c>
      <c r="H62" t="s">
        <v>1</v>
      </c>
      <c r="I62" t="s">
        <v>0</v>
      </c>
      <c r="J62">
        <v>14</v>
      </c>
      <c r="K62" t="s">
        <v>90</v>
      </c>
      <c r="L62" t="s">
        <v>0</v>
      </c>
      <c r="M62">
        <v>0.2</v>
      </c>
      <c r="N62" t="s">
        <v>92</v>
      </c>
      <c r="O62" t="s">
        <v>93</v>
      </c>
      <c r="P62" t="s">
        <v>0</v>
      </c>
      <c r="Q62" t="s">
        <v>94</v>
      </c>
    </row>
    <row r="63" spans="1:17" x14ac:dyDescent="0.25">
      <c r="A63" t="s">
        <v>218</v>
      </c>
      <c r="B63" t="s">
        <v>70</v>
      </c>
      <c r="C63" t="s">
        <v>44</v>
      </c>
      <c r="D63" t="s">
        <v>33</v>
      </c>
      <c r="E63" t="s">
        <v>40</v>
      </c>
      <c r="F63" t="s">
        <v>0</v>
      </c>
      <c r="G63" t="s">
        <v>212</v>
      </c>
      <c r="H63" t="s">
        <v>1</v>
      </c>
      <c r="I63" t="s">
        <v>0</v>
      </c>
      <c r="J63">
        <v>14</v>
      </c>
      <c r="K63" t="s">
        <v>90</v>
      </c>
      <c r="L63" t="s">
        <v>0</v>
      </c>
      <c r="M63">
        <v>0.2</v>
      </c>
      <c r="N63" t="s">
        <v>92</v>
      </c>
      <c r="O63" t="s">
        <v>93</v>
      </c>
      <c r="P63" t="s">
        <v>0</v>
      </c>
      <c r="Q63" t="s">
        <v>94</v>
      </c>
    </row>
    <row r="64" spans="1:17" x14ac:dyDescent="0.25">
      <c r="A64" t="s">
        <v>220</v>
      </c>
      <c r="B64" t="s">
        <v>3245</v>
      </c>
      <c r="C64" t="s">
        <v>99</v>
      </c>
      <c r="D64" t="s">
        <v>50</v>
      </c>
      <c r="E64" t="s">
        <v>0</v>
      </c>
      <c r="F64">
        <v>3.1250119209289499E-3</v>
      </c>
      <c r="G64" t="s">
        <v>100</v>
      </c>
    </row>
    <row r="65" spans="1:8" x14ac:dyDescent="0.25">
      <c r="A65" t="s">
        <v>101</v>
      </c>
    </row>
    <row r="66" spans="1:8" x14ac:dyDescent="0.25">
      <c r="A66" t="s">
        <v>220</v>
      </c>
      <c r="B66" t="s">
        <v>76</v>
      </c>
      <c r="C66" t="s">
        <v>44</v>
      </c>
      <c r="D66" t="s">
        <v>45</v>
      </c>
      <c r="E66" t="s">
        <v>46</v>
      </c>
      <c r="F66" t="s">
        <v>3103</v>
      </c>
      <c r="G66">
        <v>3</v>
      </c>
      <c r="H66" t="s">
        <v>3104</v>
      </c>
    </row>
    <row r="67" spans="1:8" x14ac:dyDescent="0.25">
      <c r="A67" t="s">
        <v>220</v>
      </c>
      <c r="B67" t="s">
        <v>3246</v>
      </c>
      <c r="C67" t="s">
        <v>99</v>
      </c>
      <c r="D67" t="s">
        <v>50</v>
      </c>
      <c r="E67" t="s">
        <v>0</v>
      </c>
      <c r="F67">
        <v>4.2534470558166504E-3</v>
      </c>
      <c r="G67" t="s">
        <v>100</v>
      </c>
    </row>
    <row r="68" spans="1:8" x14ac:dyDescent="0.25">
      <c r="A68" t="s">
        <v>101</v>
      </c>
    </row>
    <row r="69" spans="1:8" x14ac:dyDescent="0.25">
      <c r="A69" t="s">
        <v>220</v>
      </c>
      <c r="B69" t="s">
        <v>73</v>
      </c>
      <c r="C69" t="s">
        <v>44</v>
      </c>
      <c r="D69" t="s">
        <v>45</v>
      </c>
      <c r="E69" t="s">
        <v>46</v>
      </c>
      <c r="F69" t="s">
        <v>3103</v>
      </c>
      <c r="G69">
        <v>1</v>
      </c>
      <c r="H69" t="s">
        <v>3104</v>
      </c>
    </row>
    <row r="70" spans="1:8" x14ac:dyDescent="0.25">
      <c r="A70" t="s">
        <v>220</v>
      </c>
      <c r="B70" t="s">
        <v>3247</v>
      </c>
      <c r="C70" t="s">
        <v>99</v>
      </c>
      <c r="D70" t="s">
        <v>50</v>
      </c>
      <c r="E70" t="s">
        <v>0</v>
      </c>
      <c r="F70">
        <v>7.5757503509521398E-4</v>
      </c>
      <c r="G70" t="s">
        <v>100</v>
      </c>
    </row>
    <row r="71" spans="1:8" x14ac:dyDescent="0.25">
      <c r="A71" t="s">
        <v>101</v>
      </c>
    </row>
    <row r="72" spans="1:8" x14ac:dyDescent="0.25">
      <c r="A72" t="s">
        <v>220</v>
      </c>
      <c r="B72" t="s">
        <v>70</v>
      </c>
      <c r="C72" t="s">
        <v>44</v>
      </c>
      <c r="D72" t="s">
        <v>45</v>
      </c>
      <c r="E72" t="s">
        <v>46</v>
      </c>
      <c r="F72" t="s">
        <v>3103</v>
      </c>
      <c r="G72">
        <v>5</v>
      </c>
      <c r="H72" t="s">
        <v>3104</v>
      </c>
    </row>
    <row r="73" spans="1:8" x14ac:dyDescent="0.25">
      <c r="A73" t="s">
        <v>220</v>
      </c>
      <c r="B73" t="s">
        <v>76</v>
      </c>
      <c r="C73" t="s">
        <v>47</v>
      </c>
      <c r="D73" t="s">
        <v>3279</v>
      </c>
      <c r="E73" t="s">
        <v>49</v>
      </c>
      <c r="F73" t="s">
        <v>50</v>
      </c>
      <c r="G73">
        <v>0</v>
      </c>
    </row>
    <row r="74" spans="1:8" x14ac:dyDescent="0.25">
      <c r="A74" t="s">
        <v>220</v>
      </c>
      <c r="B74" t="s">
        <v>73</v>
      </c>
      <c r="C74" t="s">
        <v>47</v>
      </c>
      <c r="D74" t="s">
        <v>3280</v>
      </c>
      <c r="E74" t="s">
        <v>49</v>
      </c>
      <c r="F74" t="s">
        <v>50</v>
      </c>
      <c r="G74">
        <v>0</v>
      </c>
    </row>
    <row r="75" spans="1:8" x14ac:dyDescent="0.25">
      <c r="A75" t="s">
        <v>220</v>
      </c>
      <c r="B75" t="s">
        <v>70</v>
      </c>
      <c r="C75" t="s">
        <v>47</v>
      </c>
      <c r="D75" t="s">
        <v>3281</v>
      </c>
      <c r="E75" t="s">
        <v>49</v>
      </c>
      <c r="F75" t="s">
        <v>50</v>
      </c>
      <c r="G75">
        <v>0</v>
      </c>
    </row>
    <row r="76" spans="1:8" x14ac:dyDescent="0.25">
      <c r="A76" t="s">
        <v>220</v>
      </c>
      <c r="B76" t="s">
        <v>76</v>
      </c>
      <c r="C76" t="s">
        <v>47</v>
      </c>
      <c r="D76" t="s">
        <v>3282</v>
      </c>
      <c r="E76" t="s">
        <v>49</v>
      </c>
      <c r="F76" t="s">
        <v>50</v>
      </c>
      <c r="G76">
        <v>0</v>
      </c>
    </row>
    <row r="77" spans="1:8" x14ac:dyDescent="0.25">
      <c r="A77" t="s">
        <v>220</v>
      </c>
      <c r="B77" t="s">
        <v>70</v>
      </c>
      <c r="C77" t="s">
        <v>47</v>
      </c>
      <c r="D77" t="s">
        <v>3283</v>
      </c>
      <c r="E77" t="s">
        <v>49</v>
      </c>
      <c r="F77" t="s">
        <v>50</v>
      </c>
      <c r="G77">
        <v>0</v>
      </c>
    </row>
    <row r="78" spans="1:8" x14ac:dyDescent="0.25">
      <c r="A78" t="s">
        <v>220</v>
      </c>
      <c r="B78" t="s">
        <v>73</v>
      </c>
      <c r="C78" t="s">
        <v>47</v>
      </c>
      <c r="D78" t="s">
        <v>3284</v>
      </c>
      <c r="E78" t="s">
        <v>49</v>
      </c>
      <c r="F78" t="s">
        <v>50</v>
      </c>
      <c r="G78">
        <v>2.7777751286824499E-4</v>
      </c>
    </row>
    <row r="79" spans="1:8" x14ac:dyDescent="0.25">
      <c r="A79" t="s">
        <v>220</v>
      </c>
      <c r="B79" t="s">
        <v>76</v>
      </c>
      <c r="C79" t="s">
        <v>47</v>
      </c>
      <c r="D79" t="s">
        <v>3285</v>
      </c>
      <c r="E79" t="s">
        <v>49</v>
      </c>
      <c r="F79" t="s">
        <v>50</v>
      </c>
      <c r="G79">
        <v>0</v>
      </c>
    </row>
    <row r="80" spans="1:8" x14ac:dyDescent="0.25">
      <c r="A80" t="s">
        <v>220</v>
      </c>
      <c r="B80" t="s">
        <v>70</v>
      </c>
      <c r="C80" t="s">
        <v>47</v>
      </c>
      <c r="D80" t="s">
        <v>3286</v>
      </c>
      <c r="E80" t="s">
        <v>49</v>
      </c>
      <c r="F80" t="s">
        <v>50</v>
      </c>
      <c r="G80">
        <v>0</v>
      </c>
    </row>
    <row r="81" spans="1:8" x14ac:dyDescent="0.25">
      <c r="A81" t="s">
        <v>220</v>
      </c>
      <c r="B81" t="s">
        <v>73</v>
      </c>
      <c r="C81" t="s">
        <v>47</v>
      </c>
      <c r="D81" t="s">
        <v>3287</v>
      </c>
      <c r="E81" t="s">
        <v>49</v>
      </c>
      <c r="F81" t="s">
        <v>50</v>
      </c>
      <c r="G81">
        <v>1.8518500857883001E-4</v>
      </c>
    </row>
    <row r="82" spans="1:8" x14ac:dyDescent="0.25">
      <c r="A82" t="s">
        <v>220</v>
      </c>
      <c r="B82" t="s">
        <v>76</v>
      </c>
      <c r="C82" t="s">
        <v>47</v>
      </c>
      <c r="D82" t="s">
        <v>3288</v>
      </c>
      <c r="E82" t="s">
        <v>49</v>
      </c>
      <c r="F82" t="s">
        <v>50</v>
      </c>
      <c r="G82">
        <v>0</v>
      </c>
    </row>
    <row r="83" spans="1:8" x14ac:dyDescent="0.25">
      <c r="A83" t="s">
        <v>220</v>
      </c>
      <c r="B83" t="s">
        <v>70</v>
      </c>
      <c r="C83" t="s">
        <v>47</v>
      </c>
      <c r="D83" t="s">
        <v>3289</v>
      </c>
      <c r="E83" t="s">
        <v>49</v>
      </c>
      <c r="F83" t="s">
        <v>50</v>
      </c>
      <c r="G83">
        <v>0</v>
      </c>
    </row>
    <row r="84" spans="1:8" x14ac:dyDescent="0.25">
      <c r="A84" t="s">
        <v>220</v>
      </c>
      <c r="B84" t="s">
        <v>73</v>
      </c>
      <c r="C84" t="s">
        <v>47</v>
      </c>
      <c r="D84" t="s">
        <v>3290</v>
      </c>
      <c r="E84" t="s">
        <v>49</v>
      </c>
      <c r="F84" t="s">
        <v>50</v>
      </c>
      <c r="G84">
        <v>2.08333134651184E-4</v>
      </c>
    </row>
    <row r="85" spans="1:8" x14ac:dyDescent="0.25">
      <c r="A85" t="s">
        <v>220</v>
      </c>
      <c r="B85" t="s">
        <v>70</v>
      </c>
      <c r="C85" t="s">
        <v>47</v>
      </c>
      <c r="D85" t="s">
        <v>3291</v>
      </c>
      <c r="E85" t="s">
        <v>49</v>
      </c>
      <c r="F85" t="s">
        <v>50</v>
      </c>
      <c r="G85">
        <v>0</v>
      </c>
    </row>
    <row r="86" spans="1:8" x14ac:dyDescent="0.25">
      <c r="A86" t="s">
        <v>220</v>
      </c>
      <c r="B86" t="s">
        <v>76</v>
      </c>
      <c r="C86" t="s">
        <v>47</v>
      </c>
      <c r="D86" t="s">
        <v>3292</v>
      </c>
      <c r="E86" t="s">
        <v>49</v>
      </c>
      <c r="F86" t="s">
        <v>50</v>
      </c>
      <c r="G86">
        <v>0</v>
      </c>
    </row>
    <row r="87" spans="1:8" x14ac:dyDescent="0.25">
      <c r="A87" t="s">
        <v>220</v>
      </c>
      <c r="B87" t="s">
        <v>73</v>
      </c>
      <c r="C87" t="s">
        <v>47</v>
      </c>
      <c r="D87" t="s">
        <v>3293</v>
      </c>
      <c r="E87" t="s">
        <v>49</v>
      </c>
      <c r="F87" t="s">
        <v>50</v>
      </c>
      <c r="G87">
        <v>1.6666650772094701E-4</v>
      </c>
    </row>
    <row r="88" spans="1:8" x14ac:dyDescent="0.25">
      <c r="A88" t="s">
        <v>220</v>
      </c>
      <c r="B88" t="s">
        <v>70</v>
      </c>
      <c r="C88" t="s">
        <v>47</v>
      </c>
      <c r="D88" t="s">
        <v>3294</v>
      </c>
      <c r="E88" t="s">
        <v>49</v>
      </c>
      <c r="F88" t="s">
        <v>50</v>
      </c>
      <c r="G88">
        <v>0</v>
      </c>
    </row>
    <row r="89" spans="1:8" x14ac:dyDescent="0.25">
      <c r="A89" t="s">
        <v>220</v>
      </c>
      <c r="B89" t="s">
        <v>76</v>
      </c>
      <c r="C89" t="s">
        <v>47</v>
      </c>
      <c r="D89" t="s">
        <v>3295</v>
      </c>
      <c r="E89" t="s">
        <v>49</v>
      </c>
      <c r="F89" t="s">
        <v>50</v>
      </c>
      <c r="G89">
        <v>0</v>
      </c>
    </row>
    <row r="90" spans="1:8" x14ac:dyDescent="0.25">
      <c r="A90" t="s">
        <v>220</v>
      </c>
      <c r="B90" t="s">
        <v>73</v>
      </c>
      <c r="C90" t="s">
        <v>47</v>
      </c>
      <c r="D90" t="s">
        <v>3296</v>
      </c>
      <c r="E90" t="s">
        <v>49</v>
      </c>
      <c r="F90" t="s">
        <v>50</v>
      </c>
      <c r="G90">
        <v>3.7037034829457598E-4</v>
      </c>
    </row>
    <row r="91" spans="1:8" x14ac:dyDescent="0.25">
      <c r="A91" t="s">
        <v>220</v>
      </c>
      <c r="B91" t="s">
        <v>70</v>
      </c>
      <c r="C91" t="s">
        <v>47</v>
      </c>
      <c r="D91" t="s">
        <v>3297</v>
      </c>
      <c r="E91" t="s">
        <v>49</v>
      </c>
      <c r="F91" t="s">
        <v>50</v>
      </c>
      <c r="G91">
        <v>0</v>
      </c>
    </row>
    <row r="92" spans="1:8" x14ac:dyDescent="0.25">
      <c r="A92" t="s">
        <v>220</v>
      </c>
      <c r="B92" t="s">
        <v>76</v>
      </c>
      <c r="C92" t="s">
        <v>47</v>
      </c>
      <c r="D92" t="s">
        <v>3298</v>
      </c>
      <c r="E92" t="s">
        <v>49</v>
      </c>
      <c r="F92" t="s">
        <v>50</v>
      </c>
      <c r="G92">
        <v>0</v>
      </c>
    </row>
    <row r="93" spans="1:8" x14ac:dyDescent="0.25">
      <c r="A93" t="s">
        <v>220</v>
      </c>
      <c r="B93" t="s">
        <v>73</v>
      </c>
      <c r="C93" t="s">
        <v>47</v>
      </c>
      <c r="D93" t="s">
        <v>3299</v>
      </c>
      <c r="E93" t="s">
        <v>49</v>
      </c>
      <c r="F93" t="s">
        <v>50</v>
      </c>
      <c r="G93">
        <v>3.1746029853820798E-4</v>
      </c>
    </row>
    <row r="94" spans="1:8" x14ac:dyDescent="0.25">
      <c r="A94" t="s">
        <v>218</v>
      </c>
      <c r="B94" t="s">
        <v>3245</v>
      </c>
      <c r="C94" t="s">
        <v>99</v>
      </c>
      <c r="D94" t="s">
        <v>50</v>
      </c>
      <c r="E94" t="s">
        <v>0</v>
      </c>
      <c r="F94">
        <v>8.7273120880126899E-4</v>
      </c>
      <c r="G94" t="s">
        <v>100</v>
      </c>
    </row>
    <row r="95" spans="1:8" x14ac:dyDescent="0.25">
      <c r="A95" t="s">
        <v>101</v>
      </c>
    </row>
    <row r="96" spans="1:8" x14ac:dyDescent="0.25">
      <c r="A96" t="s">
        <v>218</v>
      </c>
      <c r="B96" t="s">
        <v>76</v>
      </c>
      <c r="C96" t="s">
        <v>44</v>
      </c>
      <c r="D96" t="s">
        <v>45</v>
      </c>
      <c r="E96" t="s">
        <v>46</v>
      </c>
      <c r="F96" t="s">
        <v>3103</v>
      </c>
      <c r="G96">
        <v>3</v>
      </c>
      <c r="H96" t="s">
        <v>3104</v>
      </c>
    </row>
    <row r="97" spans="1:8" x14ac:dyDescent="0.25">
      <c r="A97" t="s">
        <v>218</v>
      </c>
      <c r="B97" t="s">
        <v>3247</v>
      </c>
      <c r="C97" t="s">
        <v>99</v>
      </c>
      <c r="D97" t="s">
        <v>50</v>
      </c>
      <c r="E97" t="s">
        <v>0</v>
      </c>
      <c r="F97">
        <v>1.1223554611206E-4</v>
      </c>
      <c r="G97" t="s">
        <v>100</v>
      </c>
    </row>
    <row r="98" spans="1:8" x14ac:dyDescent="0.25">
      <c r="A98" t="s">
        <v>101</v>
      </c>
    </row>
    <row r="99" spans="1:8" x14ac:dyDescent="0.25">
      <c r="A99" t="s">
        <v>218</v>
      </c>
      <c r="B99" t="s">
        <v>70</v>
      </c>
      <c r="C99" t="s">
        <v>44</v>
      </c>
      <c r="D99" t="s">
        <v>45</v>
      </c>
      <c r="E99" t="s">
        <v>46</v>
      </c>
      <c r="F99" t="s">
        <v>3103</v>
      </c>
      <c r="G99">
        <v>5</v>
      </c>
      <c r="H99" t="s">
        <v>3104</v>
      </c>
    </row>
    <row r="100" spans="1:8" x14ac:dyDescent="0.25">
      <c r="A100" t="s">
        <v>220</v>
      </c>
      <c r="B100" t="s">
        <v>70</v>
      </c>
      <c r="C100" t="s">
        <v>47</v>
      </c>
      <c r="D100" t="s">
        <v>3300</v>
      </c>
      <c r="E100" t="s">
        <v>49</v>
      </c>
      <c r="F100" t="s">
        <v>50</v>
      </c>
      <c r="G100">
        <v>0</v>
      </c>
    </row>
    <row r="101" spans="1:8" x14ac:dyDescent="0.25">
      <c r="A101" t="s">
        <v>218</v>
      </c>
      <c r="B101" t="s">
        <v>3246</v>
      </c>
      <c r="C101" t="s">
        <v>99</v>
      </c>
      <c r="D101" t="s">
        <v>50</v>
      </c>
      <c r="E101" t="s">
        <v>0</v>
      </c>
      <c r="F101">
        <v>2.86459922790527E-3</v>
      </c>
      <c r="G101" t="s">
        <v>100</v>
      </c>
    </row>
    <row r="102" spans="1:8" x14ac:dyDescent="0.25">
      <c r="A102" t="s">
        <v>101</v>
      </c>
    </row>
    <row r="103" spans="1:8" x14ac:dyDescent="0.25">
      <c r="A103" t="s">
        <v>218</v>
      </c>
      <c r="B103" t="s">
        <v>73</v>
      </c>
      <c r="C103" t="s">
        <v>44</v>
      </c>
      <c r="D103" t="s">
        <v>45</v>
      </c>
      <c r="E103" t="s">
        <v>46</v>
      </c>
      <c r="F103" t="s">
        <v>3103</v>
      </c>
      <c r="G103">
        <v>1</v>
      </c>
      <c r="H103" t="s">
        <v>3104</v>
      </c>
    </row>
    <row r="104" spans="1:8" x14ac:dyDescent="0.25">
      <c r="A104" t="s">
        <v>220</v>
      </c>
      <c r="B104" t="s">
        <v>76</v>
      </c>
      <c r="C104" t="s">
        <v>47</v>
      </c>
      <c r="D104" t="s">
        <v>3301</v>
      </c>
      <c r="E104" t="s">
        <v>49</v>
      </c>
      <c r="F104" t="s">
        <v>50</v>
      </c>
      <c r="G104">
        <v>0</v>
      </c>
    </row>
    <row r="105" spans="1:8" x14ac:dyDescent="0.25">
      <c r="A105" t="s">
        <v>220</v>
      </c>
      <c r="B105" t="s">
        <v>73</v>
      </c>
      <c r="C105" t="s">
        <v>47</v>
      </c>
      <c r="D105" t="s">
        <v>3302</v>
      </c>
      <c r="E105" t="s">
        <v>49</v>
      </c>
      <c r="F105" t="s">
        <v>50</v>
      </c>
      <c r="G105">
        <v>2.7777776122093199E-4</v>
      </c>
    </row>
    <row r="106" spans="1:8" x14ac:dyDescent="0.25">
      <c r="A106" t="s">
        <v>220</v>
      </c>
      <c r="B106" t="s">
        <v>70</v>
      </c>
      <c r="C106" t="s">
        <v>47</v>
      </c>
      <c r="D106" t="s">
        <v>3303</v>
      </c>
      <c r="E106" t="s">
        <v>49</v>
      </c>
      <c r="F106" t="s">
        <v>50</v>
      </c>
      <c r="G106">
        <v>0</v>
      </c>
    </row>
    <row r="107" spans="1:8" x14ac:dyDescent="0.25">
      <c r="A107" t="s">
        <v>220</v>
      </c>
      <c r="B107" t="s">
        <v>76</v>
      </c>
      <c r="C107" t="s">
        <v>47</v>
      </c>
      <c r="D107" t="s">
        <v>3304</v>
      </c>
      <c r="E107" t="s">
        <v>49</v>
      </c>
      <c r="F107" t="s">
        <v>50</v>
      </c>
      <c r="G107" s="7">
        <v>6.1728336192943401E-5</v>
      </c>
      <c r="H107" s="7"/>
    </row>
    <row r="108" spans="1:8" x14ac:dyDescent="0.25">
      <c r="A108" t="s">
        <v>220</v>
      </c>
      <c r="B108" t="s">
        <v>73</v>
      </c>
      <c r="C108" t="s">
        <v>47</v>
      </c>
      <c r="D108" t="s">
        <v>3305</v>
      </c>
      <c r="E108" t="s">
        <v>49</v>
      </c>
      <c r="F108" t="s">
        <v>50</v>
      </c>
      <c r="G108">
        <v>3.0864190172265999E-4</v>
      </c>
    </row>
    <row r="109" spans="1:8" x14ac:dyDescent="0.25">
      <c r="A109" t="s">
        <v>220</v>
      </c>
      <c r="B109" t="s">
        <v>73</v>
      </c>
      <c r="C109" t="s">
        <v>47</v>
      </c>
      <c r="D109" t="s">
        <v>3306</v>
      </c>
      <c r="E109" t="s">
        <v>49</v>
      </c>
      <c r="F109" t="s">
        <v>50</v>
      </c>
      <c r="G109">
        <v>2.7222222089767398E-3</v>
      </c>
    </row>
    <row r="110" spans="1:8" x14ac:dyDescent="0.25">
      <c r="A110" t="s">
        <v>106</v>
      </c>
      <c r="B110" t="s">
        <v>3</v>
      </c>
      <c r="C110" t="s">
        <v>108</v>
      </c>
      <c r="D110">
        <v>12</v>
      </c>
      <c r="E110" t="s">
        <v>60</v>
      </c>
      <c r="F110" t="s">
        <v>61</v>
      </c>
      <c r="G110">
        <v>2.7222222089767398E-3</v>
      </c>
    </row>
    <row r="111" spans="1:8" x14ac:dyDescent="0.25">
      <c r="A111">
        <v>2.7222222089767398E-3</v>
      </c>
    </row>
    <row r="112" spans="1:8" x14ac:dyDescent="0.25">
      <c r="A112" t="s">
        <v>220</v>
      </c>
      <c r="B112" t="s">
        <v>70</v>
      </c>
      <c r="C112" t="s">
        <v>47</v>
      </c>
      <c r="D112" t="s">
        <v>3307</v>
      </c>
      <c r="E112" t="s">
        <v>49</v>
      </c>
      <c r="F112" t="s">
        <v>50</v>
      </c>
      <c r="G112">
        <v>0</v>
      </c>
    </row>
    <row r="113" spans="1:7" x14ac:dyDescent="0.25">
      <c r="A113" t="s">
        <v>220</v>
      </c>
      <c r="B113" t="s">
        <v>76</v>
      </c>
      <c r="C113" t="s">
        <v>47</v>
      </c>
      <c r="D113" t="s">
        <v>3308</v>
      </c>
      <c r="E113" t="s">
        <v>49</v>
      </c>
      <c r="F113" t="s">
        <v>50</v>
      </c>
      <c r="G113">
        <v>1.66666706403096E-4</v>
      </c>
    </row>
    <row r="114" spans="1:7" x14ac:dyDescent="0.25">
      <c r="A114" t="s">
        <v>220</v>
      </c>
      <c r="B114" t="s">
        <v>70</v>
      </c>
      <c r="C114" t="s">
        <v>47</v>
      </c>
      <c r="D114" t="s">
        <v>3309</v>
      </c>
      <c r="E114" t="s">
        <v>49</v>
      </c>
      <c r="F114" t="s">
        <v>50</v>
      </c>
      <c r="G114">
        <v>0</v>
      </c>
    </row>
    <row r="115" spans="1:7" x14ac:dyDescent="0.25">
      <c r="A115" t="s">
        <v>220</v>
      </c>
      <c r="B115" t="s">
        <v>76</v>
      </c>
      <c r="C115" t="s">
        <v>47</v>
      </c>
      <c r="D115" t="s">
        <v>3310</v>
      </c>
      <c r="E115" t="s">
        <v>49</v>
      </c>
      <c r="F115" t="s">
        <v>50</v>
      </c>
      <c r="G115">
        <v>1.51515187639178E-4</v>
      </c>
    </row>
    <row r="116" spans="1:7" x14ac:dyDescent="0.25">
      <c r="A116" t="s">
        <v>220</v>
      </c>
      <c r="B116" t="s">
        <v>70</v>
      </c>
      <c r="C116" t="s">
        <v>47</v>
      </c>
      <c r="D116" t="s">
        <v>3311</v>
      </c>
      <c r="E116" t="s">
        <v>49</v>
      </c>
      <c r="F116" t="s">
        <v>50</v>
      </c>
      <c r="G116">
        <v>0</v>
      </c>
    </row>
    <row r="117" spans="1:7" x14ac:dyDescent="0.25">
      <c r="A117" t="s">
        <v>220</v>
      </c>
      <c r="B117" t="s">
        <v>76</v>
      </c>
      <c r="C117" t="s">
        <v>47</v>
      </c>
      <c r="D117" t="s">
        <v>3312</v>
      </c>
      <c r="E117" t="s">
        <v>49</v>
      </c>
      <c r="F117" t="s">
        <v>50</v>
      </c>
      <c r="G117">
        <v>1.3888892200258001E-4</v>
      </c>
    </row>
    <row r="118" spans="1:7" x14ac:dyDescent="0.25">
      <c r="A118" t="s">
        <v>220</v>
      </c>
      <c r="B118" t="s">
        <v>70</v>
      </c>
      <c r="C118" t="s">
        <v>47</v>
      </c>
      <c r="D118" t="s">
        <v>3313</v>
      </c>
      <c r="E118" t="s">
        <v>49</v>
      </c>
      <c r="F118" t="s">
        <v>50</v>
      </c>
      <c r="G118">
        <v>0</v>
      </c>
    </row>
    <row r="119" spans="1:7" x14ac:dyDescent="0.25">
      <c r="A119" t="s">
        <v>220</v>
      </c>
      <c r="B119" t="s">
        <v>76</v>
      </c>
      <c r="C119" t="s">
        <v>47</v>
      </c>
      <c r="D119" t="s">
        <v>3314</v>
      </c>
      <c r="E119" t="s">
        <v>49</v>
      </c>
      <c r="F119" t="s">
        <v>50</v>
      </c>
      <c r="G119">
        <v>1.2820515877161201E-4</v>
      </c>
    </row>
    <row r="120" spans="1:7" x14ac:dyDescent="0.25">
      <c r="A120" t="s">
        <v>218</v>
      </c>
      <c r="B120" t="s">
        <v>76</v>
      </c>
      <c r="C120" t="s">
        <v>47</v>
      </c>
      <c r="D120" t="s">
        <v>3279</v>
      </c>
      <c r="E120" t="s">
        <v>49</v>
      </c>
      <c r="F120" t="s">
        <v>50</v>
      </c>
      <c r="G120">
        <v>0</v>
      </c>
    </row>
    <row r="121" spans="1:7" x14ac:dyDescent="0.25">
      <c r="A121" t="s">
        <v>220</v>
      </c>
      <c r="B121" t="s">
        <v>70</v>
      </c>
      <c r="C121" t="s">
        <v>47</v>
      </c>
      <c r="D121" t="s">
        <v>3315</v>
      </c>
      <c r="E121" t="s">
        <v>49</v>
      </c>
      <c r="F121" t="s">
        <v>50</v>
      </c>
      <c r="G121">
        <v>0</v>
      </c>
    </row>
    <row r="122" spans="1:7" x14ac:dyDescent="0.25">
      <c r="A122" t="s">
        <v>220</v>
      </c>
      <c r="B122" t="s">
        <v>76</v>
      </c>
      <c r="C122" t="s">
        <v>47</v>
      </c>
      <c r="D122" t="s">
        <v>3316</v>
      </c>
      <c r="E122" t="s">
        <v>49</v>
      </c>
      <c r="F122" t="s">
        <v>50</v>
      </c>
      <c r="G122">
        <v>1.19047647430783E-4</v>
      </c>
    </row>
    <row r="123" spans="1:7" x14ac:dyDescent="0.25">
      <c r="A123" t="s">
        <v>218</v>
      </c>
      <c r="B123" t="s">
        <v>70</v>
      </c>
      <c r="C123" t="s">
        <v>47</v>
      </c>
      <c r="D123" t="s">
        <v>3281</v>
      </c>
      <c r="E123" t="s">
        <v>49</v>
      </c>
      <c r="F123" t="s">
        <v>50</v>
      </c>
      <c r="G123">
        <v>0</v>
      </c>
    </row>
    <row r="124" spans="1:7" x14ac:dyDescent="0.25">
      <c r="A124" t="s">
        <v>220</v>
      </c>
      <c r="B124" t="s">
        <v>70</v>
      </c>
      <c r="C124" t="s">
        <v>47</v>
      </c>
      <c r="D124" t="s">
        <v>3317</v>
      </c>
      <c r="E124" t="s">
        <v>49</v>
      </c>
      <c r="F124" t="s">
        <v>50</v>
      </c>
      <c r="G124">
        <v>0</v>
      </c>
    </row>
    <row r="125" spans="1:7" x14ac:dyDescent="0.25">
      <c r="A125" t="s">
        <v>218</v>
      </c>
      <c r="B125" t="s">
        <v>73</v>
      </c>
      <c r="C125" t="s">
        <v>47</v>
      </c>
      <c r="D125" t="s">
        <v>3280</v>
      </c>
      <c r="E125" t="s">
        <v>49</v>
      </c>
      <c r="F125" t="s">
        <v>50</v>
      </c>
      <c r="G125">
        <v>0</v>
      </c>
    </row>
    <row r="126" spans="1:7" x14ac:dyDescent="0.25">
      <c r="A126" t="s">
        <v>220</v>
      </c>
      <c r="B126" t="s">
        <v>76</v>
      </c>
      <c r="C126" t="s">
        <v>47</v>
      </c>
      <c r="D126" t="s">
        <v>3318</v>
      </c>
      <c r="E126" t="s">
        <v>49</v>
      </c>
      <c r="F126" t="s">
        <v>50</v>
      </c>
      <c r="G126">
        <v>1.1111113760206399E-4</v>
      </c>
    </row>
    <row r="127" spans="1:7" x14ac:dyDescent="0.25">
      <c r="A127" t="s">
        <v>220</v>
      </c>
      <c r="B127" t="s">
        <v>70</v>
      </c>
      <c r="C127" t="s">
        <v>47</v>
      </c>
      <c r="D127" t="s">
        <v>3319</v>
      </c>
      <c r="E127" t="s">
        <v>49</v>
      </c>
      <c r="F127" t="s">
        <v>50</v>
      </c>
      <c r="G127">
        <v>0</v>
      </c>
    </row>
    <row r="128" spans="1:7" x14ac:dyDescent="0.25">
      <c r="A128" t="s">
        <v>220</v>
      </c>
      <c r="B128" t="s">
        <v>76</v>
      </c>
      <c r="C128" t="s">
        <v>47</v>
      </c>
      <c r="D128" t="s">
        <v>3320</v>
      </c>
      <c r="E128" t="s">
        <v>49</v>
      </c>
      <c r="F128" t="s">
        <v>50</v>
      </c>
      <c r="G128">
        <v>1.04166691501935E-4</v>
      </c>
    </row>
    <row r="129" spans="1:8" x14ac:dyDescent="0.25">
      <c r="A129" t="s">
        <v>220</v>
      </c>
      <c r="B129" t="s">
        <v>70</v>
      </c>
      <c r="C129" t="s">
        <v>47</v>
      </c>
      <c r="D129" t="s">
        <v>3321</v>
      </c>
      <c r="E129" t="s">
        <v>49</v>
      </c>
      <c r="F129" t="s">
        <v>50</v>
      </c>
      <c r="G129" s="7">
        <v>1.6339853698131999E-5</v>
      </c>
      <c r="H129" s="7"/>
    </row>
    <row r="130" spans="1:8" x14ac:dyDescent="0.25">
      <c r="A130" t="s">
        <v>220</v>
      </c>
      <c r="B130" t="s">
        <v>76</v>
      </c>
      <c r="C130" t="s">
        <v>47</v>
      </c>
      <c r="D130" t="s">
        <v>3322</v>
      </c>
      <c r="E130" t="s">
        <v>49</v>
      </c>
      <c r="F130" t="s">
        <v>50</v>
      </c>
      <c r="G130" s="7">
        <v>9.8039239060645006E-5</v>
      </c>
      <c r="H130" s="7"/>
    </row>
    <row r="131" spans="1:8" x14ac:dyDescent="0.25">
      <c r="A131" t="s">
        <v>220</v>
      </c>
      <c r="B131" t="s">
        <v>70</v>
      </c>
      <c r="C131" t="s">
        <v>47</v>
      </c>
      <c r="D131" t="s">
        <v>3323</v>
      </c>
      <c r="E131" t="s">
        <v>49</v>
      </c>
      <c r="F131" t="s">
        <v>50</v>
      </c>
      <c r="G131" s="7">
        <v>1.5432084048235799E-5</v>
      </c>
      <c r="H131" s="7"/>
    </row>
    <row r="132" spans="1:8" x14ac:dyDescent="0.25">
      <c r="A132" t="s">
        <v>220</v>
      </c>
      <c r="B132" t="s">
        <v>76</v>
      </c>
      <c r="C132" t="s">
        <v>47</v>
      </c>
      <c r="D132" t="s">
        <v>3324</v>
      </c>
      <c r="E132" t="s">
        <v>49</v>
      </c>
      <c r="F132" t="s">
        <v>50</v>
      </c>
      <c r="G132" s="7">
        <v>9.2592614668386906E-5</v>
      </c>
      <c r="H132" s="7"/>
    </row>
    <row r="133" spans="1:8" x14ac:dyDescent="0.25">
      <c r="A133" t="s">
        <v>220</v>
      </c>
      <c r="B133" t="s">
        <v>70</v>
      </c>
      <c r="C133" t="s">
        <v>47</v>
      </c>
      <c r="D133" t="s">
        <v>3325</v>
      </c>
      <c r="E133" t="s">
        <v>49</v>
      </c>
      <c r="F133" t="s">
        <v>50</v>
      </c>
      <c r="G133" s="7">
        <v>4.3859607294986097E-5</v>
      </c>
      <c r="H133" s="7"/>
    </row>
    <row r="134" spans="1:8" x14ac:dyDescent="0.25">
      <c r="A134" t="s">
        <v>220</v>
      </c>
      <c r="B134" t="s">
        <v>76</v>
      </c>
      <c r="C134" t="s">
        <v>47</v>
      </c>
      <c r="D134" t="s">
        <v>3326</v>
      </c>
      <c r="E134" t="s">
        <v>49</v>
      </c>
      <c r="F134" t="s">
        <v>50</v>
      </c>
      <c r="G134">
        <v>1.60818664651168E-4</v>
      </c>
    </row>
    <row r="135" spans="1:8" x14ac:dyDescent="0.25">
      <c r="A135" t="s">
        <v>220</v>
      </c>
      <c r="B135" t="s">
        <v>70</v>
      </c>
      <c r="C135" t="s">
        <v>47</v>
      </c>
      <c r="D135" t="s">
        <v>3327</v>
      </c>
      <c r="E135" t="s">
        <v>49</v>
      </c>
      <c r="F135" t="s">
        <v>50</v>
      </c>
      <c r="G135" s="7">
        <v>4.16666269302368E-5</v>
      </c>
      <c r="H135" s="7"/>
    </row>
    <row r="136" spans="1:8" x14ac:dyDescent="0.25">
      <c r="A136" t="s">
        <v>220</v>
      </c>
      <c r="B136" t="s">
        <v>76</v>
      </c>
      <c r="C136" t="s">
        <v>47</v>
      </c>
      <c r="D136" t="s">
        <v>3328</v>
      </c>
      <c r="E136" t="s">
        <v>49</v>
      </c>
      <c r="F136" t="s">
        <v>50</v>
      </c>
      <c r="G136">
        <v>1.80555482705434E-4</v>
      </c>
    </row>
    <row r="137" spans="1:8" x14ac:dyDescent="0.25">
      <c r="A137" t="s">
        <v>218</v>
      </c>
      <c r="B137" t="s">
        <v>76</v>
      </c>
      <c r="C137" t="s">
        <v>47</v>
      </c>
      <c r="D137" t="s">
        <v>3282</v>
      </c>
      <c r="E137" t="s">
        <v>49</v>
      </c>
      <c r="F137" t="s">
        <v>50</v>
      </c>
      <c r="G137">
        <v>0</v>
      </c>
    </row>
    <row r="138" spans="1:8" x14ac:dyDescent="0.25">
      <c r="A138" t="s">
        <v>218</v>
      </c>
      <c r="B138" t="s">
        <v>70</v>
      </c>
      <c r="C138" t="s">
        <v>47</v>
      </c>
      <c r="D138" t="s">
        <v>3283</v>
      </c>
      <c r="E138" t="s">
        <v>49</v>
      </c>
      <c r="F138" t="s">
        <v>50</v>
      </c>
      <c r="G138">
        <v>0</v>
      </c>
    </row>
    <row r="139" spans="1:8" x14ac:dyDescent="0.25">
      <c r="A139" t="s">
        <v>220</v>
      </c>
      <c r="B139" t="s">
        <v>70</v>
      </c>
      <c r="C139" t="s">
        <v>47</v>
      </c>
      <c r="D139" t="s">
        <v>3329</v>
      </c>
      <c r="E139" t="s">
        <v>49</v>
      </c>
      <c r="F139" t="s">
        <v>50</v>
      </c>
      <c r="G139" s="7">
        <v>3.9682501838320699E-5</v>
      </c>
      <c r="H139" s="7"/>
    </row>
    <row r="140" spans="1:8" x14ac:dyDescent="0.25">
      <c r="A140" t="s">
        <v>220</v>
      </c>
      <c r="B140" t="s">
        <v>76</v>
      </c>
      <c r="C140" t="s">
        <v>47</v>
      </c>
      <c r="D140" t="s">
        <v>3330</v>
      </c>
      <c r="E140" t="s">
        <v>49</v>
      </c>
      <c r="F140" t="s">
        <v>50</v>
      </c>
      <c r="G140">
        <v>1.7195760257660299E-4</v>
      </c>
    </row>
    <row r="141" spans="1:8" x14ac:dyDescent="0.25">
      <c r="A141" t="s">
        <v>218</v>
      </c>
      <c r="B141" t="s">
        <v>73</v>
      </c>
      <c r="C141" t="s">
        <v>47</v>
      </c>
      <c r="D141" t="s">
        <v>3284</v>
      </c>
      <c r="E141" t="s">
        <v>49</v>
      </c>
      <c r="F141" t="s">
        <v>50</v>
      </c>
      <c r="G141">
        <v>0</v>
      </c>
    </row>
    <row r="142" spans="1:8" x14ac:dyDescent="0.25">
      <c r="A142" t="s">
        <v>220</v>
      </c>
      <c r="B142" t="s">
        <v>70</v>
      </c>
      <c r="C142" t="s">
        <v>47</v>
      </c>
      <c r="D142" t="s">
        <v>3331</v>
      </c>
      <c r="E142" t="s">
        <v>49</v>
      </c>
      <c r="F142" t="s">
        <v>50</v>
      </c>
      <c r="G142" s="7">
        <v>3.7878751754760702E-5</v>
      </c>
      <c r="H142" s="7"/>
    </row>
    <row r="143" spans="1:8" x14ac:dyDescent="0.25">
      <c r="A143" t="s">
        <v>220</v>
      </c>
      <c r="B143" t="s">
        <v>76</v>
      </c>
      <c r="C143" t="s">
        <v>47</v>
      </c>
      <c r="D143" t="s">
        <v>3332</v>
      </c>
      <c r="E143" t="s">
        <v>49</v>
      </c>
      <c r="F143" t="s">
        <v>50</v>
      </c>
      <c r="G143">
        <v>1.64141347914031E-4</v>
      </c>
    </row>
    <row r="144" spans="1:8" x14ac:dyDescent="0.25">
      <c r="A144" t="s">
        <v>220</v>
      </c>
      <c r="B144" t="s">
        <v>70</v>
      </c>
      <c r="C144" t="s">
        <v>47</v>
      </c>
      <c r="D144" t="s">
        <v>3333</v>
      </c>
      <c r="E144" t="s">
        <v>49</v>
      </c>
      <c r="F144" t="s">
        <v>50</v>
      </c>
      <c r="G144" s="7">
        <v>7.2463699009107501E-5</v>
      </c>
      <c r="H144" s="7"/>
    </row>
    <row r="145" spans="1:8" x14ac:dyDescent="0.25">
      <c r="A145" t="s">
        <v>220</v>
      </c>
      <c r="B145" t="s">
        <v>76</v>
      </c>
      <c r="C145" t="s">
        <v>47</v>
      </c>
      <c r="D145" t="s">
        <v>3334</v>
      </c>
      <c r="E145" t="s">
        <v>49</v>
      </c>
      <c r="F145" t="s">
        <v>50</v>
      </c>
      <c r="G145">
        <v>1.93236617074496E-4</v>
      </c>
    </row>
    <row r="146" spans="1:8" x14ac:dyDescent="0.25">
      <c r="A146" t="s">
        <v>220</v>
      </c>
      <c r="B146" t="s">
        <v>70</v>
      </c>
      <c r="C146" t="s">
        <v>47</v>
      </c>
      <c r="D146" t="s">
        <v>3335</v>
      </c>
      <c r="E146" t="s">
        <v>49</v>
      </c>
      <c r="F146" t="s">
        <v>50</v>
      </c>
      <c r="G146" s="7">
        <v>6.9444378217061302E-5</v>
      </c>
      <c r="H146" s="7"/>
    </row>
    <row r="147" spans="1:8" x14ac:dyDescent="0.25">
      <c r="A147" t="s">
        <v>220</v>
      </c>
      <c r="B147" t="s">
        <v>76</v>
      </c>
      <c r="C147" t="s">
        <v>47</v>
      </c>
      <c r="D147" t="s">
        <v>3336</v>
      </c>
      <c r="E147" t="s">
        <v>49</v>
      </c>
      <c r="F147" t="s">
        <v>50</v>
      </c>
      <c r="G147">
        <v>1.85185091363059E-4</v>
      </c>
    </row>
    <row r="148" spans="1:8" x14ac:dyDescent="0.25">
      <c r="A148" t="s">
        <v>220</v>
      </c>
      <c r="B148" t="s">
        <v>76</v>
      </c>
      <c r="C148" t="s">
        <v>47</v>
      </c>
      <c r="D148" t="s">
        <v>3337</v>
      </c>
      <c r="E148" t="s">
        <v>49</v>
      </c>
      <c r="F148" t="s">
        <v>50</v>
      </c>
      <c r="G148">
        <v>1.7777768770853601E-4</v>
      </c>
    </row>
    <row r="149" spans="1:8" x14ac:dyDescent="0.25">
      <c r="A149" t="s">
        <v>220</v>
      </c>
      <c r="B149" t="s">
        <v>70</v>
      </c>
      <c r="C149" t="s">
        <v>47</v>
      </c>
      <c r="D149" t="s">
        <v>3338</v>
      </c>
      <c r="E149" t="s">
        <v>49</v>
      </c>
      <c r="F149" t="s">
        <v>50</v>
      </c>
      <c r="G149" s="7">
        <v>6.6666603088378894E-5</v>
      </c>
      <c r="H149" s="7"/>
    </row>
    <row r="150" spans="1:8" x14ac:dyDescent="0.25">
      <c r="A150" t="s">
        <v>220</v>
      </c>
      <c r="B150" t="s">
        <v>76</v>
      </c>
      <c r="C150" t="s">
        <v>47</v>
      </c>
      <c r="D150" t="s">
        <v>3339</v>
      </c>
      <c r="E150" t="s">
        <v>49</v>
      </c>
      <c r="F150" t="s">
        <v>50</v>
      </c>
      <c r="G150">
        <v>2.5641024112701402E-4</v>
      </c>
    </row>
    <row r="151" spans="1:8" x14ac:dyDescent="0.25">
      <c r="A151" t="s">
        <v>220</v>
      </c>
      <c r="B151" t="s">
        <v>70</v>
      </c>
      <c r="C151" t="s">
        <v>47</v>
      </c>
      <c r="D151" t="s">
        <v>3340</v>
      </c>
      <c r="E151" t="s">
        <v>49</v>
      </c>
      <c r="F151" t="s">
        <v>50</v>
      </c>
      <c r="G151">
        <v>1.3888883285033301E-4</v>
      </c>
    </row>
    <row r="152" spans="1:8" x14ac:dyDescent="0.25">
      <c r="A152" t="s">
        <v>218</v>
      </c>
      <c r="B152" t="s">
        <v>76</v>
      </c>
      <c r="C152" t="s">
        <v>47</v>
      </c>
      <c r="D152" t="s">
        <v>3285</v>
      </c>
      <c r="E152" t="s">
        <v>49</v>
      </c>
      <c r="F152" t="s">
        <v>50</v>
      </c>
      <c r="G152">
        <v>0</v>
      </c>
    </row>
    <row r="153" spans="1:8" x14ac:dyDescent="0.25">
      <c r="A153" t="s">
        <v>220</v>
      </c>
      <c r="B153" t="s">
        <v>70</v>
      </c>
      <c r="C153" t="s">
        <v>47</v>
      </c>
      <c r="D153" t="s">
        <v>3341</v>
      </c>
      <c r="E153" t="s">
        <v>49</v>
      </c>
      <c r="F153" t="s">
        <v>50</v>
      </c>
      <c r="G153">
        <v>1.6460897010049701E-4</v>
      </c>
    </row>
    <row r="154" spans="1:8" x14ac:dyDescent="0.25">
      <c r="A154" t="s">
        <v>220</v>
      </c>
      <c r="B154" t="s">
        <v>76</v>
      </c>
      <c r="C154" t="s">
        <v>47</v>
      </c>
      <c r="D154" t="s">
        <v>3342</v>
      </c>
      <c r="E154" t="s">
        <v>49</v>
      </c>
      <c r="F154" t="s">
        <v>50</v>
      </c>
      <c r="G154">
        <v>2.4691356552971699E-4</v>
      </c>
    </row>
    <row r="155" spans="1:8" x14ac:dyDescent="0.25">
      <c r="A155" t="s">
        <v>218</v>
      </c>
      <c r="B155" t="s">
        <v>70</v>
      </c>
      <c r="C155" t="s">
        <v>47</v>
      </c>
      <c r="D155" t="s">
        <v>3286</v>
      </c>
      <c r="E155" t="s">
        <v>49</v>
      </c>
      <c r="F155" t="s">
        <v>50</v>
      </c>
      <c r="G155">
        <v>0</v>
      </c>
    </row>
    <row r="156" spans="1:8" x14ac:dyDescent="0.25">
      <c r="A156" t="s">
        <v>220</v>
      </c>
      <c r="B156" t="s">
        <v>70</v>
      </c>
      <c r="C156" t="s">
        <v>47</v>
      </c>
      <c r="D156" t="s">
        <v>3343</v>
      </c>
      <c r="E156" t="s">
        <v>49</v>
      </c>
      <c r="F156" t="s">
        <v>50</v>
      </c>
      <c r="G156">
        <v>1.58730078311193E-4</v>
      </c>
    </row>
    <row r="157" spans="1:8" x14ac:dyDescent="0.25">
      <c r="A157" t="s">
        <v>220</v>
      </c>
      <c r="B157" t="s">
        <v>76</v>
      </c>
      <c r="C157" t="s">
        <v>47</v>
      </c>
      <c r="D157" t="s">
        <v>3344</v>
      </c>
      <c r="E157" t="s">
        <v>49</v>
      </c>
      <c r="F157" t="s">
        <v>50</v>
      </c>
      <c r="G157">
        <v>2.38095223903656E-4</v>
      </c>
    </row>
    <row r="158" spans="1:8" x14ac:dyDescent="0.25">
      <c r="A158" t="s">
        <v>218</v>
      </c>
      <c r="B158" t="s">
        <v>73</v>
      </c>
      <c r="C158" t="s">
        <v>47</v>
      </c>
      <c r="D158" t="s">
        <v>3287</v>
      </c>
      <c r="E158" t="s">
        <v>49</v>
      </c>
      <c r="F158" t="s">
        <v>50</v>
      </c>
      <c r="G158">
        <v>4.6296318372090599E-4</v>
      </c>
    </row>
    <row r="159" spans="1:8" x14ac:dyDescent="0.25">
      <c r="A159" t="s">
        <v>220</v>
      </c>
      <c r="B159" t="s">
        <v>70</v>
      </c>
      <c r="C159" t="s">
        <v>47</v>
      </c>
      <c r="D159" t="s">
        <v>3345</v>
      </c>
      <c r="E159" t="s">
        <v>49</v>
      </c>
      <c r="F159" t="s">
        <v>50</v>
      </c>
      <c r="G159">
        <v>1.31226051812884E-3</v>
      </c>
    </row>
    <row r="160" spans="1:8" x14ac:dyDescent="0.25">
      <c r="A160" t="s">
        <v>220</v>
      </c>
      <c r="B160" t="s">
        <v>70</v>
      </c>
      <c r="C160" t="s">
        <v>47</v>
      </c>
      <c r="D160" t="s">
        <v>3346</v>
      </c>
      <c r="E160" t="s">
        <v>49</v>
      </c>
      <c r="F160" t="s">
        <v>50</v>
      </c>
      <c r="G160">
        <v>3.7037035491731402E-3</v>
      </c>
    </row>
    <row r="161" spans="1:7" x14ac:dyDescent="0.25">
      <c r="A161" t="s">
        <v>220</v>
      </c>
      <c r="B161" t="s">
        <v>76</v>
      </c>
      <c r="C161" t="s">
        <v>47</v>
      </c>
      <c r="D161" t="s">
        <v>3347</v>
      </c>
      <c r="E161" t="s">
        <v>49</v>
      </c>
      <c r="F161" t="s">
        <v>50</v>
      </c>
      <c r="G161">
        <v>2.2988504376904699E-4</v>
      </c>
    </row>
    <row r="162" spans="1:7" x14ac:dyDescent="0.25">
      <c r="A162" t="s">
        <v>220</v>
      </c>
      <c r="B162" t="s">
        <v>70</v>
      </c>
      <c r="C162" t="s">
        <v>47</v>
      </c>
      <c r="D162" t="s">
        <v>3348</v>
      </c>
      <c r="E162" t="s">
        <v>49</v>
      </c>
      <c r="F162" t="s">
        <v>50</v>
      </c>
      <c r="G162">
        <v>3.60215037099776E-3</v>
      </c>
    </row>
    <row r="163" spans="1:7" x14ac:dyDescent="0.25">
      <c r="A163" t="s">
        <v>220</v>
      </c>
      <c r="B163" t="s">
        <v>76</v>
      </c>
      <c r="C163" t="s">
        <v>47</v>
      </c>
      <c r="D163" t="s">
        <v>3349</v>
      </c>
      <c r="E163" t="s">
        <v>49</v>
      </c>
      <c r="F163" t="s">
        <v>50</v>
      </c>
      <c r="G163">
        <v>2.4074070983462801E-4</v>
      </c>
    </row>
    <row r="164" spans="1:7" x14ac:dyDescent="0.25">
      <c r="A164" t="s">
        <v>106</v>
      </c>
      <c r="B164" t="s">
        <v>3</v>
      </c>
      <c r="C164" t="s">
        <v>108</v>
      </c>
      <c r="D164">
        <v>13</v>
      </c>
      <c r="E164" t="s">
        <v>60</v>
      </c>
      <c r="F164" t="s">
        <v>61</v>
      </c>
      <c r="G164">
        <v>2.4074070983462801E-4</v>
      </c>
    </row>
    <row r="165" spans="1:7" x14ac:dyDescent="0.25">
      <c r="A165">
        <v>2.4074070983462801E-4</v>
      </c>
    </row>
    <row r="166" spans="1:7" x14ac:dyDescent="0.25">
      <c r="A166" t="s">
        <v>220</v>
      </c>
      <c r="B166" t="s">
        <v>70</v>
      </c>
      <c r="C166" t="s">
        <v>47</v>
      </c>
      <c r="D166" t="s">
        <v>3350</v>
      </c>
      <c r="E166" t="s">
        <v>49</v>
      </c>
      <c r="F166" t="s">
        <v>50</v>
      </c>
      <c r="G166">
        <v>3.48958317190408E-3</v>
      </c>
    </row>
    <row r="167" spans="1:7" x14ac:dyDescent="0.25">
      <c r="A167" t="s">
        <v>220</v>
      </c>
      <c r="B167" t="s">
        <v>70</v>
      </c>
      <c r="C167" t="s">
        <v>47</v>
      </c>
      <c r="D167" t="s">
        <v>3351</v>
      </c>
      <c r="E167" t="s">
        <v>49</v>
      </c>
      <c r="F167" t="s">
        <v>50</v>
      </c>
      <c r="G167">
        <v>3.3838382273009299E-3</v>
      </c>
    </row>
    <row r="168" spans="1:7" x14ac:dyDescent="0.25">
      <c r="A168" t="s">
        <v>220</v>
      </c>
      <c r="B168" t="s">
        <v>70</v>
      </c>
      <c r="C168" t="s">
        <v>47</v>
      </c>
      <c r="D168" t="s">
        <v>3352</v>
      </c>
      <c r="E168" t="s">
        <v>49</v>
      </c>
      <c r="F168" t="s">
        <v>50</v>
      </c>
      <c r="G168">
        <v>3.2843135735567798E-3</v>
      </c>
    </row>
    <row r="169" spans="1:7" x14ac:dyDescent="0.25">
      <c r="A169" t="s">
        <v>218</v>
      </c>
      <c r="B169" t="s">
        <v>76</v>
      </c>
      <c r="C169" t="s">
        <v>47</v>
      </c>
      <c r="D169" t="s">
        <v>3288</v>
      </c>
      <c r="E169" t="s">
        <v>49</v>
      </c>
      <c r="F169" t="s">
        <v>50</v>
      </c>
      <c r="G169">
        <v>0</v>
      </c>
    </row>
    <row r="170" spans="1:7" x14ac:dyDescent="0.25">
      <c r="A170" t="s">
        <v>220</v>
      </c>
      <c r="B170" t="s">
        <v>70</v>
      </c>
      <c r="C170" t="s">
        <v>47</v>
      </c>
      <c r="D170" t="s">
        <v>3353</v>
      </c>
      <c r="E170" t="s">
        <v>49</v>
      </c>
      <c r="F170" t="s">
        <v>50</v>
      </c>
      <c r="G170">
        <v>3.1904760428837298E-3</v>
      </c>
    </row>
    <row r="171" spans="1:7" x14ac:dyDescent="0.25">
      <c r="A171" t="s">
        <v>218</v>
      </c>
      <c r="B171" t="s">
        <v>70</v>
      </c>
      <c r="C171" t="s">
        <v>47</v>
      </c>
      <c r="D171" t="s">
        <v>3289</v>
      </c>
      <c r="E171" t="s">
        <v>49</v>
      </c>
      <c r="F171" t="s">
        <v>50</v>
      </c>
      <c r="G171">
        <v>0</v>
      </c>
    </row>
    <row r="172" spans="1:7" x14ac:dyDescent="0.25">
      <c r="A172" t="s">
        <v>220</v>
      </c>
      <c r="B172" t="s">
        <v>70</v>
      </c>
      <c r="C172" t="s">
        <v>47</v>
      </c>
      <c r="D172" t="s">
        <v>3354</v>
      </c>
      <c r="E172" t="s">
        <v>49</v>
      </c>
      <c r="F172" t="s">
        <v>50</v>
      </c>
      <c r="G172">
        <v>3.2793208956718401E-3</v>
      </c>
    </row>
    <row r="173" spans="1:7" x14ac:dyDescent="0.25">
      <c r="A173" t="s">
        <v>218</v>
      </c>
      <c r="B173" t="s">
        <v>73</v>
      </c>
      <c r="C173" t="s">
        <v>47</v>
      </c>
      <c r="D173" t="s">
        <v>3290</v>
      </c>
      <c r="E173" t="s">
        <v>49</v>
      </c>
      <c r="F173" t="s">
        <v>50</v>
      </c>
      <c r="G173">
        <v>3.4722238779067902E-4</v>
      </c>
    </row>
    <row r="174" spans="1:7" x14ac:dyDescent="0.25">
      <c r="A174" t="s">
        <v>220</v>
      </c>
      <c r="B174" t="s">
        <v>70</v>
      </c>
      <c r="C174" t="s">
        <v>47</v>
      </c>
      <c r="D174" t="s">
        <v>3355</v>
      </c>
      <c r="E174" t="s">
        <v>49</v>
      </c>
      <c r="F174" t="s">
        <v>50</v>
      </c>
      <c r="G174">
        <v>3.1906906011942202E-3</v>
      </c>
    </row>
    <row r="175" spans="1:7" x14ac:dyDescent="0.25">
      <c r="A175" t="s">
        <v>220</v>
      </c>
      <c r="B175" t="s">
        <v>70</v>
      </c>
      <c r="C175" t="s">
        <v>47</v>
      </c>
      <c r="D175" t="s">
        <v>3356</v>
      </c>
      <c r="E175" t="s">
        <v>49</v>
      </c>
      <c r="F175" t="s">
        <v>50</v>
      </c>
      <c r="G175">
        <v>3.10672505905753E-3</v>
      </c>
    </row>
    <row r="176" spans="1:7" x14ac:dyDescent="0.25">
      <c r="A176" t="s">
        <v>220</v>
      </c>
      <c r="B176" t="s">
        <v>70</v>
      </c>
      <c r="C176" t="s">
        <v>47</v>
      </c>
      <c r="D176" t="s">
        <v>3357</v>
      </c>
      <c r="E176" t="s">
        <v>49</v>
      </c>
      <c r="F176" t="s">
        <v>50</v>
      </c>
      <c r="G176">
        <v>3.7393162393162299E-3</v>
      </c>
    </row>
    <row r="177" spans="1:7" x14ac:dyDescent="0.25">
      <c r="A177" t="s">
        <v>220</v>
      </c>
      <c r="B177" t="s">
        <v>70</v>
      </c>
      <c r="C177" t="s">
        <v>47</v>
      </c>
      <c r="D177" t="s">
        <v>3358</v>
      </c>
      <c r="E177" t="s">
        <v>49</v>
      </c>
      <c r="F177" t="s">
        <v>50</v>
      </c>
      <c r="G177">
        <v>4.6944446365038504E-3</v>
      </c>
    </row>
    <row r="178" spans="1:7" x14ac:dyDescent="0.25">
      <c r="A178" t="s">
        <v>220</v>
      </c>
      <c r="B178" t="s">
        <v>70</v>
      </c>
      <c r="C178" t="s">
        <v>47</v>
      </c>
      <c r="D178" t="s">
        <v>3359</v>
      </c>
      <c r="E178" t="s">
        <v>49</v>
      </c>
      <c r="F178" t="s">
        <v>50</v>
      </c>
      <c r="G178">
        <v>4.6273714158593096E-3</v>
      </c>
    </row>
    <row r="179" spans="1:7" x14ac:dyDescent="0.25">
      <c r="A179" t="s">
        <v>220</v>
      </c>
      <c r="B179" t="s">
        <v>70</v>
      </c>
      <c r="C179" t="s">
        <v>47</v>
      </c>
      <c r="D179" t="s">
        <v>3360</v>
      </c>
      <c r="E179" t="s">
        <v>49</v>
      </c>
      <c r="F179" t="s">
        <v>50</v>
      </c>
      <c r="G179">
        <v>4.5171959059578997E-3</v>
      </c>
    </row>
    <row r="180" spans="1:7" x14ac:dyDescent="0.25">
      <c r="A180" t="s">
        <v>218</v>
      </c>
      <c r="B180" t="s">
        <v>76</v>
      </c>
      <c r="C180" t="s">
        <v>47</v>
      </c>
      <c r="D180" t="s">
        <v>3292</v>
      </c>
      <c r="E180" t="s">
        <v>49</v>
      </c>
      <c r="F180" t="s">
        <v>50</v>
      </c>
      <c r="G180">
        <v>0</v>
      </c>
    </row>
    <row r="181" spans="1:7" x14ac:dyDescent="0.25">
      <c r="A181" t="s">
        <v>220</v>
      </c>
      <c r="B181" t="s">
        <v>70</v>
      </c>
      <c r="C181" t="s">
        <v>47</v>
      </c>
      <c r="D181" t="s">
        <v>3361</v>
      </c>
      <c r="E181" t="s">
        <v>49</v>
      </c>
      <c r="F181" t="s">
        <v>50</v>
      </c>
      <c r="G181">
        <v>4.4250647226969399E-3</v>
      </c>
    </row>
    <row r="182" spans="1:7" x14ac:dyDescent="0.25">
      <c r="A182" t="s">
        <v>218</v>
      </c>
      <c r="B182" t="s">
        <v>70</v>
      </c>
      <c r="C182" t="s">
        <v>47</v>
      </c>
      <c r="D182" t="s">
        <v>3291</v>
      </c>
      <c r="E182" t="s">
        <v>49</v>
      </c>
      <c r="F182" t="s">
        <v>50</v>
      </c>
      <c r="G182">
        <v>0</v>
      </c>
    </row>
    <row r="183" spans="1:7" x14ac:dyDescent="0.25">
      <c r="A183" t="s">
        <v>218</v>
      </c>
      <c r="B183" t="s">
        <v>73</v>
      </c>
      <c r="C183" t="s">
        <v>47</v>
      </c>
      <c r="D183" t="s">
        <v>3293</v>
      </c>
      <c r="E183" t="s">
        <v>49</v>
      </c>
      <c r="F183" t="s">
        <v>50</v>
      </c>
      <c r="G183">
        <v>5.5555582046508704E-4</v>
      </c>
    </row>
    <row r="184" spans="1:7" x14ac:dyDescent="0.25">
      <c r="A184" t="s">
        <v>220</v>
      </c>
      <c r="B184" t="s">
        <v>70</v>
      </c>
      <c r="C184" t="s">
        <v>47</v>
      </c>
      <c r="D184" t="s">
        <v>3362</v>
      </c>
      <c r="E184" t="s">
        <v>49</v>
      </c>
      <c r="F184" t="s">
        <v>50</v>
      </c>
      <c r="G184">
        <v>4.3623738668181599E-3</v>
      </c>
    </row>
    <row r="185" spans="1:7" x14ac:dyDescent="0.25">
      <c r="A185" t="s">
        <v>220</v>
      </c>
      <c r="B185" t="s">
        <v>70</v>
      </c>
      <c r="C185" t="s">
        <v>47</v>
      </c>
      <c r="D185" t="s">
        <v>3363</v>
      </c>
      <c r="E185" t="s">
        <v>49</v>
      </c>
      <c r="F185" t="s">
        <v>50</v>
      </c>
      <c r="G185">
        <v>4.3148149384392596E-3</v>
      </c>
    </row>
    <row r="186" spans="1:7" x14ac:dyDescent="0.25">
      <c r="A186" t="s">
        <v>220</v>
      </c>
      <c r="B186" t="s">
        <v>70</v>
      </c>
      <c r="C186" t="s">
        <v>47</v>
      </c>
      <c r="D186" t="s">
        <v>3364</v>
      </c>
      <c r="E186" t="s">
        <v>49</v>
      </c>
      <c r="F186" t="s">
        <v>50</v>
      </c>
      <c r="G186">
        <v>4.2391305384428604E-3</v>
      </c>
    </row>
    <row r="187" spans="1:7" x14ac:dyDescent="0.25">
      <c r="A187" t="s">
        <v>220</v>
      </c>
      <c r="B187" t="s">
        <v>70</v>
      </c>
      <c r="C187" t="s">
        <v>47</v>
      </c>
      <c r="D187" t="s">
        <v>3365</v>
      </c>
      <c r="E187" t="s">
        <v>49</v>
      </c>
      <c r="F187" t="s">
        <v>50</v>
      </c>
      <c r="G187">
        <v>4.1666667512122602E-3</v>
      </c>
    </row>
    <row r="188" spans="1:7" x14ac:dyDescent="0.25">
      <c r="A188" t="s">
        <v>220</v>
      </c>
      <c r="B188" t="s">
        <v>70</v>
      </c>
      <c r="C188" t="s">
        <v>47</v>
      </c>
      <c r="D188" t="s">
        <v>3366</v>
      </c>
      <c r="E188" t="s">
        <v>49</v>
      </c>
      <c r="F188" t="s">
        <v>50</v>
      </c>
      <c r="G188">
        <v>4.0798611938953396E-3</v>
      </c>
    </row>
    <row r="189" spans="1:7" x14ac:dyDescent="0.25">
      <c r="A189" t="s">
        <v>218</v>
      </c>
      <c r="B189" t="s">
        <v>76</v>
      </c>
      <c r="C189" t="s">
        <v>47</v>
      </c>
      <c r="D189" t="s">
        <v>3295</v>
      </c>
      <c r="E189" t="s">
        <v>49</v>
      </c>
      <c r="F189" t="s">
        <v>50</v>
      </c>
      <c r="G189">
        <v>1.3888875643412201E-4</v>
      </c>
    </row>
    <row r="190" spans="1:7" x14ac:dyDescent="0.25">
      <c r="A190" t="s">
        <v>220</v>
      </c>
      <c r="B190" t="s">
        <v>70</v>
      </c>
      <c r="C190" t="s">
        <v>47</v>
      </c>
      <c r="D190" t="s">
        <v>3367</v>
      </c>
      <c r="E190" t="s">
        <v>49</v>
      </c>
      <c r="F190" t="s">
        <v>50</v>
      </c>
      <c r="G190">
        <v>4.29705219203923E-3</v>
      </c>
    </row>
    <row r="191" spans="1:7" x14ac:dyDescent="0.25">
      <c r="A191" t="s">
        <v>220</v>
      </c>
      <c r="B191" t="s">
        <v>70</v>
      </c>
      <c r="C191" t="s">
        <v>47</v>
      </c>
      <c r="D191" t="s">
        <v>3368</v>
      </c>
      <c r="E191" t="s">
        <v>49</v>
      </c>
      <c r="F191" t="s">
        <v>50</v>
      </c>
      <c r="G191">
        <v>5.2500001986821396E-3</v>
      </c>
    </row>
    <row r="192" spans="1:7" x14ac:dyDescent="0.25">
      <c r="A192" t="s">
        <v>106</v>
      </c>
      <c r="B192" t="s">
        <v>3</v>
      </c>
      <c r="C192" t="s">
        <v>108</v>
      </c>
      <c r="D192">
        <v>14</v>
      </c>
      <c r="E192" t="s">
        <v>60</v>
      </c>
      <c r="F192" t="s">
        <v>61</v>
      </c>
      <c r="G192">
        <v>5.2500001986821396E-3</v>
      </c>
    </row>
    <row r="193" spans="1:8" x14ac:dyDescent="0.25">
      <c r="A193">
        <v>5.2500001986821396E-3</v>
      </c>
    </row>
    <row r="194" spans="1:8" x14ac:dyDescent="0.25">
      <c r="A194" t="s">
        <v>218</v>
      </c>
      <c r="B194" t="s">
        <v>70</v>
      </c>
      <c r="C194" t="s">
        <v>47</v>
      </c>
      <c r="D194" t="s">
        <v>3294</v>
      </c>
      <c r="E194" t="s">
        <v>49</v>
      </c>
      <c r="F194" t="s">
        <v>50</v>
      </c>
      <c r="G194">
        <v>1.8518533971574499E-4</v>
      </c>
    </row>
    <row r="195" spans="1:8" x14ac:dyDescent="0.25">
      <c r="A195" t="s">
        <v>218</v>
      </c>
      <c r="B195" t="s">
        <v>73</v>
      </c>
      <c r="C195" t="s">
        <v>47</v>
      </c>
      <c r="D195" t="s">
        <v>3296</v>
      </c>
      <c r="E195" t="s">
        <v>49</v>
      </c>
      <c r="F195" t="s">
        <v>50</v>
      </c>
      <c r="G195">
        <v>6.9444477558135902E-4</v>
      </c>
    </row>
    <row r="196" spans="1:8" x14ac:dyDescent="0.25">
      <c r="A196" t="s">
        <v>218</v>
      </c>
      <c r="B196" t="s">
        <v>76</v>
      </c>
      <c r="C196" t="s">
        <v>47</v>
      </c>
      <c r="D196" t="s">
        <v>3298</v>
      </c>
      <c r="E196" t="s">
        <v>49</v>
      </c>
      <c r="F196" t="s">
        <v>50</v>
      </c>
      <c r="G196">
        <v>1.19047505514962E-4</v>
      </c>
    </row>
    <row r="197" spans="1:8" x14ac:dyDescent="0.25">
      <c r="A197" t="s">
        <v>218</v>
      </c>
      <c r="B197" t="s">
        <v>70</v>
      </c>
      <c r="C197" t="s">
        <v>47</v>
      </c>
      <c r="D197" t="s">
        <v>3297</v>
      </c>
      <c r="E197" t="s">
        <v>49</v>
      </c>
      <c r="F197" t="s">
        <v>50</v>
      </c>
      <c r="G197">
        <v>1.5873029118492401E-4</v>
      </c>
    </row>
    <row r="198" spans="1:8" x14ac:dyDescent="0.25">
      <c r="A198" t="s">
        <v>218</v>
      </c>
      <c r="B198" t="s">
        <v>73</v>
      </c>
      <c r="C198" t="s">
        <v>47</v>
      </c>
      <c r="D198" t="s">
        <v>3299</v>
      </c>
      <c r="E198" t="s">
        <v>49</v>
      </c>
      <c r="F198" t="s">
        <v>50</v>
      </c>
      <c r="G198">
        <v>5.9523837906973697E-4</v>
      </c>
    </row>
    <row r="199" spans="1:8" x14ac:dyDescent="0.25">
      <c r="A199" t="s">
        <v>218</v>
      </c>
      <c r="B199" t="s">
        <v>76</v>
      </c>
      <c r="C199" t="s">
        <v>47</v>
      </c>
      <c r="D199" t="s">
        <v>3301</v>
      </c>
      <c r="E199" t="s">
        <v>49</v>
      </c>
      <c r="F199" t="s">
        <v>50</v>
      </c>
      <c r="G199">
        <v>1.04166567325592E-4</v>
      </c>
    </row>
    <row r="200" spans="1:8" x14ac:dyDescent="0.25">
      <c r="A200" t="s">
        <v>218</v>
      </c>
      <c r="B200" t="s">
        <v>70</v>
      </c>
      <c r="C200" t="s">
        <v>47</v>
      </c>
      <c r="D200" t="s">
        <v>3300</v>
      </c>
      <c r="E200" t="s">
        <v>49</v>
      </c>
      <c r="F200" t="s">
        <v>50</v>
      </c>
      <c r="G200">
        <v>1.38889004786809E-4</v>
      </c>
    </row>
    <row r="201" spans="1:8" x14ac:dyDescent="0.25">
      <c r="A201" t="s">
        <v>218</v>
      </c>
      <c r="B201" t="s">
        <v>73</v>
      </c>
      <c r="C201" t="s">
        <v>47</v>
      </c>
      <c r="D201" t="s">
        <v>3302</v>
      </c>
      <c r="E201" t="s">
        <v>49</v>
      </c>
      <c r="F201" t="s">
        <v>50</v>
      </c>
      <c r="G201">
        <v>5.2083358168601897E-4</v>
      </c>
    </row>
    <row r="202" spans="1:8" x14ac:dyDescent="0.25">
      <c r="A202" t="s">
        <v>218</v>
      </c>
      <c r="B202" t="s">
        <v>76</v>
      </c>
      <c r="C202" t="s">
        <v>47</v>
      </c>
      <c r="D202" t="s">
        <v>3304</v>
      </c>
      <c r="E202" t="s">
        <v>49</v>
      </c>
      <c r="F202" t="s">
        <v>50</v>
      </c>
      <c r="G202" s="7">
        <v>9.2592504289415101E-5</v>
      </c>
      <c r="H202" s="7"/>
    </row>
    <row r="203" spans="1:8" x14ac:dyDescent="0.25">
      <c r="A203" t="s">
        <v>218</v>
      </c>
      <c r="B203" t="s">
        <v>70</v>
      </c>
      <c r="C203" t="s">
        <v>47</v>
      </c>
      <c r="D203" t="s">
        <v>3303</v>
      </c>
      <c r="E203" t="s">
        <v>49</v>
      </c>
      <c r="F203" t="s">
        <v>50</v>
      </c>
      <c r="G203">
        <v>1.2345689314383E-4</v>
      </c>
    </row>
    <row r="204" spans="1:8" x14ac:dyDescent="0.25">
      <c r="A204" t="s">
        <v>218</v>
      </c>
      <c r="B204" t="s">
        <v>73</v>
      </c>
      <c r="C204" t="s">
        <v>47</v>
      </c>
      <c r="D204" t="s">
        <v>3305</v>
      </c>
      <c r="E204" t="s">
        <v>49</v>
      </c>
      <c r="F204" t="s">
        <v>50</v>
      </c>
      <c r="G204">
        <v>4.6296318372090599E-4</v>
      </c>
    </row>
    <row r="205" spans="1:8" x14ac:dyDescent="0.25">
      <c r="A205" t="s">
        <v>218</v>
      </c>
      <c r="B205" t="s">
        <v>76</v>
      </c>
      <c r="C205" t="s">
        <v>47</v>
      </c>
      <c r="D205" t="s">
        <v>3308</v>
      </c>
      <c r="E205" t="s">
        <v>49</v>
      </c>
      <c r="F205" t="s">
        <v>50</v>
      </c>
      <c r="G205">
        <v>4.1666686534881501E-4</v>
      </c>
    </row>
    <row r="206" spans="1:8" x14ac:dyDescent="0.25">
      <c r="A206" t="s">
        <v>218</v>
      </c>
      <c r="B206" t="s">
        <v>73</v>
      </c>
      <c r="C206" t="s">
        <v>47</v>
      </c>
      <c r="D206" t="s">
        <v>3306</v>
      </c>
      <c r="E206" t="s">
        <v>49</v>
      </c>
      <c r="F206" t="s">
        <v>50</v>
      </c>
      <c r="G206">
        <v>6.1111132303873596E-4</v>
      </c>
    </row>
    <row r="207" spans="1:8" x14ac:dyDescent="0.25">
      <c r="A207" t="s">
        <v>106</v>
      </c>
      <c r="B207" t="s">
        <v>212</v>
      </c>
      <c r="C207" t="s">
        <v>108</v>
      </c>
      <c r="D207">
        <v>12</v>
      </c>
      <c r="E207" t="s">
        <v>60</v>
      </c>
      <c r="F207" t="s">
        <v>61</v>
      </c>
      <c r="G207">
        <v>6.1111132303873596E-4</v>
      </c>
    </row>
    <row r="208" spans="1:8" x14ac:dyDescent="0.25">
      <c r="A208">
        <v>6.1111132303873596E-4</v>
      </c>
    </row>
    <row r="209" spans="1:8" x14ac:dyDescent="0.25">
      <c r="A209" t="s">
        <v>218</v>
      </c>
      <c r="B209" t="s">
        <v>70</v>
      </c>
      <c r="C209" t="s">
        <v>47</v>
      </c>
      <c r="D209" t="s">
        <v>3307</v>
      </c>
      <c r="E209" t="s">
        <v>49</v>
      </c>
      <c r="F209" t="s">
        <v>50</v>
      </c>
      <c r="G209">
        <v>1.11111203829447E-4</v>
      </c>
    </row>
    <row r="210" spans="1:8" x14ac:dyDescent="0.25">
      <c r="A210" t="s">
        <v>218</v>
      </c>
      <c r="B210" t="s">
        <v>76</v>
      </c>
      <c r="C210" t="s">
        <v>47</v>
      </c>
      <c r="D210" t="s">
        <v>3310</v>
      </c>
      <c r="E210" t="s">
        <v>49</v>
      </c>
      <c r="F210" t="s">
        <v>50</v>
      </c>
      <c r="G210">
        <v>3.7878805940801401E-4</v>
      </c>
    </row>
    <row r="211" spans="1:8" x14ac:dyDescent="0.25">
      <c r="A211" t="s">
        <v>218</v>
      </c>
      <c r="B211" t="s">
        <v>70</v>
      </c>
      <c r="C211" t="s">
        <v>47</v>
      </c>
      <c r="D211" t="s">
        <v>3309</v>
      </c>
      <c r="E211" t="s">
        <v>49</v>
      </c>
      <c r="F211" t="s">
        <v>50</v>
      </c>
      <c r="G211">
        <v>1.01010185299497E-4</v>
      </c>
    </row>
    <row r="212" spans="1:8" x14ac:dyDescent="0.25">
      <c r="A212" t="s">
        <v>218</v>
      </c>
      <c r="B212" t="s">
        <v>76</v>
      </c>
      <c r="C212" t="s">
        <v>47</v>
      </c>
      <c r="D212" t="s">
        <v>3312</v>
      </c>
      <c r="E212" t="s">
        <v>49</v>
      </c>
      <c r="F212" t="s">
        <v>50</v>
      </c>
      <c r="G212">
        <v>3.4722238779067902E-4</v>
      </c>
    </row>
    <row r="213" spans="1:8" x14ac:dyDescent="0.25">
      <c r="A213" t="s">
        <v>218</v>
      </c>
      <c r="B213" t="s">
        <v>70</v>
      </c>
      <c r="C213" t="s">
        <v>47</v>
      </c>
      <c r="D213" t="s">
        <v>3311</v>
      </c>
      <c r="E213" t="s">
        <v>49</v>
      </c>
      <c r="F213" t="s">
        <v>50</v>
      </c>
      <c r="G213" s="7">
        <v>9.2592669857872794E-5</v>
      </c>
      <c r="H213" s="7"/>
    </row>
    <row r="214" spans="1:8" x14ac:dyDescent="0.25">
      <c r="A214" t="s">
        <v>218</v>
      </c>
      <c r="B214" t="s">
        <v>76</v>
      </c>
      <c r="C214" t="s">
        <v>47</v>
      </c>
      <c r="D214" t="s">
        <v>3314</v>
      </c>
      <c r="E214" t="s">
        <v>49</v>
      </c>
      <c r="F214" t="s">
        <v>50</v>
      </c>
      <c r="G214">
        <v>3.2051297334524301E-4</v>
      </c>
    </row>
    <row r="215" spans="1:8" x14ac:dyDescent="0.25">
      <c r="A215" t="s">
        <v>218</v>
      </c>
      <c r="B215" t="s">
        <v>70</v>
      </c>
      <c r="C215" t="s">
        <v>47</v>
      </c>
      <c r="D215" t="s">
        <v>3313</v>
      </c>
      <c r="E215" t="s">
        <v>49</v>
      </c>
      <c r="F215" t="s">
        <v>50</v>
      </c>
      <c r="G215" s="7">
        <v>8.5470156791882598E-5</v>
      </c>
      <c r="H215" s="7"/>
    </row>
    <row r="216" spans="1:8" x14ac:dyDescent="0.25">
      <c r="A216" t="s">
        <v>218</v>
      </c>
      <c r="B216" t="s">
        <v>76</v>
      </c>
      <c r="C216" t="s">
        <v>47</v>
      </c>
      <c r="D216" t="s">
        <v>3316</v>
      </c>
      <c r="E216" t="s">
        <v>49</v>
      </c>
      <c r="F216" t="s">
        <v>50</v>
      </c>
      <c r="G216">
        <v>2.97619189534868E-4</v>
      </c>
    </row>
    <row r="217" spans="1:8" x14ac:dyDescent="0.25">
      <c r="A217" t="s">
        <v>218</v>
      </c>
      <c r="B217" t="s">
        <v>70</v>
      </c>
      <c r="C217" t="s">
        <v>47</v>
      </c>
      <c r="D217" t="s">
        <v>3315</v>
      </c>
      <c r="E217" t="s">
        <v>49</v>
      </c>
      <c r="F217" t="s">
        <v>50</v>
      </c>
      <c r="G217" s="7">
        <v>7.9365145592462399E-5</v>
      </c>
      <c r="H217" s="7"/>
    </row>
    <row r="218" spans="1:8" x14ac:dyDescent="0.25">
      <c r="A218" t="s">
        <v>218</v>
      </c>
      <c r="B218" t="s">
        <v>76</v>
      </c>
      <c r="C218" t="s">
        <v>47</v>
      </c>
      <c r="D218" t="s">
        <v>3318</v>
      </c>
      <c r="E218" t="s">
        <v>49</v>
      </c>
      <c r="F218" t="s">
        <v>50</v>
      </c>
      <c r="G218">
        <v>2.7777791023254298E-4</v>
      </c>
    </row>
    <row r="219" spans="1:8" x14ac:dyDescent="0.25">
      <c r="A219" t="s">
        <v>218</v>
      </c>
      <c r="B219" t="s">
        <v>70</v>
      </c>
      <c r="C219" t="s">
        <v>47</v>
      </c>
      <c r="D219" t="s">
        <v>3317</v>
      </c>
      <c r="E219" t="s">
        <v>49</v>
      </c>
      <c r="F219" t="s">
        <v>50</v>
      </c>
      <c r="G219" s="7">
        <v>7.4074135886298195E-5</v>
      </c>
      <c r="H219" s="7"/>
    </row>
    <row r="220" spans="1:8" x14ac:dyDescent="0.25">
      <c r="A220" t="s">
        <v>218</v>
      </c>
      <c r="B220" t="s">
        <v>76</v>
      </c>
      <c r="C220" t="s">
        <v>47</v>
      </c>
      <c r="D220" t="s">
        <v>3320</v>
      </c>
      <c r="E220" t="s">
        <v>49</v>
      </c>
      <c r="F220" t="s">
        <v>50</v>
      </c>
      <c r="G220">
        <v>2.6041679084300899E-4</v>
      </c>
    </row>
    <row r="221" spans="1:8" x14ac:dyDescent="0.25">
      <c r="A221" t="s">
        <v>218</v>
      </c>
      <c r="B221" t="s">
        <v>70</v>
      </c>
      <c r="C221" t="s">
        <v>47</v>
      </c>
      <c r="D221" t="s">
        <v>3319</v>
      </c>
      <c r="E221" t="s">
        <v>49</v>
      </c>
      <c r="F221" t="s">
        <v>50</v>
      </c>
      <c r="G221" s="7">
        <v>6.9444502393404596E-5</v>
      </c>
      <c r="H221" s="7"/>
    </row>
    <row r="222" spans="1:8" x14ac:dyDescent="0.25">
      <c r="A222" t="s">
        <v>218</v>
      </c>
      <c r="B222" t="s">
        <v>76</v>
      </c>
      <c r="C222" t="s">
        <v>47</v>
      </c>
      <c r="D222" t="s">
        <v>3322</v>
      </c>
      <c r="E222" t="s">
        <v>49</v>
      </c>
      <c r="F222" t="s">
        <v>50</v>
      </c>
      <c r="G222">
        <v>2.4509815608753799E-4</v>
      </c>
    </row>
    <row r="223" spans="1:8" x14ac:dyDescent="0.25">
      <c r="A223" t="s">
        <v>218</v>
      </c>
      <c r="B223" t="s">
        <v>70</v>
      </c>
      <c r="C223" t="s">
        <v>47</v>
      </c>
      <c r="D223" t="s">
        <v>3321</v>
      </c>
      <c r="E223" t="s">
        <v>49</v>
      </c>
      <c r="F223" t="s">
        <v>50</v>
      </c>
      <c r="G223" s="7">
        <v>6.5359531664380797E-5</v>
      </c>
      <c r="H223" s="7"/>
    </row>
    <row r="224" spans="1:8" x14ac:dyDescent="0.25">
      <c r="A224" t="s">
        <v>218</v>
      </c>
      <c r="B224" t="s">
        <v>76</v>
      </c>
      <c r="C224" t="s">
        <v>47</v>
      </c>
      <c r="D224" t="s">
        <v>3324</v>
      </c>
      <c r="E224" t="s">
        <v>49</v>
      </c>
      <c r="F224" t="s">
        <v>50</v>
      </c>
      <c r="G224">
        <v>2.31481591860453E-4</v>
      </c>
    </row>
    <row r="225" spans="1:8" x14ac:dyDescent="0.25">
      <c r="A225" t="s">
        <v>218</v>
      </c>
      <c r="B225" t="s">
        <v>70</v>
      </c>
      <c r="C225" t="s">
        <v>47</v>
      </c>
      <c r="D225" t="s">
        <v>3323</v>
      </c>
      <c r="E225" t="s">
        <v>49</v>
      </c>
      <c r="F225" t="s">
        <v>50</v>
      </c>
      <c r="G225" s="7">
        <v>6.1728446571915205E-5</v>
      </c>
      <c r="H225" s="7"/>
    </row>
    <row r="226" spans="1:8" x14ac:dyDescent="0.25">
      <c r="A226" t="s">
        <v>218</v>
      </c>
      <c r="B226" t="s">
        <v>76</v>
      </c>
      <c r="C226" t="s">
        <v>47</v>
      </c>
      <c r="D226" t="s">
        <v>3326</v>
      </c>
      <c r="E226" t="s">
        <v>49</v>
      </c>
      <c r="F226" t="s">
        <v>50</v>
      </c>
      <c r="G226">
        <v>2.19298350183587E-4</v>
      </c>
    </row>
    <row r="227" spans="1:8" x14ac:dyDescent="0.25">
      <c r="A227" t="s">
        <v>218</v>
      </c>
      <c r="B227" t="s">
        <v>70</v>
      </c>
      <c r="C227" t="s">
        <v>47</v>
      </c>
      <c r="D227" t="s">
        <v>3325</v>
      </c>
      <c r="E227" t="s">
        <v>49</v>
      </c>
      <c r="F227" t="s">
        <v>50</v>
      </c>
      <c r="G227" s="7">
        <v>5.8479580962867E-5</v>
      </c>
      <c r="H227" s="7"/>
    </row>
    <row r="228" spans="1:8" x14ac:dyDescent="0.25">
      <c r="A228" t="s">
        <v>218</v>
      </c>
      <c r="B228" t="s">
        <v>76</v>
      </c>
      <c r="C228" t="s">
        <v>47</v>
      </c>
      <c r="D228" t="s">
        <v>3328</v>
      </c>
      <c r="E228" t="s">
        <v>49</v>
      </c>
      <c r="F228" t="s">
        <v>50</v>
      </c>
      <c r="G228">
        <v>2.0833343267440699E-4</v>
      </c>
    </row>
    <row r="229" spans="1:8" x14ac:dyDescent="0.25">
      <c r="A229" t="s">
        <v>218</v>
      </c>
      <c r="B229" t="s">
        <v>70</v>
      </c>
      <c r="C229" t="s">
        <v>47</v>
      </c>
      <c r="D229" t="s">
        <v>3327</v>
      </c>
      <c r="E229" t="s">
        <v>49</v>
      </c>
      <c r="F229" t="s">
        <v>50</v>
      </c>
      <c r="G229" s="7">
        <v>5.5555601914723697E-5</v>
      </c>
      <c r="H229" s="7"/>
    </row>
    <row r="230" spans="1:8" x14ac:dyDescent="0.25">
      <c r="A230" t="s">
        <v>218</v>
      </c>
      <c r="B230" t="s">
        <v>76</v>
      </c>
      <c r="C230" t="s">
        <v>47</v>
      </c>
      <c r="D230" t="s">
        <v>3330</v>
      </c>
      <c r="E230" t="s">
        <v>49</v>
      </c>
      <c r="F230" t="s">
        <v>50</v>
      </c>
      <c r="G230">
        <v>1.98412793023245E-4</v>
      </c>
    </row>
    <row r="231" spans="1:8" x14ac:dyDescent="0.25">
      <c r="A231" t="s">
        <v>218</v>
      </c>
      <c r="B231" t="s">
        <v>70</v>
      </c>
      <c r="C231" t="s">
        <v>47</v>
      </c>
      <c r="D231" t="s">
        <v>3329</v>
      </c>
      <c r="E231" t="s">
        <v>49</v>
      </c>
      <c r="F231" t="s">
        <v>50</v>
      </c>
      <c r="G231" s="7">
        <v>5.2910097061641602E-5</v>
      </c>
      <c r="H231" s="7"/>
    </row>
    <row r="232" spans="1:8" x14ac:dyDescent="0.25">
      <c r="A232" t="s">
        <v>218</v>
      </c>
      <c r="B232" t="s">
        <v>76</v>
      </c>
      <c r="C232" t="s">
        <v>47</v>
      </c>
      <c r="D232" t="s">
        <v>3332</v>
      </c>
      <c r="E232" t="s">
        <v>49</v>
      </c>
      <c r="F232" t="s">
        <v>50</v>
      </c>
      <c r="G232">
        <v>1.89394029704007E-4</v>
      </c>
    </row>
    <row r="233" spans="1:8" x14ac:dyDescent="0.25">
      <c r="A233" t="s">
        <v>218</v>
      </c>
      <c r="B233" t="s">
        <v>70</v>
      </c>
      <c r="C233" t="s">
        <v>47</v>
      </c>
      <c r="D233" t="s">
        <v>3331</v>
      </c>
      <c r="E233" t="s">
        <v>49</v>
      </c>
      <c r="F233" t="s">
        <v>50</v>
      </c>
      <c r="G233" s="7">
        <v>5.0505092649748799E-5</v>
      </c>
      <c r="H233" s="7"/>
    </row>
    <row r="234" spans="1:8" x14ac:dyDescent="0.25">
      <c r="A234" t="s">
        <v>218</v>
      </c>
      <c r="B234" t="s">
        <v>76</v>
      </c>
      <c r="C234" t="s">
        <v>47</v>
      </c>
      <c r="D234" t="s">
        <v>3334</v>
      </c>
      <c r="E234" t="s">
        <v>49</v>
      </c>
      <c r="F234" t="s">
        <v>50</v>
      </c>
      <c r="G234">
        <v>1.81159506673398E-4</v>
      </c>
    </row>
    <row r="235" spans="1:8" x14ac:dyDescent="0.25">
      <c r="A235" t="s">
        <v>218</v>
      </c>
      <c r="B235" t="s">
        <v>70</v>
      </c>
      <c r="C235" t="s">
        <v>47</v>
      </c>
      <c r="D235" t="s">
        <v>3333</v>
      </c>
      <c r="E235" t="s">
        <v>49</v>
      </c>
      <c r="F235" t="s">
        <v>50</v>
      </c>
      <c r="G235" s="7">
        <v>9.66184381125629E-5</v>
      </c>
      <c r="H235" s="7"/>
    </row>
    <row r="236" spans="1:8" x14ac:dyDescent="0.25">
      <c r="A236" t="s">
        <v>218</v>
      </c>
      <c r="B236" t="s">
        <v>76</v>
      </c>
      <c r="C236" t="s">
        <v>47</v>
      </c>
      <c r="D236" t="s">
        <v>3336</v>
      </c>
      <c r="E236" t="s">
        <v>49</v>
      </c>
      <c r="F236" t="s">
        <v>50</v>
      </c>
      <c r="G236">
        <v>1.73611193895339E-4</v>
      </c>
    </row>
    <row r="237" spans="1:8" x14ac:dyDescent="0.25">
      <c r="A237" t="s">
        <v>218</v>
      </c>
      <c r="B237" t="s">
        <v>70</v>
      </c>
      <c r="C237" t="s">
        <v>47</v>
      </c>
      <c r="D237" t="s">
        <v>3335</v>
      </c>
      <c r="E237" t="s">
        <v>49</v>
      </c>
      <c r="F237" t="s">
        <v>50</v>
      </c>
      <c r="G237" s="7">
        <v>9.2592669857872794E-5</v>
      </c>
      <c r="H237" s="7"/>
    </row>
    <row r="238" spans="1:8" x14ac:dyDescent="0.25">
      <c r="A238" t="s">
        <v>218</v>
      </c>
      <c r="B238" t="s">
        <v>76</v>
      </c>
      <c r="C238" t="s">
        <v>47</v>
      </c>
      <c r="D238" t="s">
        <v>3337</v>
      </c>
      <c r="E238" t="s">
        <v>49</v>
      </c>
      <c r="F238" t="s">
        <v>50</v>
      </c>
      <c r="G238">
        <v>1.66666746139526E-4</v>
      </c>
    </row>
    <row r="239" spans="1:8" x14ac:dyDescent="0.25">
      <c r="A239" t="s">
        <v>218</v>
      </c>
      <c r="B239" t="s">
        <v>70</v>
      </c>
      <c r="C239" t="s">
        <v>47</v>
      </c>
      <c r="D239" t="s">
        <v>3338</v>
      </c>
      <c r="E239" t="s">
        <v>49</v>
      </c>
      <c r="F239" t="s">
        <v>50</v>
      </c>
      <c r="G239" s="7">
        <v>8.8888963063557904E-5</v>
      </c>
      <c r="H239" s="7"/>
    </row>
    <row r="240" spans="1:8" x14ac:dyDescent="0.25">
      <c r="A240" t="s">
        <v>218</v>
      </c>
      <c r="B240" t="s">
        <v>76</v>
      </c>
      <c r="C240" t="s">
        <v>47</v>
      </c>
      <c r="D240" t="s">
        <v>3339</v>
      </c>
      <c r="E240" t="s">
        <v>49</v>
      </c>
      <c r="F240" t="s">
        <v>50</v>
      </c>
      <c r="G240">
        <v>2.0299156506856201E-4</v>
      </c>
    </row>
    <row r="241" spans="1:8" x14ac:dyDescent="0.25">
      <c r="A241" t="s">
        <v>218</v>
      </c>
      <c r="B241" t="s">
        <v>70</v>
      </c>
      <c r="C241" t="s">
        <v>47</v>
      </c>
      <c r="D241" t="s">
        <v>3340</v>
      </c>
      <c r="E241" t="s">
        <v>49</v>
      </c>
      <c r="F241" t="s">
        <v>50</v>
      </c>
      <c r="G241" s="7">
        <v>8.5470156791882598E-5</v>
      </c>
      <c r="H241" s="7"/>
    </row>
    <row r="242" spans="1:8" x14ac:dyDescent="0.25">
      <c r="A242" t="s">
        <v>218</v>
      </c>
      <c r="B242" t="s">
        <v>76</v>
      </c>
      <c r="C242" t="s">
        <v>47</v>
      </c>
      <c r="D242" t="s">
        <v>3342</v>
      </c>
      <c r="E242" t="s">
        <v>49</v>
      </c>
      <c r="F242" t="s">
        <v>50</v>
      </c>
      <c r="G242">
        <v>1.9547335895491201E-4</v>
      </c>
    </row>
    <row r="243" spans="1:8" x14ac:dyDescent="0.25">
      <c r="A243" t="s">
        <v>218</v>
      </c>
      <c r="B243" t="s">
        <v>70</v>
      </c>
      <c r="C243" t="s">
        <v>47</v>
      </c>
      <c r="D243" t="s">
        <v>3341</v>
      </c>
      <c r="E243" t="s">
        <v>49</v>
      </c>
      <c r="F243" t="s">
        <v>50</v>
      </c>
      <c r="G243" s="7">
        <v>8.2304595429220296E-5</v>
      </c>
      <c r="H243" s="7"/>
    </row>
    <row r="244" spans="1:8" x14ac:dyDescent="0.25">
      <c r="A244" t="s">
        <v>218</v>
      </c>
      <c r="B244" t="s">
        <v>76</v>
      </c>
      <c r="C244" t="s">
        <v>47</v>
      </c>
      <c r="D244" t="s">
        <v>3344</v>
      </c>
      <c r="E244" t="s">
        <v>49</v>
      </c>
      <c r="F244" t="s">
        <v>50</v>
      </c>
      <c r="G244">
        <v>1.8849216756366499E-4</v>
      </c>
    </row>
    <row r="245" spans="1:8" x14ac:dyDescent="0.25">
      <c r="A245" t="s">
        <v>218</v>
      </c>
      <c r="B245" t="s">
        <v>70</v>
      </c>
      <c r="C245" t="s">
        <v>47</v>
      </c>
      <c r="D245" t="s">
        <v>3343</v>
      </c>
      <c r="E245" t="s">
        <v>49</v>
      </c>
      <c r="F245" t="s">
        <v>50</v>
      </c>
      <c r="G245" s="7">
        <v>7.9365145592462399E-5</v>
      </c>
      <c r="H245" s="7"/>
    </row>
    <row r="246" spans="1:8" x14ac:dyDescent="0.25">
      <c r="A246" t="s">
        <v>218</v>
      </c>
      <c r="B246" t="s">
        <v>76</v>
      </c>
      <c r="C246" t="s">
        <v>47</v>
      </c>
      <c r="D246" t="s">
        <v>3347</v>
      </c>
      <c r="E246" t="s">
        <v>49</v>
      </c>
      <c r="F246" t="s">
        <v>50</v>
      </c>
      <c r="G246">
        <v>1.8199243764767701E-4</v>
      </c>
    </row>
    <row r="247" spans="1:8" x14ac:dyDescent="0.25">
      <c r="A247" t="s">
        <v>218</v>
      </c>
      <c r="B247" t="s">
        <v>70</v>
      </c>
      <c r="C247" t="s">
        <v>47</v>
      </c>
      <c r="D247" t="s">
        <v>3345</v>
      </c>
      <c r="E247" t="s">
        <v>49</v>
      </c>
      <c r="F247" t="s">
        <v>50</v>
      </c>
      <c r="G247" s="7">
        <v>7.6628416434101597E-5</v>
      </c>
      <c r="H247" s="7"/>
    </row>
    <row r="248" spans="1:8" x14ac:dyDescent="0.25">
      <c r="A248" t="s">
        <v>218</v>
      </c>
      <c r="B248" t="s">
        <v>76</v>
      </c>
      <c r="C248" t="s">
        <v>47</v>
      </c>
      <c r="D248" t="s">
        <v>3349</v>
      </c>
      <c r="E248" t="s">
        <v>49</v>
      </c>
      <c r="F248" t="s">
        <v>50</v>
      </c>
      <c r="G248">
        <v>1.7592602305942101E-4</v>
      </c>
    </row>
    <row r="249" spans="1:8" x14ac:dyDescent="0.25">
      <c r="A249" t="s">
        <v>106</v>
      </c>
      <c r="B249" t="s">
        <v>212</v>
      </c>
      <c r="C249" t="s">
        <v>108</v>
      </c>
      <c r="D249">
        <v>13</v>
      </c>
      <c r="E249" t="s">
        <v>60</v>
      </c>
      <c r="F249" t="s">
        <v>61</v>
      </c>
      <c r="G249">
        <v>1.7592602305942101E-4</v>
      </c>
    </row>
    <row r="250" spans="1:8" x14ac:dyDescent="0.25">
      <c r="A250">
        <v>1.7592602305942101E-4</v>
      </c>
    </row>
    <row r="251" spans="1:8" x14ac:dyDescent="0.25">
      <c r="A251" t="s">
        <v>218</v>
      </c>
      <c r="B251" t="s">
        <v>70</v>
      </c>
      <c r="C251" t="s">
        <v>47</v>
      </c>
      <c r="D251" t="s">
        <v>3346</v>
      </c>
      <c r="E251" t="s">
        <v>49</v>
      </c>
      <c r="F251" t="s">
        <v>50</v>
      </c>
      <c r="G251" s="7">
        <v>7.4074135886298195E-5</v>
      </c>
      <c r="H251" s="7"/>
    </row>
    <row r="252" spans="1:8" x14ac:dyDescent="0.25">
      <c r="A252" t="s">
        <v>218</v>
      </c>
      <c r="B252" t="s">
        <v>70</v>
      </c>
      <c r="C252" t="s">
        <v>47</v>
      </c>
      <c r="D252" t="s">
        <v>3348</v>
      </c>
      <c r="E252" t="s">
        <v>49</v>
      </c>
      <c r="F252" t="s">
        <v>50</v>
      </c>
      <c r="G252" s="7">
        <v>7.1684647631901503E-5</v>
      </c>
      <c r="H252" s="7"/>
    </row>
    <row r="253" spans="1:8" x14ac:dyDescent="0.25">
      <c r="A253" t="s">
        <v>218</v>
      </c>
      <c r="B253" t="s">
        <v>70</v>
      </c>
      <c r="C253" t="s">
        <v>47</v>
      </c>
      <c r="D253" t="s">
        <v>3350</v>
      </c>
      <c r="E253" t="s">
        <v>49</v>
      </c>
      <c r="F253" t="s">
        <v>50</v>
      </c>
      <c r="G253" s="7">
        <v>6.9444502393404596E-5</v>
      </c>
      <c r="H253" s="7"/>
    </row>
    <row r="254" spans="1:8" x14ac:dyDescent="0.25">
      <c r="A254" t="s">
        <v>218</v>
      </c>
      <c r="B254" t="s">
        <v>70</v>
      </c>
      <c r="C254" t="s">
        <v>47</v>
      </c>
      <c r="D254" t="s">
        <v>3351</v>
      </c>
      <c r="E254" t="s">
        <v>49</v>
      </c>
      <c r="F254" t="s">
        <v>50</v>
      </c>
      <c r="G254" s="7">
        <v>6.7340123532998395E-5</v>
      </c>
      <c r="H254" s="7"/>
    </row>
    <row r="255" spans="1:8" x14ac:dyDescent="0.25">
      <c r="A255" t="s">
        <v>218</v>
      </c>
      <c r="B255" t="s">
        <v>70</v>
      </c>
      <c r="C255" t="s">
        <v>47</v>
      </c>
      <c r="D255" t="s">
        <v>3352</v>
      </c>
      <c r="E255" t="s">
        <v>49</v>
      </c>
      <c r="F255" t="s">
        <v>50</v>
      </c>
      <c r="G255" s="7">
        <v>6.5359531664380797E-5</v>
      </c>
      <c r="H255" s="7"/>
    </row>
    <row r="256" spans="1:8" x14ac:dyDescent="0.25">
      <c r="A256" t="s">
        <v>218</v>
      </c>
      <c r="B256" t="s">
        <v>70</v>
      </c>
      <c r="C256" t="s">
        <v>47</v>
      </c>
      <c r="D256" t="s">
        <v>3353</v>
      </c>
      <c r="E256" t="s">
        <v>49</v>
      </c>
      <c r="F256" t="s">
        <v>50</v>
      </c>
      <c r="G256" s="7">
        <v>6.3492116473969895E-5</v>
      </c>
      <c r="H256" s="7"/>
    </row>
    <row r="257" spans="1:8" x14ac:dyDescent="0.25">
      <c r="A257" t="s">
        <v>218</v>
      </c>
      <c r="B257" t="s">
        <v>70</v>
      </c>
      <c r="C257" t="s">
        <v>47</v>
      </c>
      <c r="D257" t="s">
        <v>3354</v>
      </c>
      <c r="E257" t="s">
        <v>49</v>
      </c>
      <c r="F257" t="s">
        <v>50</v>
      </c>
      <c r="G257" s="7">
        <v>6.1728446571915205E-5</v>
      </c>
      <c r="H257" s="7"/>
    </row>
    <row r="258" spans="1:8" x14ac:dyDescent="0.25">
      <c r="A258" t="s">
        <v>218</v>
      </c>
      <c r="B258" t="s">
        <v>70</v>
      </c>
      <c r="C258" t="s">
        <v>47</v>
      </c>
      <c r="D258" t="s">
        <v>3355</v>
      </c>
      <c r="E258" t="s">
        <v>49</v>
      </c>
      <c r="F258" t="s">
        <v>50</v>
      </c>
      <c r="G258" s="7">
        <v>6.0060110178079602E-5</v>
      </c>
      <c r="H258" s="7"/>
    </row>
    <row r="259" spans="1:8" x14ac:dyDescent="0.25">
      <c r="A259" t="s">
        <v>218</v>
      </c>
      <c r="B259" t="s">
        <v>70</v>
      </c>
      <c r="C259" t="s">
        <v>47</v>
      </c>
      <c r="D259" t="s">
        <v>3356</v>
      </c>
      <c r="E259" t="s">
        <v>49</v>
      </c>
      <c r="F259" t="s">
        <v>50</v>
      </c>
      <c r="G259" s="7">
        <v>5.8479580962867E-5</v>
      </c>
      <c r="H259" s="7"/>
    </row>
    <row r="260" spans="1:8" x14ac:dyDescent="0.25">
      <c r="A260" t="s">
        <v>218</v>
      </c>
      <c r="B260" t="s">
        <v>70</v>
      </c>
      <c r="C260" t="s">
        <v>47</v>
      </c>
      <c r="D260" t="s">
        <v>3357</v>
      </c>
      <c r="E260" t="s">
        <v>49</v>
      </c>
      <c r="F260" t="s">
        <v>50</v>
      </c>
      <c r="G260" s="7">
        <v>5.6980104527921698E-5</v>
      </c>
      <c r="H260" s="7"/>
    </row>
    <row r="261" spans="1:8" x14ac:dyDescent="0.25">
      <c r="A261" t="s">
        <v>218</v>
      </c>
      <c r="B261" t="s">
        <v>70</v>
      </c>
      <c r="C261" t="s">
        <v>47</v>
      </c>
      <c r="D261" t="s">
        <v>3358</v>
      </c>
      <c r="E261" t="s">
        <v>49</v>
      </c>
      <c r="F261" t="s">
        <v>50</v>
      </c>
      <c r="G261" s="7">
        <v>5.5555601914723697E-5</v>
      </c>
      <c r="H261" s="7"/>
    </row>
    <row r="262" spans="1:8" x14ac:dyDescent="0.25">
      <c r="A262" t="s">
        <v>218</v>
      </c>
      <c r="B262" t="s">
        <v>70</v>
      </c>
      <c r="C262" t="s">
        <v>47</v>
      </c>
      <c r="D262" t="s">
        <v>3359</v>
      </c>
      <c r="E262" t="s">
        <v>49</v>
      </c>
      <c r="F262" t="s">
        <v>50</v>
      </c>
      <c r="G262" s="7">
        <v>5.4200587233876702E-5</v>
      </c>
      <c r="H262" s="7"/>
    </row>
    <row r="263" spans="1:8" x14ac:dyDescent="0.25">
      <c r="A263" t="s">
        <v>218</v>
      </c>
      <c r="B263" t="s">
        <v>70</v>
      </c>
      <c r="C263" t="s">
        <v>47</v>
      </c>
      <c r="D263" t="s">
        <v>3360</v>
      </c>
      <c r="E263" t="s">
        <v>49</v>
      </c>
      <c r="F263" t="s">
        <v>50</v>
      </c>
      <c r="G263" s="7">
        <v>5.2910097061641602E-5</v>
      </c>
      <c r="H263" s="7"/>
    </row>
    <row r="264" spans="1:8" x14ac:dyDescent="0.25">
      <c r="A264" t="s">
        <v>218</v>
      </c>
      <c r="B264" t="s">
        <v>70</v>
      </c>
      <c r="C264" t="s">
        <v>47</v>
      </c>
      <c r="D264" t="s">
        <v>3361</v>
      </c>
      <c r="E264" t="s">
        <v>49</v>
      </c>
      <c r="F264" t="s">
        <v>50</v>
      </c>
      <c r="G264" s="7">
        <v>5.1679629688115002E-5</v>
      </c>
      <c r="H264" s="7"/>
    </row>
    <row r="265" spans="1:8" x14ac:dyDescent="0.25">
      <c r="A265" t="s">
        <v>218</v>
      </c>
      <c r="B265" t="s">
        <v>70</v>
      </c>
      <c r="C265" t="s">
        <v>47</v>
      </c>
      <c r="D265" t="s">
        <v>3362</v>
      </c>
      <c r="E265" t="s">
        <v>49</v>
      </c>
      <c r="F265" t="s">
        <v>50</v>
      </c>
      <c r="G265" s="7">
        <v>5.0505092649748799E-5</v>
      </c>
      <c r="H265" s="7"/>
    </row>
    <row r="266" spans="1:8" x14ac:dyDescent="0.25">
      <c r="A266" t="s">
        <v>218</v>
      </c>
      <c r="B266" t="s">
        <v>70</v>
      </c>
      <c r="C266" t="s">
        <v>47</v>
      </c>
      <c r="D266" t="s">
        <v>3363</v>
      </c>
      <c r="E266" t="s">
        <v>49</v>
      </c>
      <c r="F266" t="s">
        <v>50</v>
      </c>
      <c r="G266" s="7">
        <v>4.9382757257532101E-5</v>
      </c>
      <c r="H266" s="7"/>
    </row>
    <row r="267" spans="1:8" x14ac:dyDescent="0.25">
      <c r="A267" t="s">
        <v>218</v>
      </c>
      <c r="B267" t="s">
        <v>70</v>
      </c>
      <c r="C267" t="s">
        <v>47</v>
      </c>
      <c r="D267" t="s">
        <v>3364</v>
      </c>
      <c r="E267" t="s">
        <v>49</v>
      </c>
      <c r="F267" t="s">
        <v>50</v>
      </c>
      <c r="G267" s="7">
        <v>8.4541111752606805E-5</v>
      </c>
      <c r="H267" s="7"/>
    </row>
    <row r="268" spans="1:8" x14ac:dyDescent="0.25">
      <c r="A268" t="s">
        <v>218</v>
      </c>
      <c r="B268" t="s">
        <v>70</v>
      </c>
      <c r="C268" t="s">
        <v>47</v>
      </c>
      <c r="D268" t="s">
        <v>3365</v>
      </c>
      <c r="E268" t="s">
        <v>49</v>
      </c>
      <c r="F268" t="s">
        <v>50</v>
      </c>
      <c r="G268" s="7">
        <v>8.2742364694040702E-5</v>
      </c>
      <c r="H268" s="7"/>
    </row>
    <row r="269" spans="1:8" x14ac:dyDescent="0.25">
      <c r="A269" t="s">
        <v>218</v>
      </c>
      <c r="B269" t="s">
        <v>70</v>
      </c>
      <c r="C269" t="s">
        <v>47</v>
      </c>
      <c r="D269" t="s">
        <v>3366</v>
      </c>
      <c r="E269" t="s">
        <v>49</v>
      </c>
      <c r="F269" t="s">
        <v>50</v>
      </c>
      <c r="G269" s="7">
        <v>8.1018565429581495E-5</v>
      </c>
      <c r="H269" s="7"/>
    </row>
    <row r="270" spans="1:8" x14ac:dyDescent="0.25">
      <c r="A270" t="s">
        <v>218</v>
      </c>
      <c r="B270" t="s">
        <v>70</v>
      </c>
      <c r="C270" t="s">
        <v>47</v>
      </c>
      <c r="D270" t="s">
        <v>3367</v>
      </c>
      <c r="E270" t="s">
        <v>49</v>
      </c>
      <c r="F270" t="s">
        <v>50</v>
      </c>
      <c r="G270" s="7">
        <v>7.9365125318773706E-5</v>
      </c>
      <c r="H270" s="7"/>
    </row>
    <row r="271" spans="1:8" x14ac:dyDescent="0.25">
      <c r="A271" t="s">
        <v>218</v>
      </c>
      <c r="B271" t="s">
        <v>70</v>
      </c>
      <c r="C271" t="s">
        <v>47</v>
      </c>
      <c r="D271" t="s">
        <v>3368</v>
      </c>
      <c r="E271" t="s">
        <v>49</v>
      </c>
      <c r="F271" t="s">
        <v>50</v>
      </c>
      <c r="G271" s="7">
        <v>7.7777822812398196E-5</v>
      </c>
      <c r="H271" s="7"/>
    </row>
    <row r="272" spans="1:8" x14ac:dyDescent="0.25">
      <c r="A272" t="s">
        <v>106</v>
      </c>
      <c r="B272" t="s">
        <v>212</v>
      </c>
      <c r="C272" t="s">
        <v>108</v>
      </c>
      <c r="D272">
        <v>14</v>
      </c>
      <c r="E272" t="s">
        <v>60</v>
      </c>
      <c r="F272" t="s">
        <v>61</v>
      </c>
      <c r="G272" s="7">
        <v>7.7777822812398196E-5</v>
      </c>
    </row>
    <row r="273" spans="1:11" x14ac:dyDescent="0.25">
      <c r="A273" s="7">
        <v>7.7777822812398196E-5</v>
      </c>
    </row>
    <row r="274" spans="1:11" x14ac:dyDescent="0.25">
      <c r="A274" t="s">
        <v>20</v>
      </c>
      <c r="B274">
        <v>1</v>
      </c>
      <c r="C274" t="s">
        <v>127</v>
      </c>
      <c r="D274" t="s">
        <v>3277</v>
      </c>
      <c r="E274" t="s">
        <v>3278</v>
      </c>
      <c r="F274" t="s">
        <v>65</v>
      </c>
    </row>
    <row r="275" spans="1:11" x14ac:dyDescent="0.25">
      <c r="A275" t="s">
        <v>20</v>
      </c>
      <c r="B275">
        <v>1</v>
      </c>
      <c r="C275" t="s">
        <v>127</v>
      </c>
      <c r="D275" t="s">
        <v>3277</v>
      </c>
      <c r="E275" t="s">
        <v>3278</v>
      </c>
      <c r="F275" t="s">
        <v>3276</v>
      </c>
    </row>
    <row r="276" spans="1:11" x14ac:dyDescent="0.25">
      <c r="A276" t="s">
        <v>20</v>
      </c>
      <c r="B276">
        <v>1</v>
      </c>
      <c r="C276" t="s">
        <v>131</v>
      </c>
      <c r="D276" t="s">
        <v>3277</v>
      </c>
      <c r="E276" t="s">
        <v>3278</v>
      </c>
      <c r="F276" t="s">
        <v>65</v>
      </c>
    </row>
    <row r="277" spans="1:11" x14ac:dyDescent="0.25">
      <c r="A277" t="s">
        <v>20</v>
      </c>
      <c r="B277">
        <v>1</v>
      </c>
      <c r="C277" t="s">
        <v>131</v>
      </c>
      <c r="D277" t="s">
        <v>3277</v>
      </c>
      <c r="E277" t="s">
        <v>3278</v>
      </c>
      <c r="F277" t="s">
        <v>3276</v>
      </c>
    </row>
    <row r="278" spans="1:11" x14ac:dyDescent="0.25">
      <c r="A278" t="s">
        <v>20</v>
      </c>
      <c r="B278">
        <v>1</v>
      </c>
      <c r="C278" t="s">
        <v>132</v>
      </c>
      <c r="D278" t="s">
        <v>3277</v>
      </c>
      <c r="E278" t="s">
        <v>3278</v>
      </c>
      <c r="F278" t="s">
        <v>65</v>
      </c>
    </row>
    <row r="279" spans="1:11" x14ac:dyDescent="0.25">
      <c r="A279" t="s">
        <v>20</v>
      </c>
      <c r="B279">
        <v>1</v>
      </c>
      <c r="C279" t="s">
        <v>132</v>
      </c>
      <c r="D279" t="s">
        <v>3277</v>
      </c>
      <c r="E279" t="s">
        <v>3278</v>
      </c>
      <c r="F279" t="s">
        <v>3276</v>
      </c>
    </row>
    <row r="280" spans="1:11" x14ac:dyDescent="0.25">
      <c r="A280" t="s">
        <v>19</v>
      </c>
    </row>
    <row r="281" spans="1:11" x14ac:dyDescent="0.25">
      <c r="A281" t="s">
        <v>19</v>
      </c>
    </row>
    <row r="282" spans="1:11" x14ac:dyDescent="0.25">
      <c r="A282" t="s">
        <v>19</v>
      </c>
    </row>
    <row r="283" spans="1:11" x14ac:dyDescent="0.25">
      <c r="A283" t="s">
        <v>19</v>
      </c>
    </row>
    <row r="284" spans="1:11" x14ac:dyDescent="0.25">
      <c r="A284" t="s">
        <v>19</v>
      </c>
    </row>
    <row r="285" spans="1:11" x14ac:dyDescent="0.25">
      <c r="A285" t="s">
        <v>19</v>
      </c>
    </row>
    <row r="286" spans="1:11" x14ac:dyDescent="0.25">
      <c r="A286" t="s">
        <v>3227</v>
      </c>
      <c r="B286" t="s">
        <v>24</v>
      </c>
      <c r="C286" t="s">
        <v>25</v>
      </c>
      <c r="D286">
        <v>7002</v>
      </c>
    </row>
    <row r="287" spans="1:11" x14ac:dyDescent="0.25">
      <c r="A287" t="s">
        <v>26</v>
      </c>
    </row>
    <row r="288" spans="1:11" x14ac:dyDescent="0.25">
      <c r="A288" t="s">
        <v>220</v>
      </c>
      <c r="B288" t="s">
        <v>76</v>
      </c>
      <c r="C288" t="s">
        <v>27</v>
      </c>
      <c r="D288" t="s">
        <v>28</v>
      </c>
      <c r="E288" t="s">
        <v>29</v>
      </c>
      <c r="F288" t="s">
        <v>30</v>
      </c>
      <c r="G288" t="s">
        <v>31</v>
      </c>
      <c r="H288" t="s">
        <v>32</v>
      </c>
      <c r="I288" t="s">
        <v>33</v>
      </c>
      <c r="J288" t="s">
        <v>34</v>
      </c>
      <c r="K288">
        <v>75</v>
      </c>
    </row>
    <row r="289" spans="1:11" x14ac:dyDescent="0.25">
      <c r="A289" t="s">
        <v>35</v>
      </c>
    </row>
    <row r="290" spans="1:11" x14ac:dyDescent="0.25">
      <c r="A290" t="s">
        <v>3274</v>
      </c>
    </row>
    <row r="291" spans="1:11" x14ac:dyDescent="0.25">
      <c r="A291" t="s">
        <v>37</v>
      </c>
      <c r="B291" t="s">
        <v>38</v>
      </c>
    </row>
    <row r="292" spans="1:11" x14ac:dyDescent="0.25">
      <c r="A292" t="s">
        <v>39</v>
      </c>
      <c r="B292" t="s">
        <v>40</v>
      </c>
      <c r="C292" t="s">
        <v>41</v>
      </c>
      <c r="D292" t="s">
        <v>1</v>
      </c>
      <c r="E292">
        <v>13</v>
      </c>
      <c r="F292" t="s">
        <v>42</v>
      </c>
      <c r="G292" t="s">
        <v>43</v>
      </c>
      <c r="H292">
        <v>0.2</v>
      </c>
    </row>
    <row r="293" spans="1:11" x14ac:dyDescent="0.25">
      <c r="A293" t="s">
        <v>79</v>
      </c>
      <c r="B293" t="s">
        <v>24</v>
      </c>
      <c r="C293" t="s">
        <v>25</v>
      </c>
      <c r="D293">
        <v>6960</v>
      </c>
    </row>
    <row r="294" spans="1:11" x14ac:dyDescent="0.25">
      <c r="A294" t="s">
        <v>80</v>
      </c>
    </row>
    <row r="295" spans="1:11" x14ac:dyDescent="0.25">
      <c r="A295" t="s">
        <v>218</v>
      </c>
      <c r="B295" t="s">
        <v>73</v>
      </c>
      <c r="C295" t="s">
        <v>27</v>
      </c>
      <c r="D295" t="s">
        <v>28</v>
      </c>
      <c r="E295" t="s">
        <v>29</v>
      </c>
      <c r="F295" t="s">
        <v>30</v>
      </c>
      <c r="G295" t="s">
        <v>31</v>
      </c>
      <c r="H295" t="s">
        <v>32</v>
      </c>
      <c r="I295" t="s">
        <v>33</v>
      </c>
      <c r="J295" t="s">
        <v>34</v>
      </c>
      <c r="K295">
        <v>25</v>
      </c>
    </row>
    <row r="296" spans="1:11" x14ac:dyDescent="0.25">
      <c r="A296" t="s">
        <v>86</v>
      </c>
    </row>
    <row r="297" spans="1:11" x14ac:dyDescent="0.25">
      <c r="A297" t="s">
        <v>87</v>
      </c>
    </row>
    <row r="298" spans="1:11" x14ac:dyDescent="0.25">
      <c r="A298" t="s">
        <v>37</v>
      </c>
      <c r="B298" t="s">
        <v>38</v>
      </c>
    </row>
    <row r="299" spans="1:11" x14ac:dyDescent="0.25">
      <c r="A299" t="s">
        <v>39</v>
      </c>
      <c r="B299" t="s">
        <v>40</v>
      </c>
      <c r="C299" t="s">
        <v>41</v>
      </c>
      <c r="D299" t="s">
        <v>1</v>
      </c>
      <c r="E299">
        <v>12</v>
      </c>
      <c r="F299" t="s">
        <v>42</v>
      </c>
      <c r="G299" t="s">
        <v>43</v>
      </c>
      <c r="H299">
        <v>0.2</v>
      </c>
    </row>
    <row r="300" spans="1:11" x14ac:dyDescent="0.25">
      <c r="A300" t="s">
        <v>3227</v>
      </c>
      <c r="B300" t="s">
        <v>24</v>
      </c>
      <c r="C300" t="s">
        <v>25</v>
      </c>
      <c r="D300">
        <v>7002</v>
      </c>
    </row>
    <row r="301" spans="1:11" x14ac:dyDescent="0.25">
      <c r="A301" t="s">
        <v>26</v>
      </c>
    </row>
    <row r="302" spans="1:11" x14ac:dyDescent="0.25">
      <c r="A302" t="s">
        <v>220</v>
      </c>
      <c r="B302" t="s">
        <v>73</v>
      </c>
      <c r="C302" t="s">
        <v>27</v>
      </c>
      <c r="D302" t="s">
        <v>28</v>
      </c>
      <c r="E302" t="s">
        <v>29</v>
      </c>
      <c r="F302" t="s">
        <v>30</v>
      </c>
      <c r="G302" t="s">
        <v>31</v>
      </c>
      <c r="H302" t="s">
        <v>32</v>
      </c>
      <c r="I302" t="s">
        <v>33</v>
      </c>
      <c r="J302" t="s">
        <v>34</v>
      </c>
      <c r="K302">
        <v>25</v>
      </c>
    </row>
    <row r="303" spans="1:11" x14ac:dyDescent="0.25">
      <c r="A303" t="s">
        <v>147</v>
      </c>
    </row>
    <row r="304" spans="1:11" x14ac:dyDescent="0.25">
      <c r="A304" t="s">
        <v>3275</v>
      </c>
    </row>
    <row r="305" spans="1:11" x14ac:dyDescent="0.25">
      <c r="A305" t="s">
        <v>37</v>
      </c>
      <c r="B305" t="s">
        <v>38</v>
      </c>
    </row>
    <row r="306" spans="1:11" x14ac:dyDescent="0.25">
      <c r="A306" t="s">
        <v>39</v>
      </c>
      <c r="B306" t="s">
        <v>40</v>
      </c>
      <c r="C306" t="s">
        <v>41</v>
      </c>
      <c r="D306" t="s">
        <v>1</v>
      </c>
      <c r="E306">
        <v>12</v>
      </c>
      <c r="F306" t="s">
        <v>42</v>
      </c>
      <c r="G306" t="s">
        <v>43</v>
      </c>
      <c r="H306">
        <v>0.2</v>
      </c>
    </row>
    <row r="307" spans="1:11" x14ac:dyDescent="0.25">
      <c r="A307" t="s">
        <v>79</v>
      </c>
      <c r="B307" t="s">
        <v>24</v>
      </c>
      <c r="C307" t="s">
        <v>25</v>
      </c>
      <c r="D307">
        <v>6960</v>
      </c>
    </row>
    <row r="308" spans="1:11" x14ac:dyDescent="0.25">
      <c r="A308" t="s">
        <v>80</v>
      </c>
    </row>
    <row r="309" spans="1:11" x14ac:dyDescent="0.25">
      <c r="A309" t="s">
        <v>218</v>
      </c>
      <c r="B309" t="s">
        <v>76</v>
      </c>
      <c r="C309" t="s">
        <v>27</v>
      </c>
      <c r="D309" t="s">
        <v>28</v>
      </c>
      <c r="E309" t="s">
        <v>29</v>
      </c>
      <c r="F309" t="s">
        <v>30</v>
      </c>
      <c r="G309" t="s">
        <v>31</v>
      </c>
      <c r="H309" t="s">
        <v>32</v>
      </c>
      <c r="I309" t="s">
        <v>33</v>
      </c>
      <c r="J309" t="s">
        <v>34</v>
      </c>
      <c r="K309">
        <v>75</v>
      </c>
    </row>
    <row r="310" spans="1:11" x14ac:dyDescent="0.25">
      <c r="A310" t="s">
        <v>84</v>
      </c>
    </row>
    <row r="311" spans="1:11" x14ac:dyDescent="0.25">
      <c r="A311" t="s">
        <v>85</v>
      </c>
    </row>
    <row r="312" spans="1:11" x14ac:dyDescent="0.25">
      <c r="A312" t="s">
        <v>37</v>
      </c>
      <c r="B312" t="s">
        <v>38</v>
      </c>
    </row>
    <row r="313" spans="1:11" x14ac:dyDescent="0.25">
      <c r="A313" t="s">
        <v>39</v>
      </c>
      <c r="B313" t="s">
        <v>40</v>
      </c>
      <c r="C313" t="s">
        <v>41</v>
      </c>
      <c r="D313" t="s">
        <v>1</v>
      </c>
      <c r="E313">
        <v>13</v>
      </c>
      <c r="F313" t="s">
        <v>42</v>
      </c>
      <c r="G313" t="s">
        <v>43</v>
      </c>
      <c r="H313">
        <v>0.2</v>
      </c>
    </row>
    <row r="314" spans="1:11" x14ac:dyDescent="0.25">
      <c r="A314" t="s">
        <v>79</v>
      </c>
      <c r="B314" t="s">
        <v>24</v>
      </c>
      <c r="C314" t="s">
        <v>25</v>
      </c>
      <c r="D314">
        <v>6960</v>
      </c>
    </row>
    <row r="315" spans="1:11" x14ac:dyDescent="0.25">
      <c r="A315" t="s">
        <v>80</v>
      </c>
    </row>
    <row r="316" spans="1:11" x14ac:dyDescent="0.25">
      <c r="A316" t="s">
        <v>218</v>
      </c>
      <c r="B316" t="s">
        <v>70</v>
      </c>
      <c r="C316" t="s">
        <v>27</v>
      </c>
      <c r="D316" t="s">
        <v>28</v>
      </c>
      <c r="E316" t="s">
        <v>29</v>
      </c>
      <c r="F316" t="s">
        <v>30</v>
      </c>
      <c r="G316" t="s">
        <v>31</v>
      </c>
      <c r="H316" t="s">
        <v>32</v>
      </c>
      <c r="I316" t="s">
        <v>33</v>
      </c>
      <c r="J316" t="s">
        <v>34</v>
      </c>
      <c r="K316">
        <v>125</v>
      </c>
    </row>
    <row r="317" spans="1:11" x14ac:dyDescent="0.25">
      <c r="A317" t="s">
        <v>82</v>
      </c>
    </row>
    <row r="318" spans="1:11" x14ac:dyDescent="0.25">
      <c r="A318" t="s">
        <v>83</v>
      </c>
    </row>
    <row r="319" spans="1:11" x14ac:dyDescent="0.25">
      <c r="A319" t="s">
        <v>37</v>
      </c>
      <c r="B319" t="s">
        <v>38</v>
      </c>
    </row>
    <row r="320" spans="1:11" x14ac:dyDescent="0.25">
      <c r="A320" t="s">
        <v>39</v>
      </c>
      <c r="B320" t="s">
        <v>40</v>
      </c>
      <c r="C320" t="s">
        <v>41</v>
      </c>
      <c r="D320" t="s">
        <v>1</v>
      </c>
      <c r="E320">
        <v>14</v>
      </c>
      <c r="F320" t="s">
        <v>42</v>
      </c>
      <c r="G320" t="s">
        <v>43</v>
      </c>
      <c r="H320">
        <v>0.2</v>
      </c>
    </row>
    <row r="321" spans="1:17" x14ac:dyDescent="0.25">
      <c r="A321" t="s">
        <v>3227</v>
      </c>
      <c r="B321" t="s">
        <v>24</v>
      </c>
      <c r="C321" t="s">
        <v>25</v>
      </c>
      <c r="D321">
        <v>7002</v>
      </c>
    </row>
    <row r="322" spans="1:17" x14ac:dyDescent="0.25">
      <c r="A322" t="s">
        <v>26</v>
      </c>
    </row>
    <row r="323" spans="1:17" x14ac:dyDescent="0.25">
      <c r="A323" t="s">
        <v>220</v>
      </c>
      <c r="B323" t="s">
        <v>70</v>
      </c>
      <c r="C323" t="s">
        <v>27</v>
      </c>
      <c r="D323" t="s">
        <v>28</v>
      </c>
      <c r="E323" t="s">
        <v>29</v>
      </c>
      <c r="F323" t="s">
        <v>30</v>
      </c>
      <c r="G323" t="s">
        <v>31</v>
      </c>
      <c r="H323" t="s">
        <v>32</v>
      </c>
      <c r="I323" t="s">
        <v>33</v>
      </c>
      <c r="J323" t="s">
        <v>34</v>
      </c>
      <c r="K323">
        <v>125</v>
      </c>
    </row>
    <row r="324" spans="1:17" x14ac:dyDescent="0.25">
      <c r="A324" t="s">
        <v>140</v>
      </c>
    </row>
    <row r="325" spans="1:17" x14ac:dyDescent="0.25">
      <c r="A325" t="s">
        <v>221</v>
      </c>
    </row>
    <row r="326" spans="1:17" x14ac:dyDescent="0.25">
      <c r="A326" t="s">
        <v>37</v>
      </c>
      <c r="B326" t="s">
        <v>38</v>
      </c>
    </row>
    <row r="327" spans="1:17" x14ac:dyDescent="0.25">
      <c r="A327" t="s">
        <v>39</v>
      </c>
      <c r="B327" t="s">
        <v>40</v>
      </c>
      <c r="C327" t="s">
        <v>41</v>
      </c>
      <c r="D327" t="s">
        <v>1</v>
      </c>
      <c r="E327">
        <v>14</v>
      </c>
      <c r="F327" t="s">
        <v>42</v>
      </c>
      <c r="G327" t="s">
        <v>43</v>
      </c>
      <c r="H327">
        <v>0.2</v>
      </c>
    </row>
    <row r="328" spans="1:17" x14ac:dyDescent="0.25">
      <c r="A328" t="s">
        <v>220</v>
      </c>
      <c r="B328" t="s">
        <v>76</v>
      </c>
      <c r="C328" t="s">
        <v>44</v>
      </c>
      <c r="D328" t="s">
        <v>33</v>
      </c>
      <c r="E328" t="s">
        <v>40</v>
      </c>
      <c r="F328" t="s">
        <v>0</v>
      </c>
      <c r="G328" t="s">
        <v>3</v>
      </c>
      <c r="H328" t="s">
        <v>1</v>
      </c>
      <c r="I328" t="s">
        <v>0</v>
      </c>
      <c r="J328">
        <v>13</v>
      </c>
      <c r="K328" t="s">
        <v>90</v>
      </c>
      <c r="L328" t="s">
        <v>0</v>
      </c>
      <c r="M328">
        <v>0.2</v>
      </c>
      <c r="N328" t="s">
        <v>92</v>
      </c>
      <c r="O328" t="s">
        <v>93</v>
      </c>
      <c r="P328" t="s">
        <v>0</v>
      </c>
      <c r="Q328" t="s">
        <v>94</v>
      </c>
    </row>
    <row r="329" spans="1:17" x14ac:dyDescent="0.25">
      <c r="A329" t="s">
        <v>220</v>
      </c>
      <c r="B329" t="s">
        <v>73</v>
      </c>
      <c r="C329" t="s">
        <v>44</v>
      </c>
      <c r="D329" t="s">
        <v>33</v>
      </c>
      <c r="E329" t="s">
        <v>40</v>
      </c>
      <c r="F329" t="s">
        <v>0</v>
      </c>
      <c r="G329" t="s">
        <v>3</v>
      </c>
      <c r="H329" t="s">
        <v>1</v>
      </c>
      <c r="I329" t="s">
        <v>0</v>
      </c>
      <c r="J329">
        <v>12</v>
      </c>
      <c r="K329" t="s">
        <v>90</v>
      </c>
      <c r="L329" t="s">
        <v>0</v>
      </c>
      <c r="M329">
        <v>0.2</v>
      </c>
      <c r="N329" t="s">
        <v>92</v>
      </c>
      <c r="O329" t="s">
        <v>93</v>
      </c>
      <c r="P329" t="s">
        <v>0</v>
      </c>
      <c r="Q329" t="s">
        <v>94</v>
      </c>
    </row>
    <row r="330" spans="1:17" x14ac:dyDescent="0.25">
      <c r="A330" t="s">
        <v>218</v>
      </c>
      <c r="B330" t="s">
        <v>76</v>
      </c>
      <c r="C330" t="s">
        <v>44</v>
      </c>
      <c r="D330" t="s">
        <v>33</v>
      </c>
      <c r="E330" t="s">
        <v>40</v>
      </c>
      <c r="F330" t="s">
        <v>0</v>
      </c>
      <c r="G330" t="s">
        <v>212</v>
      </c>
      <c r="H330" t="s">
        <v>1</v>
      </c>
      <c r="I330" t="s">
        <v>0</v>
      </c>
      <c r="J330">
        <v>13</v>
      </c>
      <c r="K330" t="s">
        <v>90</v>
      </c>
      <c r="L330" t="s">
        <v>0</v>
      </c>
      <c r="M330">
        <v>0.2</v>
      </c>
      <c r="N330" t="s">
        <v>92</v>
      </c>
      <c r="O330" t="s">
        <v>93</v>
      </c>
      <c r="P330" t="s">
        <v>0</v>
      </c>
      <c r="Q330" t="s">
        <v>94</v>
      </c>
    </row>
    <row r="331" spans="1:17" x14ac:dyDescent="0.25">
      <c r="A331" t="s">
        <v>218</v>
      </c>
      <c r="B331" t="s">
        <v>70</v>
      </c>
      <c r="C331" t="s">
        <v>44</v>
      </c>
      <c r="D331" t="s">
        <v>33</v>
      </c>
      <c r="E331" t="s">
        <v>40</v>
      </c>
      <c r="F331" t="s">
        <v>0</v>
      </c>
      <c r="G331" t="s">
        <v>212</v>
      </c>
      <c r="H331" t="s">
        <v>1</v>
      </c>
      <c r="I331" t="s">
        <v>0</v>
      </c>
      <c r="J331">
        <v>14</v>
      </c>
      <c r="K331" t="s">
        <v>90</v>
      </c>
      <c r="L331" t="s">
        <v>0</v>
      </c>
      <c r="M331">
        <v>0.2</v>
      </c>
      <c r="N331" t="s">
        <v>92</v>
      </c>
      <c r="O331" t="s">
        <v>93</v>
      </c>
      <c r="P331" t="s">
        <v>0</v>
      </c>
      <c r="Q331" t="s">
        <v>94</v>
      </c>
    </row>
    <row r="332" spans="1:17" x14ac:dyDescent="0.25">
      <c r="A332" t="s">
        <v>218</v>
      </c>
      <c r="B332" t="s">
        <v>73</v>
      </c>
      <c r="C332" t="s">
        <v>44</v>
      </c>
      <c r="D332" t="s">
        <v>33</v>
      </c>
      <c r="E332" t="s">
        <v>40</v>
      </c>
      <c r="F332" t="s">
        <v>0</v>
      </c>
      <c r="G332" t="s">
        <v>212</v>
      </c>
      <c r="H332" t="s">
        <v>1</v>
      </c>
      <c r="I332" t="s">
        <v>0</v>
      </c>
      <c r="J332">
        <v>12</v>
      </c>
      <c r="K332" t="s">
        <v>90</v>
      </c>
      <c r="L332" t="s">
        <v>0</v>
      </c>
      <c r="M332">
        <v>0.2</v>
      </c>
      <c r="N332" t="s">
        <v>92</v>
      </c>
      <c r="O332" t="s">
        <v>93</v>
      </c>
      <c r="P332" t="s">
        <v>0</v>
      </c>
      <c r="Q332" t="s">
        <v>94</v>
      </c>
    </row>
    <row r="333" spans="1:17" x14ac:dyDescent="0.25">
      <c r="A333" t="s">
        <v>220</v>
      </c>
      <c r="B333" t="s">
        <v>70</v>
      </c>
      <c r="C333" t="s">
        <v>44</v>
      </c>
      <c r="D333" t="s">
        <v>33</v>
      </c>
      <c r="E333" t="s">
        <v>40</v>
      </c>
      <c r="F333" t="s">
        <v>0</v>
      </c>
      <c r="G333" t="s">
        <v>3</v>
      </c>
      <c r="H333" t="s">
        <v>1</v>
      </c>
      <c r="I333" t="s">
        <v>0</v>
      </c>
      <c r="J333">
        <v>14</v>
      </c>
      <c r="K333" t="s">
        <v>90</v>
      </c>
      <c r="L333" t="s">
        <v>0</v>
      </c>
      <c r="M333">
        <v>0.2</v>
      </c>
      <c r="N333" t="s">
        <v>92</v>
      </c>
      <c r="O333" t="s">
        <v>93</v>
      </c>
      <c r="P333" t="s">
        <v>0</v>
      </c>
      <c r="Q333" t="s">
        <v>94</v>
      </c>
    </row>
    <row r="334" spans="1:17" x14ac:dyDescent="0.25">
      <c r="A334" t="s">
        <v>220</v>
      </c>
      <c r="B334" t="s">
        <v>3246</v>
      </c>
      <c r="C334" t="s">
        <v>99</v>
      </c>
      <c r="D334" t="s">
        <v>50</v>
      </c>
      <c r="E334" t="s">
        <v>0</v>
      </c>
      <c r="F334">
        <v>2.4884343147277802E-3</v>
      </c>
      <c r="G334" t="s">
        <v>100</v>
      </c>
    </row>
    <row r="335" spans="1:17" x14ac:dyDescent="0.25">
      <c r="A335" t="s">
        <v>101</v>
      </c>
    </row>
    <row r="336" spans="1:17" x14ac:dyDescent="0.25">
      <c r="A336" t="s">
        <v>220</v>
      </c>
      <c r="B336" t="s">
        <v>3245</v>
      </c>
      <c r="C336" t="s">
        <v>99</v>
      </c>
      <c r="D336" t="s">
        <v>50</v>
      </c>
      <c r="E336" t="s">
        <v>0</v>
      </c>
      <c r="F336">
        <v>1.35135650634765E-3</v>
      </c>
      <c r="G336" t="s">
        <v>100</v>
      </c>
    </row>
    <row r="337" spans="1:8" x14ac:dyDescent="0.25">
      <c r="A337" t="s">
        <v>101</v>
      </c>
    </row>
    <row r="338" spans="1:8" x14ac:dyDescent="0.25">
      <c r="A338" t="s">
        <v>220</v>
      </c>
      <c r="B338" t="s">
        <v>76</v>
      </c>
      <c r="C338" t="s">
        <v>44</v>
      </c>
      <c r="D338" t="s">
        <v>45</v>
      </c>
      <c r="E338" t="s">
        <v>46</v>
      </c>
      <c r="F338" t="s">
        <v>3103</v>
      </c>
      <c r="G338">
        <v>3</v>
      </c>
      <c r="H338" t="s">
        <v>3104</v>
      </c>
    </row>
    <row r="339" spans="1:8" x14ac:dyDescent="0.25">
      <c r="A339" t="s">
        <v>220</v>
      </c>
      <c r="B339" t="s">
        <v>73</v>
      </c>
      <c r="C339" t="s">
        <v>44</v>
      </c>
      <c r="D339" t="s">
        <v>45</v>
      </c>
      <c r="E339" t="s">
        <v>46</v>
      </c>
      <c r="F339" t="s">
        <v>3103</v>
      </c>
      <c r="G339">
        <v>1</v>
      </c>
      <c r="H339" t="s">
        <v>3104</v>
      </c>
    </row>
    <row r="340" spans="1:8" x14ac:dyDescent="0.25">
      <c r="A340" t="s">
        <v>220</v>
      </c>
      <c r="B340" t="s">
        <v>3247</v>
      </c>
      <c r="C340" t="s">
        <v>99</v>
      </c>
      <c r="D340" t="s">
        <v>50</v>
      </c>
      <c r="E340" t="s">
        <v>0</v>
      </c>
      <c r="F340">
        <v>1.0381340980529701E-3</v>
      </c>
      <c r="G340" t="s">
        <v>100</v>
      </c>
    </row>
    <row r="341" spans="1:8" x14ac:dyDescent="0.25">
      <c r="A341" t="s">
        <v>101</v>
      </c>
    </row>
    <row r="342" spans="1:8" x14ac:dyDescent="0.25">
      <c r="A342" t="s">
        <v>220</v>
      </c>
      <c r="B342" t="s">
        <v>70</v>
      </c>
      <c r="C342" t="s">
        <v>44</v>
      </c>
      <c r="D342" t="s">
        <v>45</v>
      </c>
      <c r="E342" t="s">
        <v>46</v>
      </c>
      <c r="F342" t="s">
        <v>3103</v>
      </c>
      <c r="G342">
        <v>5</v>
      </c>
      <c r="H342" t="s">
        <v>3104</v>
      </c>
    </row>
    <row r="343" spans="1:8" x14ac:dyDescent="0.25">
      <c r="A343" t="s">
        <v>220</v>
      </c>
      <c r="B343" t="s">
        <v>73</v>
      </c>
      <c r="C343" t="s">
        <v>47</v>
      </c>
      <c r="D343" t="s">
        <v>3280</v>
      </c>
      <c r="E343" t="s">
        <v>49</v>
      </c>
      <c r="F343" t="s">
        <v>50</v>
      </c>
      <c r="G343">
        <v>0</v>
      </c>
    </row>
    <row r="344" spans="1:8" x14ac:dyDescent="0.25">
      <c r="A344" t="s">
        <v>220</v>
      </c>
      <c r="B344" t="s">
        <v>76</v>
      </c>
      <c r="C344" t="s">
        <v>47</v>
      </c>
      <c r="D344" t="s">
        <v>3279</v>
      </c>
      <c r="E344" t="s">
        <v>49</v>
      </c>
      <c r="F344" t="s">
        <v>50</v>
      </c>
      <c r="G344">
        <v>0</v>
      </c>
    </row>
    <row r="345" spans="1:8" x14ac:dyDescent="0.25">
      <c r="A345" t="s">
        <v>220</v>
      </c>
      <c r="B345" t="s">
        <v>70</v>
      </c>
      <c r="C345" t="s">
        <v>47</v>
      </c>
      <c r="D345" t="s">
        <v>3281</v>
      </c>
      <c r="E345" t="s">
        <v>49</v>
      </c>
      <c r="F345" t="s">
        <v>50</v>
      </c>
      <c r="G345">
        <v>0</v>
      </c>
    </row>
    <row r="346" spans="1:8" x14ac:dyDescent="0.25">
      <c r="A346" t="s">
        <v>220</v>
      </c>
      <c r="B346" t="s">
        <v>73</v>
      </c>
      <c r="C346" t="s">
        <v>47</v>
      </c>
      <c r="D346" t="s">
        <v>3284</v>
      </c>
      <c r="E346" t="s">
        <v>49</v>
      </c>
      <c r="F346" t="s">
        <v>50</v>
      </c>
      <c r="G346">
        <v>2.7777751286824499E-4</v>
      </c>
    </row>
    <row r="347" spans="1:8" x14ac:dyDescent="0.25">
      <c r="A347" t="s">
        <v>220</v>
      </c>
      <c r="B347" t="s">
        <v>76</v>
      </c>
      <c r="C347" t="s">
        <v>47</v>
      </c>
      <c r="D347" t="s">
        <v>3282</v>
      </c>
      <c r="E347" t="s">
        <v>49</v>
      </c>
      <c r="F347" t="s">
        <v>50</v>
      </c>
      <c r="G347">
        <v>0</v>
      </c>
    </row>
    <row r="348" spans="1:8" x14ac:dyDescent="0.25">
      <c r="A348" t="s">
        <v>220</v>
      </c>
      <c r="B348" t="s">
        <v>70</v>
      </c>
      <c r="C348" t="s">
        <v>47</v>
      </c>
      <c r="D348" t="s">
        <v>3283</v>
      </c>
      <c r="E348" t="s">
        <v>49</v>
      </c>
      <c r="F348" t="s">
        <v>50</v>
      </c>
      <c r="G348">
        <v>0</v>
      </c>
    </row>
    <row r="349" spans="1:8" x14ac:dyDescent="0.25">
      <c r="A349" t="s">
        <v>220</v>
      </c>
      <c r="B349" t="s">
        <v>73</v>
      </c>
      <c r="C349" t="s">
        <v>47</v>
      </c>
      <c r="D349" t="s">
        <v>3287</v>
      </c>
      <c r="E349" t="s">
        <v>49</v>
      </c>
      <c r="F349" t="s">
        <v>50</v>
      </c>
      <c r="G349">
        <v>3.7037001715766002E-4</v>
      </c>
    </row>
    <row r="350" spans="1:8" x14ac:dyDescent="0.25">
      <c r="A350" t="s">
        <v>220</v>
      </c>
      <c r="B350" t="s">
        <v>76</v>
      </c>
      <c r="C350" t="s">
        <v>47</v>
      </c>
      <c r="D350" t="s">
        <v>3285</v>
      </c>
      <c r="E350" t="s">
        <v>49</v>
      </c>
      <c r="F350" t="s">
        <v>50</v>
      </c>
      <c r="G350">
        <v>0</v>
      </c>
    </row>
    <row r="351" spans="1:8" x14ac:dyDescent="0.25">
      <c r="A351" t="s">
        <v>220</v>
      </c>
      <c r="B351" t="s">
        <v>70</v>
      </c>
      <c r="C351" t="s">
        <v>47</v>
      </c>
      <c r="D351" t="s">
        <v>3286</v>
      </c>
      <c r="E351" t="s">
        <v>49</v>
      </c>
      <c r="F351" t="s">
        <v>50</v>
      </c>
      <c r="G351">
        <v>0</v>
      </c>
    </row>
    <row r="352" spans="1:8" x14ac:dyDescent="0.25">
      <c r="A352" t="s">
        <v>220</v>
      </c>
      <c r="B352" t="s">
        <v>73</v>
      </c>
      <c r="C352" t="s">
        <v>47</v>
      </c>
      <c r="D352" t="s">
        <v>3290</v>
      </c>
      <c r="E352" t="s">
        <v>49</v>
      </c>
      <c r="F352" t="s">
        <v>50</v>
      </c>
      <c r="G352">
        <v>2.7777751286824499E-4</v>
      </c>
    </row>
    <row r="353" spans="1:8" x14ac:dyDescent="0.25">
      <c r="A353" t="s">
        <v>220</v>
      </c>
      <c r="B353" t="s">
        <v>76</v>
      </c>
      <c r="C353" t="s">
        <v>47</v>
      </c>
      <c r="D353" t="s">
        <v>3288</v>
      </c>
      <c r="E353" t="s">
        <v>49</v>
      </c>
      <c r="F353" t="s">
        <v>50</v>
      </c>
      <c r="G353">
        <v>0</v>
      </c>
    </row>
    <row r="354" spans="1:8" x14ac:dyDescent="0.25">
      <c r="A354" t="s">
        <v>220</v>
      </c>
      <c r="B354" t="s">
        <v>70</v>
      </c>
      <c r="C354" t="s">
        <v>47</v>
      </c>
      <c r="D354" t="s">
        <v>3289</v>
      </c>
      <c r="E354" t="s">
        <v>49</v>
      </c>
      <c r="F354" t="s">
        <v>50</v>
      </c>
      <c r="G354">
        <v>0</v>
      </c>
    </row>
    <row r="355" spans="1:8" x14ac:dyDescent="0.25">
      <c r="A355" t="s">
        <v>220</v>
      </c>
      <c r="B355" t="s">
        <v>73</v>
      </c>
      <c r="C355" t="s">
        <v>47</v>
      </c>
      <c r="D355" t="s">
        <v>3293</v>
      </c>
      <c r="E355" t="s">
        <v>49</v>
      </c>
      <c r="F355" t="s">
        <v>50</v>
      </c>
      <c r="G355">
        <v>2.2222201029459599E-4</v>
      </c>
    </row>
    <row r="356" spans="1:8" x14ac:dyDescent="0.25">
      <c r="A356" t="s">
        <v>220</v>
      </c>
      <c r="B356" t="s">
        <v>76</v>
      </c>
      <c r="C356" t="s">
        <v>47</v>
      </c>
      <c r="D356" t="s">
        <v>3292</v>
      </c>
      <c r="E356" t="s">
        <v>49</v>
      </c>
      <c r="F356" t="s">
        <v>50</v>
      </c>
      <c r="G356">
        <v>0</v>
      </c>
    </row>
    <row r="357" spans="1:8" x14ac:dyDescent="0.25">
      <c r="A357" t="s">
        <v>220</v>
      </c>
      <c r="B357" t="s">
        <v>70</v>
      </c>
      <c r="C357" t="s">
        <v>47</v>
      </c>
      <c r="D357" t="s">
        <v>3291</v>
      </c>
      <c r="E357" t="s">
        <v>49</v>
      </c>
      <c r="F357" t="s">
        <v>50</v>
      </c>
      <c r="G357">
        <v>0</v>
      </c>
    </row>
    <row r="358" spans="1:8" x14ac:dyDescent="0.25">
      <c r="A358" t="s">
        <v>220</v>
      </c>
      <c r="B358" t="s">
        <v>73</v>
      </c>
      <c r="C358" t="s">
        <v>47</v>
      </c>
      <c r="D358" t="s">
        <v>3296</v>
      </c>
      <c r="E358" t="s">
        <v>49</v>
      </c>
      <c r="F358" t="s">
        <v>50</v>
      </c>
      <c r="G358">
        <v>3.2407376501295302E-4</v>
      </c>
    </row>
    <row r="359" spans="1:8" x14ac:dyDescent="0.25">
      <c r="A359" t="s">
        <v>220</v>
      </c>
      <c r="B359" t="s">
        <v>76</v>
      </c>
      <c r="C359" t="s">
        <v>47</v>
      </c>
      <c r="D359" t="s">
        <v>3295</v>
      </c>
      <c r="E359" t="s">
        <v>49</v>
      </c>
      <c r="F359" t="s">
        <v>50</v>
      </c>
      <c r="G359">
        <v>0</v>
      </c>
    </row>
    <row r="360" spans="1:8" x14ac:dyDescent="0.25">
      <c r="A360" t="s">
        <v>220</v>
      </c>
      <c r="B360" t="s">
        <v>70</v>
      </c>
      <c r="C360" t="s">
        <v>47</v>
      </c>
      <c r="D360" t="s">
        <v>3294</v>
      </c>
      <c r="E360" t="s">
        <v>49</v>
      </c>
      <c r="F360" t="s">
        <v>50</v>
      </c>
      <c r="G360">
        <v>0</v>
      </c>
    </row>
    <row r="361" spans="1:8" x14ac:dyDescent="0.25">
      <c r="A361" t="s">
        <v>220</v>
      </c>
      <c r="B361" t="s">
        <v>73</v>
      </c>
      <c r="C361" t="s">
        <v>47</v>
      </c>
      <c r="D361" t="s">
        <v>3299</v>
      </c>
      <c r="E361" t="s">
        <v>49</v>
      </c>
      <c r="F361" t="s">
        <v>50</v>
      </c>
      <c r="G361">
        <v>2.7777751286824499E-4</v>
      </c>
    </row>
    <row r="362" spans="1:8" x14ac:dyDescent="0.25">
      <c r="A362" t="s">
        <v>220</v>
      </c>
      <c r="B362" t="s">
        <v>76</v>
      </c>
      <c r="C362" t="s">
        <v>47</v>
      </c>
      <c r="D362" t="s">
        <v>3298</v>
      </c>
      <c r="E362" t="s">
        <v>49</v>
      </c>
      <c r="F362" t="s">
        <v>50</v>
      </c>
      <c r="G362">
        <v>0</v>
      </c>
    </row>
    <row r="363" spans="1:8" x14ac:dyDescent="0.25">
      <c r="A363" t="s">
        <v>220</v>
      </c>
      <c r="B363" t="s">
        <v>70</v>
      </c>
      <c r="C363" t="s">
        <v>47</v>
      </c>
      <c r="D363" t="s">
        <v>3297</v>
      </c>
      <c r="E363" t="s">
        <v>49</v>
      </c>
      <c r="F363" t="s">
        <v>50</v>
      </c>
      <c r="G363">
        <v>0</v>
      </c>
    </row>
    <row r="364" spans="1:8" x14ac:dyDescent="0.25">
      <c r="A364" t="s">
        <v>220</v>
      </c>
      <c r="B364" t="s">
        <v>73</v>
      </c>
      <c r="C364" t="s">
        <v>47</v>
      </c>
      <c r="D364" t="s">
        <v>3302</v>
      </c>
      <c r="E364" t="s">
        <v>49</v>
      </c>
      <c r="F364" t="s">
        <v>50</v>
      </c>
      <c r="G364">
        <v>2.4305532375971399E-4</v>
      </c>
    </row>
    <row r="365" spans="1:8" x14ac:dyDescent="0.25">
      <c r="A365" t="s">
        <v>220</v>
      </c>
      <c r="B365" t="s">
        <v>76</v>
      </c>
      <c r="C365" t="s">
        <v>47</v>
      </c>
      <c r="D365" t="s">
        <v>3301</v>
      </c>
      <c r="E365" t="s">
        <v>49</v>
      </c>
      <c r="F365" t="s">
        <v>50</v>
      </c>
      <c r="G365">
        <v>0</v>
      </c>
    </row>
    <row r="366" spans="1:8" x14ac:dyDescent="0.25">
      <c r="A366" t="s">
        <v>218</v>
      </c>
      <c r="B366" t="s">
        <v>3245</v>
      </c>
      <c r="C366" t="s">
        <v>99</v>
      </c>
      <c r="D366" t="s">
        <v>50</v>
      </c>
      <c r="E366" t="s">
        <v>0</v>
      </c>
      <c r="F366">
        <v>7.3200464248657205E-4</v>
      </c>
      <c r="G366" t="s">
        <v>100</v>
      </c>
    </row>
    <row r="367" spans="1:8" x14ac:dyDescent="0.25">
      <c r="A367" t="s">
        <v>101</v>
      </c>
    </row>
    <row r="368" spans="1:8" x14ac:dyDescent="0.25">
      <c r="A368" t="s">
        <v>218</v>
      </c>
      <c r="B368" t="s">
        <v>76</v>
      </c>
      <c r="C368" t="s">
        <v>44</v>
      </c>
      <c r="D368" t="s">
        <v>45</v>
      </c>
      <c r="E368" t="s">
        <v>46</v>
      </c>
      <c r="F368" t="s">
        <v>3103</v>
      </c>
      <c r="G368">
        <v>3</v>
      </c>
      <c r="H368" t="s">
        <v>3104</v>
      </c>
    </row>
    <row r="369" spans="1:8" x14ac:dyDescent="0.25">
      <c r="A369" t="s">
        <v>218</v>
      </c>
      <c r="B369" t="s">
        <v>3247</v>
      </c>
      <c r="C369" t="s">
        <v>99</v>
      </c>
      <c r="D369" t="s">
        <v>50</v>
      </c>
      <c r="E369" t="s">
        <v>0</v>
      </c>
      <c r="F369">
        <v>1.1223554611206E-4</v>
      </c>
      <c r="G369" t="s">
        <v>100</v>
      </c>
    </row>
    <row r="370" spans="1:8" x14ac:dyDescent="0.25">
      <c r="A370" t="s">
        <v>101</v>
      </c>
    </row>
    <row r="371" spans="1:8" x14ac:dyDescent="0.25">
      <c r="A371" t="s">
        <v>218</v>
      </c>
      <c r="B371" t="s">
        <v>70</v>
      </c>
      <c r="C371" t="s">
        <v>44</v>
      </c>
      <c r="D371" t="s">
        <v>45</v>
      </c>
      <c r="E371" t="s">
        <v>46</v>
      </c>
      <c r="F371" t="s">
        <v>3103</v>
      </c>
      <c r="G371">
        <v>5</v>
      </c>
      <c r="H371" t="s">
        <v>3104</v>
      </c>
    </row>
    <row r="372" spans="1:8" x14ac:dyDescent="0.25">
      <c r="A372" t="s">
        <v>220</v>
      </c>
      <c r="B372" t="s">
        <v>70</v>
      </c>
      <c r="C372" t="s">
        <v>47</v>
      </c>
      <c r="D372" t="s">
        <v>3300</v>
      </c>
      <c r="E372" t="s">
        <v>49</v>
      </c>
      <c r="F372" t="s">
        <v>50</v>
      </c>
      <c r="G372">
        <v>0</v>
      </c>
    </row>
    <row r="373" spans="1:8" x14ac:dyDescent="0.25">
      <c r="A373" t="s">
        <v>218</v>
      </c>
      <c r="B373" t="s">
        <v>3246</v>
      </c>
      <c r="C373" t="s">
        <v>99</v>
      </c>
      <c r="D373" t="s">
        <v>50</v>
      </c>
      <c r="E373" t="s">
        <v>0</v>
      </c>
      <c r="F373">
        <v>3.09604406356811E-3</v>
      </c>
      <c r="G373" t="s">
        <v>100</v>
      </c>
    </row>
    <row r="374" spans="1:8" x14ac:dyDescent="0.25">
      <c r="A374" t="s">
        <v>101</v>
      </c>
    </row>
    <row r="375" spans="1:8" x14ac:dyDescent="0.25">
      <c r="A375" t="s">
        <v>218</v>
      </c>
      <c r="B375" t="s">
        <v>73</v>
      </c>
      <c r="C375" t="s">
        <v>44</v>
      </c>
      <c r="D375" t="s">
        <v>45</v>
      </c>
      <c r="E375" t="s">
        <v>46</v>
      </c>
      <c r="F375" t="s">
        <v>3103</v>
      </c>
      <c r="G375">
        <v>1</v>
      </c>
      <c r="H375" t="s">
        <v>3104</v>
      </c>
    </row>
    <row r="376" spans="1:8" x14ac:dyDescent="0.25">
      <c r="A376" t="s">
        <v>220</v>
      </c>
      <c r="B376" t="s">
        <v>73</v>
      </c>
      <c r="C376" t="s">
        <v>47</v>
      </c>
      <c r="D376" t="s">
        <v>3305</v>
      </c>
      <c r="E376" t="s">
        <v>49</v>
      </c>
      <c r="F376" t="s">
        <v>50</v>
      </c>
      <c r="G376">
        <v>2.16049176675302E-4</v>
      </c>
    </row>
    <row r="377" spans="1:8" x14ac:dyDescent="0.25">
      <c r="A377" t="s">
        <v>220</v>
      </c>
      <c r="B377" t="s">
        <v>76</v>
      </c>
      <c r="C377" t="s">
        <v>47</v>
      </c>
      <c r="D377" t="s">
        <v>3304</v>
      </c>
      <c r="E377" t="s">
        <v>49</v>
      </c>
      <c r="F377" t="s">
        <v>50</v>
      </c>
      <c r="G377">
        <v>0</v>
      </c>
    </row>
    <row r="378" spans="1:8" x14ac:dyDescent="0.25">
      <c r="A378" t="s">
        <v>220</v>
      </c>
      <c r="B378" t="s">
        <v>70</v>
      </c>
      <c r="C378" t="s">
        <v>47</v>
      </c>
      <c r="D378" t="s">
        <v>3303</v>
      </c>
      <c r="E378" t="s">
        <v>49</v>
      </c>
      <c r="F378" t="s">
        <v>50</v>
      </c>
      <c r="G378">
        <v>0</v>
      </c>
    </row>
    <row r="379" spans="1:8" x14ac:dyDescent="0.25">
      <c r="A379" t="s">
        <v>220</v>
      </c>
      <c r="B379" t="s">
        <v>73</v>
      </c>
      <c r="C379" t="s">
        <v>47</v>
      </c>
      <c r="D379" t="s">
        <v>3306</v>
      </c>
      <c r="E379" t="s">
        <v>49</v>
      </c>
      <c r="F379" t="s">
        <v>50</v>
      </c>
      <c r="G379">
        <v>4.72221970558166E-4</v>
      </c>
    </row>
    <row r="380" spans="1:8" x14ac:dyDescent="0.25">
      <c r="A380" t="s">
        <v>106</v>
      </c>
      <c r="B380" t="s">
        <v>3</v>
      </c>
      <c r="C380" t="s">
        <v>108</v>
      </c>
      <c r="D380">
        <v>12</v>
      </c>
      <c r="E380" t="s">
        <v>60</v>
      </c>
      <c r="F380" t="s">
        <v>61</v>
      </c>
      <c r="G380">
        <v>4.72221970558166E-4</v>
      </c>
    </row>
    <row r="381" spans="1:8" x14ac:dyDescent="0.25">
      <c r="A381">
        <v>4.72221970558166E-4</v>
      </c>
    </row>
    <row r="382" spans="1:8" x14ac:dyDescent="0.25">
      <c r="A382" t="s">
        <v>220</v>
      </c>
      <c r="B382" t="s">
        <v>76</v>
      </c>
      <c r="C382" t="s">
        <v>47</v>
      </c>
      <c r="D382" t="s">
        <v>3308</v>
      </c>
      <c r="E382" t="s">
        <v>49</v>
      </c>
      <c r="F382" t="s">
        <v>50</v>
      </c>
      <c r="G382">
        <v>1.11111203829447E-4</v>
      </c>
    </row>
    <row r="383" spans="1:8" x14ac:dyDescent="0.25">
      <c r="A383" t="s">
        <v>220</v>
      </c>
      <c r="B383" t="s">
        <v>70</v>
      </c>
      <c r="C383" t="s">
        <v>47</v>
      </c>
      <c r="D383" t="s">
        <v>3307</v>
      </c>
      <c r="E383" t="s">
        <v>49</v>
      </c>
      <c r="F383" t="s">
        <v>50</v>
      </c>
      <c r="G383">
        <v>0</v>
      </c>
    </row>
    <row r="384" spans="1:8" x14ac:dyDescent="0.25">
      <c r="A384" t="s">
        <v>220</v>
      </c>
      <c r="B384" t="s">
        <v>76</v>
      </c>
      <c r="C384" t="s">
        <v>47</v>
      </c>
      <c r="D384" t="s">
        <v>3310</v>
      </c>
      <c r="E384" t="s">
        <v>49</v>
      </c>
      <c r="F384" t="s">
        <v>50</v>
      </c>
      <c r="G384">
        <v>1.01010185299497E-4</v>
      </c>
    </row>
    <row r="385" spans="1:8" x14ac:dyDescent="0.25">
      <c r="A385" t="s">
        <v>220</v>
      </c>
      <c r="B385" t="s">
        <v>70</v>
      </c>
      <c r="C385" t="s">
        <v>47</v>
      </c>
      <c r="D385" t="s">
        <v>3309</v>
      </c>
      <c r="E385" t="s">
        <v>49</v>
      </c>
      <c r="F385" t="s">
        <v>50</v>
      </c>
      <c r="G385">
        <v>0</v>
      </c>
    </row>
    <row r="386" spans="1:8" x14ac:dyDescent="0.25">
      <c r="A386" t="s">
        <v>220</v>
      </c>
      <c r="B386" t="s">
        <v>76</v>
      </c>
      <c r="C386" t="s">
        <v>47</v>
      </c>
      <c r="D386" t="s">
        <v>3312</v>
      </c>
      <c r="E386" t="s">
        <v>49</v>
      </c>
      <c r="F386" t="s">
        <v>50</v>
      </c>
      <c r="G386" s="7">
        <v>9.2592669857872794E-5</v>
      </c>
      <c r="H386" s="7"/>
    </row>
    <row r="387" spans="1:8" x14ac:dyDescent="0.25">
      <c r="A387" t="s">
        <v>220</v>
      </c>
      <c r="B387" t="s">
        <v>70</v>
      </c>
      <c r="C387" t="s">
        <v>47</v>
      </c>
      <c r="D387" t="s">
        <v>3311</v>
      </c>
      <c r="E387" t="s">
        <v>49</v>
      </c>
      <c r="F387" t="s">
        <v>50</v>
      </c>
      <c r="G387">
        <v>0</v>
      </c>
    </row>
    <row r="388" spans="1:8" x14ac:dyDescent="0.25">
      <c r="A388" t="s">
        <v>220</v>
      </c>
      <c r="B388" t="s">
        <v>76</v>
      </c>
      <c r="C388" t="s">
        <v>47</v>
      </c>
      <c r="D388" t="s">
        <v>3314</v>
      </c>
      <c r="E388" t="s">
        <v>49</v>
      </c>
      <c r="F388" t="s">
        <v>50</v>
      </c>
      <c r="G388" s="7">
        <v>8.5470156791882598E-5</v>
      </c>
      <c r="H388" s="7"/>
    </row>
    <row r="389" spans="1:8" x14ac:dyDescent="0.25">
      <c r="A389" t="s">
        <v>220</v>
      </c>
      <c r="B389" t="s">
        <v>70</v>
      </c>
      <c r="C389" t="s">
        <v>47</v>
      </c>
      <c r="D389" t="s">
        <v>3313</v>
      </c>
      <c r="E389" t="s">
        <v>49</v>
      </c>
      <c r="F389" t="s">
        <v>50</v>
      </c>
      <c r="G389">
        <v>0</v>
      </c>
    </row>
    <row r="390" spans="1:8" x14ac:dyDescent="0.25">
      <c r="A390" t="s">
        <v>220</v>
      </c>
      <c r="B390" t="s">
        <v>76</v>
      </c>
      <c r="C390" t="s">
        <v>47</v>
      </c>
      <c r="D390" t="s">
        <v>3316</v>
      </c>
      <c r="E390" t="s">
        <v>49</v>
      </c>
      <c r="F390" t="s">
        <v>50</v>
      </c>
      <c r="G390" s="7">
        <v>7.9365145592462399E-5</v>
      </c>
      <c r="H390" s="7"/>
    </row>
    <row r="391" spans="1:8" x14ac:dyDescent="0.25">
      <c r="A391" t="s">
        <v>220</v>
      </c>
      <c r="B391" t="s">
        <v>70</v>
      </c>
      <c r="C391" t="s">
        <v>47</v>
      </c>
      <c r="D391" t="s">
        <v>3315</v>
      </c>
      <c r="E391" t="s">
        <v>49</v>
      </c>
      <c r="F391" t="s">
        <v>50</v>
      </c>
      <c r="G391">
        <v>0</v>
      </c>
    </row>
    <row r="392" spans="1:8" x14ac:dyDescent="0.25">
      <c r="A392" t="s">
        <v>220</v>
      </c>
      <c r="B392" t="s">
        <v>76</v>
      </c>
      <c r="C392" t="s">
        <v>47</v>
      </c>
      <c r="D392" t="s">
        <v>3318</v>
      </c>
      <c r="E392" t="s">
        <v>49</v>
      </c>
      <c r="F392" t="s">
        <v>50</v>
      </c>
      <c r="G392" s="7">
        <v>7.4074135886298195E-5</v>
      </c>
      <c r="H392" s="7"/>
    </row>
    <row r="393" spans="1:8" x14ac:dyDescent="0.25">
      <c r="A393" t="s">
        <v>220</v>
      </c>
      <c r="B393" t="s">
        <v>70</v>
      </c>
      <c r="C393" t="s">
        <v>47</v>
      </c>
      <c r="D393" t="s">
        <v>3317</v>
      </c>
      <c r="E393" t="s">
        <v>49</v>
      </c>
      <c r="F393" t="s">
        <v>50</v>
      </c>
      <c r="G393">
        <v>0</v>
      </c>
    </row>
    <row r="394" spans="1:8" x14ac:dyDescent="0.25">
      <c r="A394" t="s">
        <v>218</v>
      </c>
      <c r="B394" t="s">
        <v>76</v>
      </c>
      <c r="C394" t="s">
        <v>47</v>
      </c>
      <c r="D394" t="s">
        <v>3279</v>
      </c>
      <c r="E394" t="s">
        <v>49</v>
      </c>
      <c r="F394" t="s">
        <v>50</v>
      </c>
      <c r="G394">
        <v>0</v>
      </c>
    </row>
    <row r="395" spans="1:8" x14ac:dyDescent="0.25">
      <c r="A395" t="s">
        <v>218</v>
      </c>
      <c r="B395" t="s">
        <v>70</v>
      </c>
      <c r="C395" t="s">
        <v>47</v>
      </c>
      <c r="D395" t="s">
        <v>3281</v>
      </c>
      <c r="E395" t="s">
        <v>49</v>
      </c>
      <c r="F395" t="s">
        <v>50</v>
      </c>
      <c r="G395">
        <v>0</v>
      </c>
    </row>
    <row r="396" spans="1:8" x14ac:dyDescent="0.25">
      <c r="A396" t="s">
        <v>218</v>
      </c>
      <c r="B396" t="s">
        <v>73</v>
      </c>
      <c r="C396" t="s">
        <v>47</v>
      </c>
      <c r="D396" t="s">
        <v>3280</v>
      </c>
      <c r="E396" t="s">
        <v>49</v>
      </c>
      <c r="F396" t="s">
        <v>50</v>
      </c>
      <c r="G396">
        <v>0</v>
      </c>
    </row>
    <row r="397" spans="1:8" x14ac:dyDescent="0.25">
      <c r="A397" t="s">
        <v>220</v>
      </c>
      <c r="B397" t="s">
        <v>76</v>
      </c>
      <c r="C397" t="s">
        <v>47</v>
      </c>
      <c r="D397" t="s">
        <v>3320</v>
      </c>
      <c r="E397" t="s">
        <v>49</v>
      </c>
      <c r="F397" t="s">
        <v>50</v>
      </c>
      <c r="G397" s="7">
        <v>6.9444502393404596E-5</v>
      </c>
      <c r="H397" s="7"/>
    </row>
    <row r="398" spans="1:8" x14ac:dyDescent="0.25">
      <c r="A398" t="s">
        <v>220</v>
      </c>
      <c r="B398" t="s">
        <v>70</v>
      </c>
      <c r="C398" t="s">
        <v>47</v>
      </c>
      <c r="D398" t="s">
        <v>3319</v>
      </c>
      <c r="E398" t="s">
        <v>49</v>
      </c>
      <c r="F398" t="s">
        <v>50</v>
      </c>
      <c r="G398">
        <v>0</v>
      </c>
    </row>
    <row r="399" spans="1:8" x14ac:dyDescent="0.25">
      <c r="A399" t="s">
        <v>220</v>
      </c>
      <c r="B399" t="s">
        <v>76</v>
      </c>
      <c r="C399" t="s">
        <v>47</v>
      </c>
      <c r="D399" t="s">
        <v>3322</v>
      </c>
      <c r="E399" t="s">
        <v>49</v>
      </c>
      <c r="F399" t="s">
        <v>50</v>
      </c>
      <c r="G399" s="7">
        <v>6.5359531664380797E-5</v>
      </c>
      <c r="H399" s="7"/>
    </row>
    <row r="400" spans="1:8" x14ac:dyDescent="0.25">
      <c r="A400" t="s">
        <v>220</v>
      </c>
      <c r="B400" t="s">
        <v>70</v>
      </c>
      <c r="C400" t="s">
        <v>47</v>
      </c>
      <c r="D400" t="s">
        <v>3321</v>
      </c>
      <c r="E400" t="s">
        <v>49</v>
      </c>
      <c r="F400" t="s">
        <v>50</v>
      </c>
      <c r="G400">
        <v>0</v>
      </c>
    </row>
    <row r="401" spans="1:8" x14ac:dyDescent="0.25">
      <c r="A401" t="s">
        <v>220</v>
      </c>
      <c r="B401" t="s">
        <v>76</v>
      </c>
      <c r="C401" t="s">
        <v>47</v>
      </c>
      <c r="D401" t="s">
        <v>3324</v>
      </c>
      <c r="E401" t="s">
        <v>49</v>
      </c>
      <c r="F401" t="s">
        <v>50</v>
      </c>
      <c r="G401" s="7">
        <v>6.1728446571915205E-5</v>
      </c>
      <c r="H401" s="7"/>
    </row>
    <row r="402" spans="1:8" x14ac:dyDescent="0.25">
      <c r="A402" t="s">
        <v>220</v>
      </c>
      <c r="B402" t="s">
        <v>70</v>
      </c>
      <c r="C402" t="s">
        <v>47</v>
      </c>
      <c r="D402" t="s">
        <v>3323</v>
      </c>
      <c r="E402" t="s">
        <v>49</v>
      </c>
      <c r="F402" t="s">
        <v>50</v>
      </c>
      <c r="G402">
        <v>0</v>
      </c>
    </row>
    <row r="403" spans="1:8" x14ac:dyDescent="0.25">
      <c r="A403" t="s">
        <v>220</v>
      </c>
      <c r="B403" t="s">
        <v>76</v>
      </c>
      <c r="C403" t="s">
        <v>47</v>
      </c>
      <c r="D403" t="s">
        <v>3326</v>
      </c>
      <c r="E403" t="s">
        <v>49</v>
      </c>
      <c r="F403" t="s">
        <v>50</v>
      </c>
      <c r="G403" s="7">
        <v>5.8479580962867E-5</v>
      </c>
      <c r="H403" s="7"/>
    </row>
    <row r="404" spans="1:8" x14ac:dyDescent="0.25">
      <c r="A404" t="s">
        <v>220</v>
      </c>
      <c r="B404" t="s">
        <v>70</v>
      </c>
      <c r="C404" t="s">
        <v>47</v>
      </c>
      <c r="D404" t="s">
        <v>3325</v>
      </c>
      <c r="E404" t="s">
        <v>49</v>
      </c>
      <c r="F404" t="s">
        <v>50</v>
      </c>
      <c r="G404" s="7">
        <v>2.9239738196657399E-5</v>
      </c>
      <c r="H404" s="7"/>
    </row>
    <row r="405" spans="1:8" x14ac:dyDescent="0.25">
      <c r="A405" t="s">
        <v>220</v>
      </c>
      <c r="B405" t="s">
        <v>76</v>
      </c>
      <c r="C405" t="s">
        <v>47</v>
      </c>
      <c r="D405" t="s">
        <v>3328</v>
      </c>
      <c r="E405" t="s">
        <v>49</v>
      </c>
      <c r="F405" t="s">
        <v>50</v>
      </c>
      <c r="G405" s="7">
        <v>5.5555601914723697E-5</v>
      </c>
      <c r="H405" s="7"/>
    </row>
    <row r="406" spans="1:8" x14ac:dyDescent="0.25">
      <c r="A406" t="s">
        <v>220</v>
      </c>
      <c r="B406" t="s">
        <v>70</v>
      </c>
      <c r="C406" t="s">
        <v>47</v>
      </c>
      <c r="D406" t="s">
        <v>3327</v>
      </c>
      <c r="E406" t="s">
        <v>49</v>
      </c>
      <c r="F406" t="s">
        <v>50</v>
      </c>
      <c r="G406" s="7">
        <v>4.16666269302368E-5</v>
      </c>
      <c r="H406" s="7"/>
    </row>
    <row r="407" spans="1:8" x14ac:dyDescent="0.25">
      <c r="A407" t="s">
        <v>220</v>
      </c>
      <c r="B407" t="s">
        <v>76</v>
      </c>
      <c r="C407" t="s">
        <v>47</v>
      </c>
      <c r="D407" t="s">
        <v>3330</v>
      </c>
      <c r="E407" t="s">
        <v>49</v>
      </c>
      <c r="F407" t="s">
        <v>50</v>
      </c>
      <c r="G407" s="7">
        <v>5.2910097061641602E-5</v>
      </c>
      <c r="H407" s="7"/>
    </row>
    <row r="408" spans="1:8" x14ac:dyDescent="0.25">
      <c r="A408" t="s">
        <v>220</v>
      </c>
      <c r="B408" t="s">
        <v>70</v>
      </c>
      <c r="C408" t="s">
        <v>47</v>
      </c>
      <c r="D408" t="s">
        <v>3329</v>
      </c>
      <c r="E408" t="s">
        <v>49</v>
      </c>
      <c r="F408" t="s">
        <v>50</v>
      </c>
      <c r="G408" s="7">
        <v>3.9682501838320699E-5</v>
      </c>
      <c r="H408" s="7"/>
    </row>
    <row r="409" spans="1:8" x14ac:dyDescent="0.25">
      <c r="A409" t="s">
        <v>220</v>
      </c>
      <c r="B409" t="s">
        <v>76</v>
      </c>
      <c r="C409" t="s">
        <v>47</v>
      </c>
      <c r="D409" t="s">
        <v>3332</v>
      </c>
      <c r="E409" t="s">
        <v>49</v>
      </c>
      <c r="F409" t="s">
        <v>50</v>
      </c>
      <c r="G409" s="7">
        <v>5.0505092649748799E-5</v>
      </c>
      <c r="H409" s="7"/>
    </row>
    <row r="410" spans="1:8" x14ac:dyDescent="0.25">
      <c r="A410" t="s">
        <v>220</v>
      </c>
      <c r="B410" t="s">
        <v>70</v>
      </c>
      <c r="C410" t="s">
        <v>47</v>
      </c>
      <c r="D410" t="s">
        <v>3331</v>
      </c>
      <c r="E410" t="s">
        <v>49</v>
      </c>
      <c r="F410" t="s">
        <v>50</v>
      </c>
      <c r="G410" s="7">
        <v>3.7878751754760702E-5</v>
      </c>
      <c r="H410" s="7"/>
    </row>
    <row r="411" spans="1:8" x14ac:dyDescent="0.25">
      <c r="A411" t="s">
        <v>218</v>
      </c>
      <c r="B411" t="s">
        <v>76</v>
      </c>
      <c r="C411" t="s">
        <v>47</v>
      </c>
      <c r="D411" t="s">
        <v>3282</v>
      </c>
      <c r="E411" t="s">
        <v>49</v>
      </c>
      <c r="F411" t="s">
        <v>50</v>
      </c>
      <c r="G411">
        <v>0</v>
      </c>
    </row>
    <row r="412" spans="1:8" x14ac:dyDescent="0.25">
      <c r="A412" t="s">
        <v>218</v>
      </c>
      <c r="B412" t="s">
        <v>70</v>
      </c>
      <c r="C412" t="s">
        <v>47</v>
      </c>
      <c r="D412" t="s">
        <v>3283</v>
      </c>
      <c r="E412" t="s">
        <v>49</v>
      </c>
      <c r="F412" t="s">
        <v>50</v>
      </c>
      <c r="G412">
        <v>0</v>
      </c>
    </row>
    <row r="413" spans="1:8" x14ac:dyDescent="0.25">
      <c r="A413" t="s">
        <v>218</v>
      </c>
      <c r="B413" t="s">
        <v>73</v>
      </c>
      <c r="C413" t="s">
        <v>47</v>
      </c>
      <c r="D413" t="s">
        <v>3284</v>
      </c>
      <c r="E413" t="s">
        <v>49</v>
      </c>
      <c r="F413" t="s">
        <v>50</v>
      </c>
      <c r="G413">
        <v>0</v>
      </c>
    </row>
    <row r="414" spans="1:8" x14ac:dyDescent="0.25">
      <c r="A414" t="s">
        <v>220</v>
      </c>
      <c r="B414" t="s">
        <v>76</v>
      </c>
      <c r="C414" t="s">
        <v>47</v>
      </c>
      <c r="D414" t="s">
        <v>3334</v>
      </c>
      <c r="E414" t="s">
        <v>49</v>
      </c>
      <c r="F414" t="s">
        <v>50</v>
      </c>
      <c r="G414" s="7">
        <v>4.8309219056281403E-5</v>
      </c>
      <c r="H414" s="7"/>
    </row>
    <row r="415" spans="1:8" x14ac:dyDescent="0.25">
      <c r="A415" t="s">
        <v>220</v>
      </c>
      <c r="B415" t="s">
        <v>70</v>
      </c>
      <c r="C415" t="s">
        <v>47</v>
      </c>
      <c r="D415" t="s">
        <v>3333</v>
      </c>
      <c r="E415" t="s">
        <v>49</v>
      </c>
      <c r="F415" t="s">
        <v>50</v>
      </c>
      <c r="G415" s="7">
        <v>3.6231849504553703E-5</v>
      </c>
      <c r="H415" s="7"/>
    </row>
    <row r="416" spans="1:8" x14ac:dyDescent="0.25">
      <c r="A416" t="s">
        <v>220</v>
      </c>
      <c r="B416" t="s">
        <v>76</v>
      </c>
      <c r="C416" t="s">
        <v>47</v>
      </c>
      <c r="D416" t="s">
        <v>3336</v>
      </c>
      <c r="E416" t="s">
        <v>49</v>
      </c>
      <c r="F416" t="s">
        <v>50</v>
      </c>
      <c r="G416" s="7">
        <v>4.6296334928936397E-5</v>
      </c>
      <c r="H416" s="7"/>
    </row>
    <row r="417" spans="1:8" x14ac:dyDescent="0.25">
      <c r="A417" t="s">
        <v>220</v>
      </c>
      <c r="B417" t="s">
        <v>70</v>
      </c>
      <c r="C417" t="s">
        <v>47</v>
      </c>
      <c r="D417" t="s">
        <v>3335</v>
      </c>
      <c r="E417" t="s">
        <v>49</v>
      </c>
      <c r="F417" t="s">
        <v>50</v>
      </c>
      <c r="G417" s="7">
        <v>3.4722189108530597E-5</v>
      </c>
      <c r="H417" s="7"/>
    </row>
    <row r="418" spans="1:8" x14ac:dyDescent="0.25">
      <c r="A418" t="s">
        <v>220</v>
      </c>
      <c r="B418" t="s">
        <v>76</v>
      </c>
      <c r="C418" t="s">
        <v>47</v>
      </c>
      <c r="D418" t="s">
        <v>3337</v>
      </c>
      <c r="E418" t="s">
        <v>49</v>
      </c>
      <c r="F418" t="s">
        <v>50</v>
      </c>
      <c r="G418" s="7">
        <v>4.4444481531778898E-5</v>
      </c>
      <c r="H418" s="7"/>
    </row>
    <row r="419" spans="1:8" x14ac:dyDescent="0.25">
      <c r="A419" t="s">
        <v>220</v>
      </c>
      <c r="B419" t="s">
        <v>70</v>
      </c>
      <c r="C419" t="s">
        <v>47</v>
      </c>
      <c r="D419" t="s">
        <v>3338</v>
      </c>
      <c r="E419" t="s">
        <v>49</v>
      </c>
      <c r="F419" t="s">
        <v>50</v>
      </c>
      <c r="G419" s="7">
        <v>3.3333301544189399E-5</v>
      </c>
      <c r="H419" s="7"/>
    </row>
    <row r="420" spans="1:8" x14ac:dyDescent="0.25">
      <c r="A420" t="s">
        <v>220</v>
      </c>
      <c r="B420" t="s">
        <v>76</v>
      </c>
      <c r="C420" t="s">
        <v>47</v>
      </c>
      <c r="D420" t="s">
        <v>3339</v>
      </c>
      <c r="E420" t="s">
        <v>49</v>
      </c>
      <c r="F420" t="s">
        <v>50</v>
      </c>
      <c r="G420" s="7">
        <v>4.2735078395941299E-5</v>
      </c>
      <c r="H420" s="7"/>
    </row>
    <row r="421" spans="1:8" x14ac:dyDescent="0.25">
      <c r="A421" t="s">
        <v>220</v>
      </c>
      <c r="B421" t="s">
        <v>70</v>
      </c>
      <c r="C421" t="s">
        <v>47</v>
      </c>
      <c r="D421" t="s">
        <v>3340</v>
      </c>
      <c r="E421" t="s">
        <v>49</v>
      </c>
      <c r="F421" t="s">
        <v>50</v>
      </c>
      <c r="G421" s="7">
        <v>4.2735001979730002E-5</v>
      </c>
      <c r="H421" s="7"/>
    </row>
    <row r="422" spans="1:8" x14ac:dyDescent="0.25">
      <c r="A422" t="s">
        <v>220</v>
      </c>
      <c r="B422" t="s">
        <v>76</v>
      </c>
      <c r="C422" t="s">
        <v>47</v>
      </c>
      <c r="D422" t="s">
        <v>3342</v>
      </c>
      <c r="E422" t="s">
        <v>49</v>
      </c>
      <c r="F422" t="s">
        <v>50</v>
      </c>
      <c r="G422" s="7">
        <v>4.1152297714610101E-5</v>
      </c>
      <c r="H422" s="7"/>
    </row>
    <row r="423" spans="1:8" x14ac:dyDescent="0.25">
      <c r="A423" t="s">
        <v>220</v>
      </c>
      <c r="B423" t="s">
        <v>70</v>
      </c>
      <c r="C423" t="s">
        <v>47</v>
      </c>
      <c r="D423" t="s">
        <v>3341</v>
      </c>
      <c r="E423" t="s">
        <v>49</v>
      </c>
      <c r="F423" t="s">
        <v>50</v>
      </c>
      <c r="G423" s="7">
        <v>4.11522241286289E-5</v>
      </c>
      <c r="H423" s="7"/>
    </row>
    <row r="424" spans="1:8" x14ac:dyDescent="0.25">
      <c r="A424" t="s">
        <v>220</v>
      </c>
      <c r="B424" t="s">
        <v>76</v>
      </c>
      <c r="C424" t="s">
        <v>47</v>
      </c>
      <c r="D424" t="s">
        <v>3344</v>
      </c>
      <c r="E424" t="s">
        <v>49</v>
      </c>
      <c r="F424" t="s">
        <v>50</v>
      </c>
      <c r="G424" s="7">
        <v>3.96825727962312E-5</v>
      </c>
      <c r="H424" s="7"/>
    </row>
    <row r="425" spans="1:8" x14ac:dyDescent="0.25">
      <c r="A425" t="s">
        <v>220</v>
      </c>
      <c r="B425" t="s">
        <v>70</v>
      </c>
      <c r="C425" t="s">
        <v>47</v>
      </c>
      <c r="D425" t="s">
        <v>3343</v>
      </c>
      <c r="E425" t="s">
        <v>49</v>
      </c>
      <c r="F425" t="s">
        <v>50</v>
      </c>
      <c r="G425" s="7">
        <v>3.9682501838320699E-5</v>
      </c>
      <c r="H425" s="7"/>
    </row>
    <row r="426" spans="1:8" x14ac:dyDescent="0.25">
      <c r="A426" t="s">
        <v>220</v>
      </c>
      <c r="B426" t="s">
        <v>76</v>
      </c>
      <c r="C426" t="s">
        <v>47</v>
      </c>
      <c r="D426" t="s">
        <v>3347</v>
      </c>
      <c r="E426" t="s">
        <v>49</v>
      </c>
      <c r="F426" t="s">
        <v>50</v>
      </c>
      <c r="G426">
        <v>1.2452109106655699E-4</v>
      </c>
    </row>
    <row r="427" spans="1:8" x14ac:dyDescent="0.25">
      <c r="A427" t="s">
        <v>218</v>
      </c>
      <c r="B427" t="s">
        <v>73</v>
      </c>
      <c r="C427" t="s">
        <v>47</v>
      </c>
      <c r="D427" t="s">
        <v>3287</v>
      </c>
      <c r="E427" t="s">
        <v>49</v>
      </c>
      <c r="F427" t="s">
        <v>50</v>
      </c>
      <c r="G427">
        <v>5.5555568801032103E-4</v>
      </c>
    </row>
    <row r="428" spans="1:8" x14ac:dyDescent="0.25">
      <c r="A428" t="s">
        <v>220</v>
      </c>
      <c r="B428" t="s">
        <v>70</v>
      </c>
      <c r="C428" t="s">
        <v>47</v>
      </c>
      <c r="D428" t="s">
        <v>3345</v>
      </c>
      <c r="E428" t="s">
        <v>49</v>
      </c>
      <c r="F428" t="s">
        <v>50</v>
      </c>
      <c r="G428" s="7">
        <v>3.83141397059648E-5</v>
      </c>
      <c r="H428" s="7"/>
    </row>
    <row r="429" spans="1:8" x14ac:dyDescent="0.25">
      <c r="A429" t="s">
        <v>218</v>
      </c>
      <c r="B429" t="s">
        <v>76</v>
      </c>
      <c r="C429" t="s">
        <v>47</v>
      </c>
      <c r="D429" t="s">
        <v>3285</v>
      </c>
      <c r="E429" t="s">
        <v>49</v>
      </c>
      <c r="F429" t="s">
        <v>50</v>
      </c>
      <c r="G429">
        <v>0</v>
      </c>
    </row>
    <row r="430" spans="1:8" x14ac:dyDescent="0.25">
      <c r="A430" t="s">
        <v>218</v>
      </c>
      <c r="B430" t="s">
        <v>70</v>
      </c>
      <c r="C430" t="s">
        <v>47</v>
      </c>
      <c r="D430" t="s">
        <v>3286</v>
      </c>
      <c r="E430" t="s">
        <v>49</v>
      </c>
      <c r="F430" t="s">
        <v>50</v>
      </c>
      <c r="G430">
        <v>0</v>
      </c>
    </row>
    <row r="431" spans="1:8" x14ac:dyDescent="0.25">
      <c r="A431" t="s">
        <v>220</v>
      </c>
      <c r="B431" t="s">
        <v>76</v>
      </c>
      <c r="C431" t="s">
        <v>47</v>
      </c>
      <c r="D431" t="s">
        <v>3349</v>
      </c>
      <c r="E431" t="s">
        <v>49</v>
      </c>
      <c r="F431" t="s">
        <v>50</v>
      </c>
      <c r="G431">
        <v>2.6851846112145301E-4</v>
      </c>
    </row>
    <row r="432" spans="1:8" x14ac:dyDescent="0.25">
      <c r="A432" t="s">
        <v>106</v>
      </c>
      <c r="B432" t="s">
        <v>3</v>
      </c>
      <c r="C432" t="s">
        <v>108</v>
      </c>
      <c r="D432">
        <v>13</v>
      </c>
      <c r="E432" t="s">
        <v>60</v>
      </c>
      <c r="F432" t="s">
        <v>61</v>
      </c>
      <c r="G432">
        <v>2.6851846112145301E-4</v>
      </c>
    </row>
    <row r="433" spans="1:8" x14ac:dyDescent="0.25">
      <c r="A433">
        <v>2.6851846112145301E-4</v>
      </c>
    </row>
    <row r="434" spans="1:8" x14ac:dyDescent="0.25">
      <c r="A434" t="s">
        <v>220</v>
      </c>
      <c r="B434" t="s">
        <v>70</v>
      </c>
      <c r="C434" t="s">
        <v>47</v>
      </c>
      <c r="D434" t="s">
        <v>3346</v>
      </c>
      <c r="E434" t="s">
        <v>49</v>
      </c>
      <c r="F434" t="s">
        <v>50</v>
      </c>
      <c r="G434" s="7">
        <v>5.5555502573648997E-5</v>
      </c>
      <c r="H434" s="7"/>
    </row>
    <row r="435" spans="1:8" x14ac:dyDescent="0.25">
      <c r="A435" t="s">
        <v>220</v>
      </c>
      <c r="B435" t="s">
        <v>70</v>
      </c>
      <c r="C435" t="s">
        <v>47</v>
      </c>
      <c r="D435" t="s">
        <v>3348</v>
      </c>
      <c r="E435" t="s">
        <v>49</v>
      </c>
      <c r="F435" t="s">
        <v>50</v>
      </c>
      <c r="G435" s="7">
        <v>5.3763389587402303E-5</v>
      </c>
      <c r="H435" s="7"/>
    </row>
    <row r="436" spans="1:8" x14ac:dyDescent="0.25">
      <c r="A436" t="s">
        <v>220</v>
      </c>
      <c r="B436" t="s">
        <v>70</v>
      </c>
      <c r="C436" t="s">
        <v>47</v>
      </c>
      <c r="D436" t="s">
        <v>3350</v>
      </c>
      <c r="E436" t="s">
        <v>49</v>
      </c>
      <c r="F436" t="s">
        <v>50</v>
      </c>
      <c r="G436" s="7">
        <v>5.2083283662796E-5</v>
      </c>
      <c r="H436" s="7"/>
    </row>
    <row r="437" spans="1:8" x14ac:dyDescent="0.25">
      <c r="A437" t="s">
        <v>220</v>
      </c>
      <c r="B437" t="s">
        <v>70</v>
      </c>
      <c r="C437" t="s">
        <v>47</v>
      </c>
      <c r="D437" t="s">
        <v>3351</v>
      </c>
      <c r="E437" t="s">
        <v>49</v>
      </c>
      <c r="F437" t="s">
        <v>50</v>
      </c>
      <c r="G437" s="7">
        <v>5.0505002339680897E-5</v>
      </c>
      <c r="H437" s="7"/>
    </row>
    <row r="438" spans="1:8" x14ac:dyDescent="0.25">
      <c r="A438" t="s">
        <v>220</v>
      </c>
      <c r="B438" t="s">
        <v>70</v>
      </c>
      <c r="C438" t="s">
        <v>47</v>
      </c>
      <c r="D438" t="s">
        <v>3352</v>
      </c>
      <c r="E438" t="s">
        <v>49</v>
      </c>
      <c r="F438" t="s">
        <v>50</v>
      </c>
      <c r="G438" s="7">
        <v>4.9019561094396198E-5</v>
      </c>
      <c r="H438" s="7"/>
    </row>
    <row r="439" spans="1:8" x14ac:dyDescent="0.25">
      <c r="A439" t="s">
        <v>220</v>
      </c>
      <c r="B439" t="s">
        <v>70</v>
      </c>
      <c r="C439" t="s">
        <v>47</v>
      </c>
      <c r="D439" t="s">
        <v>3353</v>
      </c>
      <c r="E439" t="s">
        <v>49</v>
      </c>
      <c r="F439" t="s">
        <v>50</v>
      </c>
      <c r="G439" s="7">
        <v>4.7619002205984899E-5</v>
      </c>
      <c r="H439" s="7"/>
    </row>
    <row r="440" spans="1:8" x14ac:dyDescent="0.25">
      <c r="A440" t="s">
        <v>218</v>
      </c>
      <c r="B440" t="s">
        <v>73</v>
      </c>
      <c r="C440" t="s">
        <v>47</v>
      </c>
      <c r="D440" t="s">
        <v>3290</v>
      </c>
      <c r="E440" t="s">
        <v>49</v>
      </c>
      <c r="F440" t="s">
        <v>50</v>
      </c>
      <c r="G440">
        <v>4.1666676600774101E-4</v>
      </c>
    </row>
    <row r="441" spans="1:8" x14ac:dyDescent="0.25">
      <c r="A441" t="s">
        <v>218</v>
      </c>
      <c r="B441" t="s">
        <v>76</v>
      </c>
      <c r="C441" t="s">
        <v>47</v>
      </c>
      <c r="D441" t="s">
        <v>3288</v>
      </c>
      <c r="E441" t="s">
        <v>49</v>
      </c>
      <c r="F441" t="s">
        <v>50</v>
      </c>
      <c r="G441">
        <v>0</v>
      </c>
    </row>
    <row r="442" spans="1:8" x14ac:dyDescent="0.25">
      <c r="A442" t="s">
        <v>218</v>
      </c>
      <c r="B442" t="s">
        <v>70</v>
      </c>
      <c r="C442" t="s">
        <v>47</v>
      </c>
      <c r="D442" t="s">
        <v>3289</v>
      </c>
      <c r="E442" t="s">
        <v>49</v>
      </c>
      <c r="F442" t="s">
        <v>50</v>
      </c>
      <c r="G442">
        <v>0</v>
      </c>
    </row>
    <row r="443" spans="1:8" x14ac:dyDescent="0.25">
      <c r="A443" t="s">
        <v>220</v>
      </c>
      <c r="B443" t="s">
        <v>70</v>
      </c>
      <c r="C443" t="s">
        <v>47</v>
      </c>
      <c r="D443" t="s">
        <v>3354</v>
      </c>
      <c r="E443" t="s">
        <v>49</v>
      </c>
      <c r="F443" t="s">
        <v>50</v>
      </c>
      <c r="G443" s="7">
        <v>4.6296252144707503E-5</v>
      </c>
      <c r="H443" s="7"/>
    </row>
    <row r="444" spans="1:8" x14ac:dyDescent="0.25">
      <c r="A444" t="s">
        <v>220</v>
      </c>
      <c r="B444" t="s">
        <v>70</v>
      </c>
      <c r="C444" t="s">
        <v>47</v>
      </c>
      <c r="D444" t="s">
        <v>3355</v>
      </c>
      <c r="E444" t="s">
        <v>49</v>
      </c>
      <c r="F444" t="s">
        <v>50</v>
      </c>
      <c r="G444" s="7">
        <v>4.5045002086742501E-5</v>
      </c>
      <c r="H444" s="7"/>
    </row>
    <row r="445" spans="1:8" x14ac:dyDescent="0.25">
      <c r="A445" t="s">
        <v>220</v>
      </c>
      <c r="B445" t="s">
        <v>70</v>
      </c>
      <c r="C445" t="s">
        <v>47</v>
      </c>
      <c r="D445" t="s">
        <v>3356</v>
      </c>
      <c r="E445" t="s">
        <v>49</v>
      </c>
      <c r="F445" t="s">
        <v>50</v>
      </c>
      <c r="G445" s="7">
        <v>4.3859607294986097E-5</v>
      </c>
      <c r="H445" s="7"/>
    </row>
    <row r="446" spans="1:8" x14ac:dyDescent="0.25">
      <c r="A446" t="s">
        <v>220</v>
      </c>
      <c r="B446" t="s">
        <v>70</v>
      </c>
      <c r="C446" t="s">
        <v>47</v>
      </c>
      <c r="D446" t="s">
        <v>3357</v>
      </c>
      <c r="E446" t="s">
        <v>49</v>
      </c>
      <c r="F446" t="s">
        <v>50</v>
      </c>
      <c r="G446" s="7">
        <v>7.8347503629505098E-5</v>
      </c>
      <c r="H446" s="7"/>
    </row>
    <row r="447" spans="1:8" x14ac:dyDescent="0.25">
      <c r="A447" t="s">
        <v>220</v>
      </c>
      <c r="B447" t="s">
        <v>70</v>
      </c>
      <c r="C447" t="s">
        <v>47</v>
      </c>
      <c r="D447" t="s">
        <v>3358</v>
      </c>
      <c r="E447" t="s">
        <v>49</v>
      </c>
      <c r="F447" t="s">
        <v>50</v>
      </c>
      <c r="G447">
        <v>1.3888880610466001E-4</v>
      </c>
    </row>
    <row r="448" spans="1:8" x14ac:dyDescent="0.25">
      <c r="A448" t="s">
        <v>220</v>
      </c>
      <c r="B448" t="s">
        <v>70</v>
      </c>
      <c r="C448" t="s">
        <v>47</v>
      </c>
      <c r="D448" t="s">
        <v>3359</v>
      </c>
      <c r="E448" t="s">
        <v>49</v>
      </c>
      <c r="F448" t="s">
        <v>50</v>
      </c>
      <c r="G448">
        <v>1.3550127424844801E-4</v>
      </c>
    </row>
    <row r="449" spans="1:7" x14ac:dyDescent="0.25">
      <c r="A449" t="s">
        <v>218</v>
      </c>
      <c r="B449" t="s">
        <v>73</v>
      </c>
      <c r="C449" t="s">
        <v>47</v>
      </c>
      <c r="D449" t="s">
        <v>3293</v>
      </c>
      <c r="E449" t="s">
        <v>49</v>
      </c>
      <c r="F449" t="s">
        <v>50</v>
      </c>
      <c r="G449">
        <v>5.5555582046508704E-4</v>
      </c>
    </row>
    <row r="450" spans="1:7" x14ac:dyDescent="0.25">
      <c r="A450" t="s">
        <v>218</v>
      </c>
      <c r="B450" t="s">
        <v>76</v>
      </c>
      <c r="C450" t="s">
        <v>47</v>
      </c>
      <c r="D450" t="s">
        <v>3292</v>
      </c>
      <c r="E450" t="s">
        <v>49</v>
      </c>
      <c r="F450" t="s">
        <v>50</v>
      </c>
      <c r="G450">
        <v>0</v>
      </c>
    </row>
    <row r="451" spans="1:7" x14ac:dyDescent="0.25">
      <c r="A451" t="s">
        <v>218</v>
      </c>
      <c r="B451" t="s">
        <v>70</v>
      </c>
      <c r="C451" t="s">
        <v>47</v>
      </c>
      <c r="D451" t="s">
        <v>3291</v>
      </c>
      <c r="E451" t="s">
        <v>49</v>
      </c>
      <c r="F451" t="s">
        <v>50</v>
      </c>
      <c r="G451">
        <v>0</v>
      </c>
    </row>
    <row r="452" spans="1:7" x14ac:dyDescent="0.25">
      <c r="A452" t="s">
        <v>220</v>
      </c>
      <c r="B452" t="s">
        <v>70</v>
      </c>
      <c r="C452" t="s">
        <v>47</v>
      </c>
      <c r="D452" t="s">
        <v>3360</v>
      </c>
      <c r="E452" t="s">
        <v>49</v>
      </c>
      <c r="F452" t="s">
        <v>50</v>
      </c>
      <c r="G452">
        <v>1.32275053433009E-4</v>
      </c>
    </row>
    <row r="453" spans="1:7" x14ac:dyDescent="0.25">
      <c r="A453" t="s">
        <v>220</v>
      </c>
      <c r="B453" t="s">
        <v>70</v>
      </c>
      <c r="C453" t="s">
        <v>47</v>
      </c>
      <c r="D453" t="s">
        <v>3361</v>
      </c>
      <c r="E453" t="s">
        <v>49</v>
      </c>
      <c r="F453" t="s">
        <v>50</v>
      </c>
      <c r="G453">
        <v>1.2919888939968299E-4</v>
      </c>
    </row>
    <row r="454" spans="1:7" x14ac:dyDescent="0.25">
      <c r="A454" t="s">
        <v>220</v>
      </c>
      <c r="B454" t="s">
        <v>70</v>
      </c>
      <c r="C454" t="s">
        <v>47</v>
      </c>
      <c r="D454" t="s">
        <v>3362</v>
      </c>
      <c r="E454" t="s">
        <v>49</v>
      </c>
      <c r="F454" t="s">
        <v>50</v>
      </c>
      <c r="G454">
        <v>1.26262551004236E-4</v>
      </c>
    </row>
    <row r="455" spans="1:7" x14ac:dyDescent="0.25">
      <c r="A455" t="s">
        <v>220</v>
      </c>
      <c r="B455" t="s">
        <v>70</v>
      </c>
      <c r="C455" t="s">
        <v>47</v>
      </c>
      <c r="D455" t="s">
        <v>3363</v>
      </c>
      <c r="E455" t="s">
        <v>49</v>
      </c>
      <c r="F455" t="s">
        <v>50</v>
      </c>
      <c r="G455">
        <v>1.23456716537475E-4</v>
      </c>
    </row>
    <row r="456" spans="1:7" x14ac:dyDescent="0.25">
      <c r="A456" t="s">
        <v>220</v>
      </c>
      <c r="B456" t="s">
        <v>70</v>
      </c>
      <c r="C456" t="s">
        <v>47</v>
      </c>
      <c r="D456" t="s">
        <v>3364</v>
      </c>
      <c r="E456" t="s">
        <v>49</v>
      </c>
      <c r="F456" t="s">
        <v>50</v>
      </c>
      <c r="G456">
        <v>1.2077287487361699E-4</v>
      </c>
    </row>
    <row r="457" spans="1:7" x14ac:dyDescent="0.25">
      <c r="A457" t="s">
        <v>220</v>
      </c>
      <c r="B457" t="s">
        <v>70</v>
      </c>
      <c r="C457" t="s">
        <v>47</v>
      </c>
      <c r="D457" t="s">
        <v>3365</v>
      </c>
      <c r="E457" t="s">
        <v>49</v>
      </c>
      <c r="F457" t="s">
        <v>50</v>
      </c>
      <c r="G457">
        <v>1.18203239238008E-4</v>
      </c>
    </row>
    <row r="458" spans="1:7" x14ac:dyDescent="0.25">
      <c r="A458" t="s">
        <v>218</v>
      </c>
      <c r="B458" t="s">
        <v>73</v>
      </c>
      <c r="C458" t="s">
        <v>47</v>
      </c>
      <c r="D458" t="s">
        <v>3296</v>
      </c>
      <c r="E458" t="s">
        <v>49</v>
      </c>
      <c r="F458" t="s">
        <v>50</v>
      </c>
      <c r="G458">
        <v>6.9444477558135902E-4</v>
      </c>
    </row>
    <row r="459" spans="1:7" x14ac:dyDescent="0.25">
      <c r="A459" t="s">
        <v>218</v>
      </c>
      <c r="B459" t="s">
        <v>76</v>
      </c>
      <c r="C459" t="s">
        <v>47</v>
      </c>
      <c r="D459" t="s">
        <v>3295</v>
      </c>
      <c r="E459" t="s">
        <v>49</v>
      </c>
      <c r="F459" t="s">
        <v>50</v>
      </c>
      <c r="G459">
        <v>5.5555535687340605E-4</v>
      </c>
    </row>
    <row r="460" spans="1:7" x14ac:dyDescent="0.25">
      <c r="A460" t="s">
        <v>218</v>
      </c>
      <c r="B460" t="s">
        <v>70</v>
      </c>
      <c r="C460" t="s">
        <v>47</v>
      </c>
      <c r="D460" t="s">
        <v>3294</v>
      </c>
      <c r="E460" t="s">
        <v>49</v>
      </c>
      <c r="F460" t="s">
        <v>50</v>
      </c>
      <c r="G460">
        <v>0</v>
      </c>
    </row>
    <row r="461" spans="1:7" x14ac:dyDescent="0.25">
      <c r="A461" t="s">
        <v>220</v>
      </c>
      <c r="B461" t="s">
        <v>70</v>
      </c>
      <c r="C461" t="s">
        <v>47</v>
      </c>
      <c r="D461" t="s">
        <v>3366</v>
      </c>
      <c r="E461" t="s">
        <v>49</v>
      </c>
      <c r="F461" t="s">
        <v>50</v>
      </c>
      <c r="G461">
        <v>1.15740671753883E-4</v>
      </c>
    </row>
    <row r="462" spans="1:7" x14ac:dyDescent="0.25">
      <c r="A462" t="s">
        <v>220</v>
      </c>
      <c r="B462" t="s">
        <v>70</v>
      </c>
      <c r="C462" t="s">
        <v>47</v>
      </c>
      <c r="D462" t="s">
        <v>3367</v>
      </c>
      <c r="E462" t="s">
        <v>49</v>
      </c>
      <c r="F462" t="s">
        <v>50</v>
      </c>
      <c r="G462">
        <v>2.7210870567633103E-4</v>
      </c>
    </row>
    <row r="463" spans="1:7" x14ac:dyDescent="0.25">
      <c r="A463" t="s">
        <v>220</v>
      </c>
      <c r="B463" t="s">
        <v>70</v>
      </c>
      <c r="C463" t="s">
        <v>47</v>
      </c>
      <c r="D463" t="s">
        <v>3368</v>
      </c>
      <c r="E463" t="s">
        <v>49</v>
      </c>
      <c r="F463" t="s">
        <v>50</v>
      </c>
      <c r="G463">
        <v>4.4999988873799598E-4</v>
      </c>
    </row>
    <row r="464" spans="1:7" x14ac:dyDescent="0.25">
      <c r="A464" t="s">
        <v>106</v>
      </c>
      <c r="B464" t="s">
        <v>3</v>
      </c>
      <c r="C464" t="s">
        <v>108</v>
      </c>
      <c r="D464">
        <v>14</v>
      </c>
      <c r="E464" t="s">
        <v>60</v>
      </c>
      <c r="F464" t="s">
        <v>61</v>
      </c>
      <c r="G464">
        <v>4.4999988873799598E-4</v>
      </c>
    </row>
    <row r="465" spans="1:8" x14ac:dyDescent="0.25">
      <c r="A465">
        <v>4.4999988873799598E-4</v>
      </c>
    </row>
    <row r="466" spans="1:8" x14ac:dyDescent="0.25">
      <c r="A466" t="s">
        <v>218</v>
      </c>
      <c r="B466" t="s">
        <v>73</v>
      </c>
      <c r="C466" t="s">
        <v>47</v>
      </c>
      <c r="D466" t="s">
        <v>3299</v>
      </c>
      <c r="E466" t="s">
        <v>49</v>
      </c>
      <c r="F466" t="s">
        <v>50</v>
      </c>
      <c r="G466">
        <v>5.9523837906973697E-4</v>
      </c>
    </row>
    <row r="467" spans="1:8" x14ac:dyDescent="0.25">
      <c r="A467" t="s">
        <v>218</v>
      </c>
      <c r="B467" t="s">
        <v>76</v>
      </c>
      <c r="C467" t="s">
        <v>47</v>
      </c>
      <c r="D467" t="s">
        <v>3298</v>
      </c>
      <c r="E467" t="s">
        <v>49</v>
      </c>
      <c r="F467" t="s">
        <v>50</v>
      </c>
      <c r="G467">
        <v>4.7619030589149099E-4</v>
      </c>
    </row>
    <row r="468" spans="1:8" x14ac:dyDescent="0.25">
      <c r="A468" t="s">
        <v>218</v>
      </c>
      <c r="B468" t="s">
        <v>70</v>
      </c>
      <c r="C468" t="s">
        <v>47</v>
      </c>
      <c r="D468" t="s">
        <v>3297</v>
      </c>
      <c r="E468" t="s">
        <v>49</v>
      </c>
      <c r="F468" t="s">
        <v>50</v>
      </c>
      <c r="G468">
        <v>0</v>
      </c>
    </row>
    <row r="469" spans="1:8" x14ac:dyDescent="0.25">
      <c r="A469" t="s">
        <v>218</v>
      </c>
      <c r="B469" t="s">
        <v>73</v>
      </c>
      <c r="C469" t="s">
        <v>47</v>
      </c>
      <c r="D469" t="s">
        <v>3302</v>
      </c>
      <c r="E469" t="s">
        <v>49</v>
      </c>
      <c r="F469" t="s">
        <v>50</v>
      </c>
      <c r="G469">
        <v>5.2083358168601897E-4</v>
      </c>
    </row>
    <row r="470" spans="1:8" x14ac:dyDescent="0.25">
      <c r="A470" t="s">
        <v>218</v>
      </c>
      <c r="B470" t="s">
        <v>76</v>
      </c>
      <c r="C470" t="s">
        <v>47</v>
      </c>
      <c r="D470" t="s">
        <v>3301</v>
      </c>
      <c r="E470" t="s">
        <v>49</v>
      </c>
      <c r="F470" t="s">
        <v>50</v>
      </c>
      <c r="G470">
        <v>4.1666651765505402E-4</v>
      </c>
    </row>
    <row r="471" spans="1:8" x14ac:dyDescent="0.25">
      <c r="A471" t="s">
        <v>218</v>
      </c>
      <c r="B471" t="s">
        <v>70</v>
      </c>
      <c r="C471" t="s">
        <v>47</v>
      </c>
      <c r="D471" t="s">
        <v>3300</v>
      </c>
      <c r="E471" t="s">
        <v>49</v>
      </c>
      <c r="F471" t="s">
        <v>50</v>
      </c>
      <c r="G471">
        <v>0</v>
      </c>
    </row>
    <row r="472" spans="1:8" x14ac:dyDescent="0.25">
      <c r="A472" t="s">
        <v>218</v>
      </c>
      <c r="B472" t="s">
        <v>73</v>
      </c>
      <c r="C472" t="s">
        <v>47</v>
      </c>
      <c r="D472" t="s">
        <v>3305</v>
      </c>
      <c r="E472" t="s">
        <v>49</v>
      </c>
      <c r="F472" t="s">
        <v>50</v>
      </c>
      <c r="G472">
        <v>4.6296318372090599E-4</v>
      </c>
    </row>
    <row r="473" spans="1:8" x14ac:dyDescent="0.25">
      <c r="A473" t="s">
        <v>218</v>
      </c>
      <c r="B473" t="s">
        <v>76</v>
      </c>
      <c r="C473" t="s">
        <v>47</v>
      </c>
      <c r="D473" t="s">
        <v>3304</v>
      </c>
      <c r="E473" t="s">
        <v>49</v>
      </c>
      <c r="F473" t="s">
        <v>50</v>
      </c>
      <c r="G473">
        <v>3.7037023791560401E-4</v>
      </c>
    </row>
    <row r="474" spans="1:8" x14ac:dyDescent="0.25">
      <c r="A474" t="s">
        <v>218</v>
      </c>
      <c r="B474" t="s">
        <v>70</v>
      </c>
      <c r="C474" t="s">
        <v>47</v>
      </c>
      <c r="D474" t="s">
        <v>3303</v>
      </c>
      <c r="E474" t="s">
        <v>49</v>
      </c>
      <c r="F474" t="s">
        <v>50</v>
      </c>
      <c r="G474">
        <v>0</v>
      </c>
    </row>
    <row r="475" spans="1:8" x14ac:dyDescent="0.25">
      <c r="A475" t="s">
        <v>218</v>
      </c>
      <c r="B475" t="s">
        <v>73</v>
      </c>
      <c r="C475" t="s">
        <v>47</v>
      </c>
      <c r="D475" t="s">
        <v>3306</v>
      </c>
      <c r="E475" t="s">
        <v>49</v>
      </c>
      <c r="F475" t="s">
        <v>50</v>
      </c>
      <c r="G475">
        <v>7.7777783075968403E-4</v>
      </c>
    </row>
    <row r="476" spans="1:8" x14ac:dyDescent="0.25">
      <c r="A476" t="s">
        <v>106</v>
      </c>
      <c r="B476" t="s">
        <v>212</v>
      </c>
      <c r="C476" t="s">
        <v>108</v>
      </c>
      <c r="D476">
        <v>12</v>
      </c>
      <c r="E476" t="s">
        <v>60</v>
      </c>
      <c r="F476" t="s">
        <v>61</v>
      </c>
      <c r="G476">
        <v>7.7777783075968403E-4</v>
      </c>
    </row>
    <row r="477" spans="1:8" x14ac:dyDescent="0.25">
      <c r="A477">
        <v>7.7777783075968403E-4</v>
      </c>
    </row>
    <row r="478" spans="1:8" x14ac:dyDescent="0.25">
      <c r="A478" t="s">
        <v>218</v>
      </c>
      <c r="B478" t="s">
        <v>76</v>
      </c>
      <c r="C478" t="s">
        <v>47</v>
      </c>
      <c r="D478" t="s">
        <v>3308</v>
      </c>
      <c r="E478" t="s">
        <v>49</v>
      </c>
      <c r="F478" t="s">
        <v>50</v>
      </c>
      <c r="G478">
        <v>4.1666646798451702E-4</v>
      </c>
    </row>
    <row r="479" spans="1:8" x14ac:dyDescent="0.25">
      <c r="A479" t="s">
        <v>218</v>
      </c>
      <c r="B479" t="s">
        <v>70</v>
      </c>
      <c r="C479" t="s">
        <v>47</v>
      </c>
      <c r="D479" t="s">
        <v>3307</v>
      </c>
      <c r="E479" t="s">
        <v>49</v>
      </c>
      <c r="F479" t="s">
        <v>50</v>
      </c>
      <c r="G479" s="7">
        <v>8.33332538604736E-5</v>
      </c>
      <c r="H479" s="7"/>
    </row>
    <row r="480" spans="1:8" x14ac:dyDescent="0.25">
      <c r="A480" t="s">
        <v>218</v>
      </c>
      <c r="B480" t="s">
        <v>76</v>
      </c>
      <c r="C480" t="s">
        <v>47</v>
      </c>
      <c r="D480" t="s">
        <v>3310</v>
      </c>
      <c r="E480" t="s">
        <v>49</v>
      </c>
      <c r="F480" t="s">
        <v>50</v>
      </c>
      <c r="G480">
        <v>4.0404019933758299E-4</v>
      </c>
    </row>
    <row r="481" spans="1:8" x14ac:dyDescent="0.25">
      <c r="A481" t="s">
        <v>218</v>
      </c>
      <c r="B481" t="s">
        <v>70</v>
      </c>
      <c r="C481" t="s">
        <v>47</v>
      </c>
      <c r="D481" t="s">
        <v>3309</v>
      </c>
      <c r="E481" t="s">
        <v>49</v>
      </c>
      <c r="F481" t="s">
        <v>50</v>
      </c>
      <c r="G481" s="7">
        <v>7.5757503509521403E-5</v>
      </c>
      <c r="H481" s="7"/>
    </row>
    <row r="482" spans="1:8" x14ac:dyDescent="0.25">
      <c r="A482" t="s">
        <v>218</v>
      </c>
      <c r="B482" t="s">
        <v>76</v>
      </c>
      <c r="C482" t="s">
        <v>47</v>
      </c>
      <c r="D482" t="s">
        <v>3312</v>
      </c>
      <c r="E482" t="s">
        <v>49</v>
      </c>
      <c r="F482" t="s">
        <v>50</v>
      </c>
      <c r="G482">
        <v>3.70370182726118E-4</v>
      </c>
    </row>
    <row r="483" spans="1:8" x14ac:dyDescent="0.25">
      <c r="A483" t="s">
        <v>218</v>
      </c>
      <c r="B483" t="s">
        <v>70</v>
      </c>
      <c r="C483" t="s">
        <v>47</v>
      </c>
      <c r="D483" t="s">
        <v>3311</v>
      </c>
      <c r="E483" t="s">
        <v>49</v>
      </c>
      <c r="F483" t="s">
        <v>50</v>
      </c>
      <c r="G483" s="7">
        <v>6.9444378217061302E-5</v>
      </c>
      <c r="H483" s="7"/>
    </row>
    <row r="484" spans="1:8" x14ac:dyDescent="0.25">
      <c r="A484" t="s">
        <v>218</v>
      </c>
      <c r="B484" t="s">
        <v>76</v>
      </c>
      <c r="C484" t="s">
        <v>47</v>
      </c>
      <c r="D484" t="s">
        <v>3314</v>
      </c>
      <c r="E484" t="s">
        <v>49</v>
      </c>
      <c r="F484" t="s">
        <v>50</v>
      </c>
      <c r="G484">
        <v>3.41880168670263E-4</v>
      </c>
    </row>
    <row r="485" spans="1:8" x14ac:dyDescent="0.25">
      <c r="A485" t="s">
        <v>218</v>
      </c>
      <c r="B485" t="s">
        <v>70</v>
      </c>
      <c r="C485" t="s">
        <v>47</v>
      </c>
      <c r="D485" t="s">
        <v>3313</v>
      </c>
      <c r="E485" t="s">
        <v>49</v>
      </c>
      <c r="F485" t="s">
        <v>50</v>
      </c>
      <c r="G485" s="7">
        <v>6.4102502969595095E-5</v>
      </c>
      <c r="H485" s="7"/>
    </row>
    <row r="486" spans="1:8" x14ac:dyDescent="0.25">
      <c r="A486" t="s">
        <v>218</v>
      </c>
      <c r="B486" t="s">
        <v>76</v>
      </c>
      <c r="C486" t="s">
        <v>47</v>
      </c>
      <c r="D486" t="s">
        <v>3316</v>
      </c>
      <c r="E486" t="s">
        <v>49</v>
      </c>
      <c r="F486" t="s">
        <v>50</v>
      </c>
      <c r="G486">
        <v>3.1746015662238698E-4</v>
      </c>
    </row>
    <row r="487" spans="1:8" x14ac:dyDescent="0.25">
      <c r="A487" t="s">
        <v>218</v>
      </c>
      <c r="B487" t="s">
        <v>70</v>
      </c>
      <c r="C487" t="s">
        <v>47</v>
      </c>
      <c r="D487" t="s">
        <v>3315</v>
      </c>
      <c r="E487" t="s">
        <v>49</v>
      </c>
      <c r="F487" t="s">
        <v>50</v>
      </c>
      <c r="G487" s="7">
        <v>5.9523752757481103E-5</v>
      </c>
      <c r="H487" s="7"/>
    </row>
    <row r="488" spans="1:8" x14ac:dyDescent="0.25">
      <c r="A488" t="s">
        <v>218</v>
      </c>
      <c r="B488" t="s">
        <v>76</v>
      </c>
      <c r="C488" t="s">
        <v>47</v>
      </c>
      <c r="D488" t="s">
        <v>3318</v>
      </c>
      <c r="E488" t="s">
        <v>49</v>
      </c>
      <c r="F488" t="s">
        <v>50</v>
      </c>
      <c r="G488">
        <v>2.9629614618089398E-4</v>
      </c>
    </row>
    <row r="489" spans="1:8" x14ac:dyDescent="0.25">
      <c r="A489" t="s">
        <v>218</v>
      </c>
      <c r="B489" t="s">
        <v>70</v>
      </c>
      <c r="C489" t="s">
        <v>47</v>
      </c>
      <c r="D489" t="s">
        <v>3317</v>
      </c>
      <c r="E489" t="s">
        <v>49</v>
      </c>
      <c r="F489" t="s">
        <v>50</v>
      </c>
      <c r="G489" s="7">
        <v>5.5555502573648997E-5</v>
      </c>
      <c r="H489" s="7"/>
    </row>
    <row r="490" spans="1:8" x14ac:dyDescent="0.25">
      <c r="A490" t="s">
        <v>218</v>
      </c>
      <c r="B490" t="s">
        <v>76</v>
      </c>
      <c r="C490" t="s">
        <v>47</v>
      </c>
      <c r="D490" t="s">
        <v>3320</v>
      </c>
      <c r="E490" t="s">
        <v>49</v>
      </c>
      <c r="F490" t="s">
        <v>50</v>
      </c>
      <c r="G490">
        <v>2.7777763704458797E-4</v>
      </c>
    </row>
    <row r="491" spans="1:8" x14ac:dyDescent="0.25">
      <c r="A491" t="s">
        <v>218</v>
      </c>
      <c r="B491" t="s">
        <v>70</v>
      </c>
      <c r="C491" t="s">
        <v>47</v>
      </c>
      <c r="D491" t="s">
        <v>3319</v>
      </c>
      <c r="E491" t="s">
        <v>49</v>
      </c>
      <c r="F491" t="s">
        <v>50</v>
      </c>
      <c r="G491" s="7">
        <v>5.2083283662796E-5</v>
      </c>
      <c r="H491" s="7"/>
    </row>
    <row r="492" spans="1:8" x14ac:dyDescent="0.25">
      <c r="A492" t="s">
        <v>218</v>
      </c>
      <c r="B492" t="s">
        <v>76</v>
      </c>
      <c r="C492" t="s">
        <v>47</v>
      </c>
      <c r="D492" t="s">
        <v>3322</v>
      </c>
      <c r="E492" t="s">
        <v>49</v>
      </c>
      <c r="F492" t="s">
        <v>50</v>
      </c>
      <c r="G492">
        <v>2.6143777604196501E-4</v>
      </c>
    </row>
    <row r="493" spans="1:8" x14ac:dyDescent="0.25">
      <c r="A493" t="s">
        <v>218</v>
      </c>
      <c r="B493" t="s">
        <v>70</v>
      </c>
      <c r="C493" t="s">
        <v>47</v>
      </c>
      <c r="D493" t="s">
        <v>3321</v>
      </c>
      <c r="E493" t="s">
        <v>49</v>
      </c>
      <c r="F493" t="s">
        <v>50</v>
      </c>
      <c r="G493" s="7">
        <v>4.9019561094396198E-5</v>
      </c>
      <c r="H493" s="7"/>
    </row>
    <row r="494" spans="1:8" x14ac:dyDescent="0.25">
      <c r="A494" t="s">
        <v>218</v>
      </c>
      <c r="B494" t="s">
        <v>76</v>
      </c>
      <c r="C494" t="s">
        <v>47</v>
      </c>
      <c r="D494" t="s">
        <v>3324</v>
      </c>
      <c r="E494" t="s">
        <v>49</v>
      </c>
      <c r="F494" t="s">
        <v>50</v>
      </c>
      <c r="G494">
        <v>2.4691345515074497E-4</v>
      </c>
    </row>
    <row r="495" spans="1:8" x14ac:dyDescent="0.25">
      <c r="A495" t="s">
        <v>218</v>
      </c>
      <c r="B495" t="s">
        <v>70</v>
      </c>
      <c r="C495" t="s">
        <v>47</v>
      </c>
      <c r="D495" t="s">
        <v>3323</v>
      </c>
      <c r="E495" t="s">
        <v>49</v>
      </c>
      <c r="F495" t="s">
        <v>50</v>
      </c>
      <c r="G495" s="7">
        <v>4.6296252144707503E-5</v>
      </c>
      <c r="H495" s="7"/>
    </row>
    <row r="496" spans="1:8" x14ac:dyDescent="0.25">
      <c r="A496" t="s">
        <v>218</v>
      </c>
      <c r="B496" t="s">
        <v>76</v>
      </c>
      <c r="C496" t="s">
        <v>47</v>
      </c>
      <c r="D496" t="s">
        <v>3326</v>
      </c>
      <c r="E496" t="s">
        <v>49</v>
      </c>
      <c r="F496" t="s">
        <v>50</v>
      </c>
      <c r="G496">
        <v>2.3391801014281099E-4</v>
      </c>
    </row>
    <row r="497" spans="1:8" x14ac:dyDescent="0.25">
      <c r="A497" t="s">
        <v>218</v>
      </c>
      <c r="B497" t="s">
        <v>70</v>
      </c>
      <c r="C497" t="s">
        <v>47</v>
      </c>
      <c r="D497" t="s">
        <v>3325</v>
      </c>
      <c r="E497" t="s">
        <v>49</v>
      </c>
      <c r="F497" t="s">
        <v>50</v>
      </c>
      <c r="G497" s="7">
        <v>4.3859607294986097E-5</v>
      </c>
      <c r="H497" s="7"/>
    </row>
    <row r="498" spans="1:8" x14ac:dyDescent="0.25">
      <c r="A498" t="s">
        <v>218</v>
      </c>
      <c r="B498" t="s">
        <v>76</v>
      </c>
      <c r="C498" t="s">
        <v>47</v>
      </c>
      <c r="D498" t="s">
        <v>3328</v>
      </c>
      <c r="E498" t="s">
        <v>49</v>
      </c>
      <c r="F498" t="s">
        <v>50</v>
      </c>
      <c r="G498">
        <v>2.2222210963567001E-4</v>
      </c>
    </row>
    <row r="499" spans="1:8" x14ac:dyDescent="0.25">
      <c r="A499" t="s">
        <v>218</v>
      </c>
      <c r="B499" t="s">
        <v>70</v>
      </c>
      <c r="C499" t="s">
        <v>47</v>
      </c>
      <c r="D499" t="s">
        <v>3327</v>
      </c>
      <c r="E499" t="s">
        <v>49</v>
      </c>
      <c r="F499" t="s">
        <v>50</v>
      </c>
      <c r="G499" s="7">
        <v>4.16666269302368E-5</v>
      </c>
      <c r="H499" s="7"/>
    </row>
    <row r="500" spans="1:8" x14ac:dyDescent="0.25">
      <c r="A500" t="s">
        <v>218</v>
      </c>
      <c r="B500" t="s">
        <v>76</v>
      </c>
      <c r="C500" t="s">
        <v>47</v>
      </c>
      <c r="D500" t="s">
        <v>3330</v>
      </c>
      <c r="E500" t="s">
        <v>49</v>
      </c>
      <c r="F500" t="s">
        <v>50</v>
      </c>
      <c r="G500">
        <v>2.11640104414924E-4</v>
      </c>
    </row>
    <row r="501" spans="1:8" x14ac:dyDescent="0.25">
      <c r="A501" t="s">
        <v>218</v>
      </c>
      <c r="B501" t="s">
        <v>70</v>
      </c>
      <c r="C501" t="s">
        <v>47</v>
      </c>
      <c r="D501" t="s">
        <v>3329</v>
      </c>
      <c r="E501" t="s">
        <v>49</v>
      </c>
      <c r="F501" t="s">
        <v>50</v>
      </c>
      <c r="G501" s="7">
        <v>3.9682501838320699E-5</v>
      </c>
      <c r="H501" s="7"/>
    </row>
    <row r="502" spans="1:8" x14ac:dyDescent="0.25">
      <c r="A502" t="s">
        <v>218</v>
      </c>
      <c r="B502" t="s">
        <v>76</v>
      </c>
      <c r="C502" t="s">
        <v>47</v>
      </c>
      <c r="D502" t="s">
        <v>3332</v>
      </c>
      <c r="E502" t="s">
        <v>49</v>
      </c>
      <c r="F502" t="s">
        <v>50</v>
      </c>
      <c r="G502">
        <v>2.0202009966879101E-4</v>
      </c>
    </row>
    <row r="503" spans="1:8" x14ac:dyDescent="0.25">
      <c r="A503" t="s">
        <v>218</v>
      </c>
      <c r="B503" t="s">
        <v>70</v>
      </c>
      <c r="C503" t="s">
        <v>47</v>
      </c>
      <c r="D503" t="s">
        <v>3331</v>
      </c>
      <c r="E503" t="s">
        <v>49</v>
      </c>
      <c r="F503" t="s">
        <v>50</v>
      </c>
      <c r="G503" s="7">
        <v>3.7878751754760702E-5</v>
      </c>
      <c r="H503" s="7"/>
    </row>
    <row r="504" spans="1:8" x14ac:dyDescent="0.25">
      <c r="A504" t="s">
        <v>218</v>
      </c>
      <c r="B504" t="s">
        <v>76</v>
      </c>
      <c r="C504" t="s">
        <v>47</v>
      </c>
      <c r="D504" t="s">
        <v>3334</v>
      </c>
      <c r="E504" t="s">
        <v>49</v>
      </c>
      <c r="F504" t="s">
        <v>50</v>
      </c>
      <c r="G504">
        <v>1.93236617074496E-4</v>
      </c>
    </row>
    <row r="505" spans="1:8" x14ac:dyDescent="0.25">
      <c r="A505" t="s">
        <v>218</v>
      </c>
      <c r="B505" t="s">
        <v>70</v>
      </c>
      <c r="C505" t="s">
        <v>47</v>
      </c>
      <c r="D505" t="s">
        <v>3333</v>
      </c>
      <c r="E505" t="s">
        <v>49</v>
      </c>
      <c r="F505" t="s">
        <v>50</v>
      </c>
      <c r="G505" s="7">
        <v>3.6231849504553703E-5</v>
      </c>
      <c r="H505" s="7"/>
    </row>
    <row r="506" spans="1:8" x14ac:dyDescent="0.25">
      <c r="A506" t="s">
        <v>218</v>
      </c>
      <c r="B506" t="s">
        <v>76</v>
      </c>
      <c r="C506" t="s">
        <v>47</v>
      </c>
      <c r="D506" t="s">
        <v>3336</v>
      </c>
      <c r="E506" t="s">
        <v>49</v>
      </c>
      <c r="F506" t="s">
        <v>50</v>
      </c>
      <c r="G506">
        <v>1.85185091363059E-4</v>
      </c>
    </row>
    <row r="507" spans="1:8" x14ac:dyDescent="0.25">
      <c r="A507" t="s">
        <v>218</v>
      </c>
      <c r="B507" t="s">
        <v>70</v>
      </c>
      <c r="C507" t="s">
        <v>47</v>
      </c>
      <c r="D507" t="s">
        <v>3335</v>
      </c>
      <c r="E507" t="s">
        <v>49</v>
      </c>
      <c r="F507" t="s">
        <v>50</v>
      </c>
      <c r="G507" s="7">
        <v>3.4722189108530597E-5</v>
      </c>
      <c r="H507" s="7"/>
    </row>
    <row r="508" spans="1:8" x14ac:dyDescent="0.25">
      <c r="A508" t="s">
        <v>218</v>
      </c>
      <c r="B508" t="s">
        <v>76</v>
      </c>
      <c r="C508" t="s">
        <v>47</v>
      </c>
      <c r="D508" t="s">
        <v>3337</v>
      </c>
      <c r="E508" t="s">
        <v>49</v>
      </c>
      <c r="F508" t="s">
        <v>50</v>
      </c>
      <c r="G508">
        <v>1.7777768770853601E-4</v>
      </c>
    </row>
    <row r="509" spans="1:8" x14ac:dyDescent="0.25">
      <c r="A509" t="s">
        <v>218</v>
      </c>
      <c r="B509" t="s">
        <v>70</v>
      </c>
      <c r="C509" t="s">
        <v>47</v>
      </c>
      <c r="D509" t="s">
        <v>3338</v>
      </c>
      <c r="E509" t="s">
        <v>49</v>
      </c>
      <c r="F509" t="s">
        <v>50</v>
      </c>
      <c r="G509" s="7">
        <v>3.3333301544189399E-5</v>
      </c>
      <c r="H509" s="7"/>
    </row>
    <row r="510" spans="1:8" x14ac:dyDescent="0.25">
      <c r="A510" t="s">
        <v>218</v>
      </c>
      <c r="B510" t="s">
        <v>76</v>
      </c>
      <c r="C510" t="s">
        <v>47</v>
      </c>
      <c r="D510" t="s">
        <v>3339</v>
      </c>
      <c r="E510" t="s">
        <v>49</v>
      </c>
      <c r="F510" t="s">
        <v>50</v>
      </c>
      <c r="G510">
        <v>2.0299133581992899E-4</v>
      </c>
    </row>
    <row r="511" spans="1:8" x14ac:dyDescent="0.25">
      <c r="A511" t="s">
        <v>218</v>
      </c>
      <c r="B511" t="s">
        <v>70</v>
      </c>
      <c r="C511" t="s">
        <v>47</v>
      </c>
      <c r="D511" t="s">
        <v>3340</v>
      </c>
      <c r="E511" t="s">
        <v>49</v>
      </c>
      <c r="F511" t="s">
        <v>50</v>
      </c>
      <c r="G511">
        <v>1.1752133186046799E-4</v>
      </c>
    </row>
    <row r="512" spans="1:8" x14ac:dyDescent="0.25">
      <c r="A512" t="s">
        <v>218</v>
      </c>
      <c r="B512" t="s">
        <v>76</v>
      </c>
      <c r="C512" t="s">
        <v>47</v>
      </c>
      <c r="D512" t="s">
        <v>3342</v>
      </c>
      <c r="E512" t="s">
        <v>49</v>
      </c>
      <c r="F512" t="s">
        <v>50</v>
      </c>
      <c r="G512">
        <v>1.9547313819696799E-4</v>
      </c>
    </row>
    <row r="513" spans="1:8" x14ac:dyDescent="0.25">
      <c r="A513" t="s">
        <v>218</v>
      </c>
      <c r="B513" t="s">
        <v>70</v>
      </c>
      <c r="C513" t="s">
        <v>47</v>
      </c>
      <c r="D513" t="s">
        <v>3341</v>
      </c>
      <c r="E513" t="s">
        <v>49</v>
      </c>
      <c r="F513" t="s">
        <v>50</v>
      </c>
      <c r="G513">
        <v>1.1316868993971E-4</v>
      </c>
    </row>
    <row r="514" spans="1:8" x14ac:dyDescent="0.25">
      <c r="A514" t="s">
        <v>218</v>
      </c>
      <c r="B514" t="s">
        <v>76</v>
      </c>
      <c r="C514" t="s">
        <v>47</v>
      </c>
      <c r="D514" t="s">
        <v>3344</v>
      </c>
      <c r="E514" t="s">
        <v>49</v>
      </c>
      <c r="F514" t="s">
        <v>50</v>
      </c>
      <c r="G514">
        <v>1.8849195468993401E-4</v>
      </c>
    </row>
    <row r="515" spans="1:8" x14ac:dyDescent="0.25">
      <c r="A515" t="s">
        <v>218</v>
      </c>
      <c r="B515" t="s">
        <v>70</v>
      </c>
      <c r="C515" t="s">
        <v>47</v>
      </c>
      <c r="D515" t="s">
        <v>3343</v>
      </c>
      <c r="E515" t="s">
        <v>49</v>
      </c>
      <c r="F515" t="s">
        <v>50</v>
      </c>
      <c r="G515">
        <v>1.09126951013292E-4</v>
      </c>
    </row>
    <row r="516" spans="1:8" x14ac:dyDescent="0.25">
      <c r="A516" t="s">
        <v>218</v>
      </c>
      <c r="B516" t="s">
        <v>76</v>
      </c>
      <c r="C516" t="s">
        <v>47</v>
      </c>
      <c r="D516" t="s">
        <v>3347</v>
      </c>
      <c r="E516" t="s">
        <v>49</v>
      </c>
      <c r="F516" t="s">
        <v>50</v>
      </c>
      <c r="G516">
        <v>1.8199223211441901E-4</v>
      </c>
    </row>
    <row r="517" spans="1:8" x14ac:dyDescent="0.25">
      <c r="A517" t="s">
        <v>218</v>
      </c>
      <c r="B517" t="s">
        <v>70</v>
      </c>
      <c r="C517" t="s">
        <v>47</v>
      </c>
      <c r="D517" t="s">
        <v>3345</v>
      </c>
      <c r="E517" t="s">
        <v>49</v>
      </c>
      <c r="F517" t="s">
        <v>50</v>
      </c>
      <c r="G517">
        <v>1.05363952702489E-4</v>
      </c>
    </row>
    <row r="518" spans="1:8" x14ac:dyDescent="0.25">
      <c r="A518" t="s">
        <v>218</v>
      </c>
      <c r="B518" t="s">
        <v>76</v>
      </c>
      <c r="C518" t="s">
        <v>47</v>
      </c>
      <c r="D518" t="s">
        <v>3349</v>
      </c>
      <c r="E518" t="s">
        <v>49</v>
      </c>
      <c r="F518" t="s">
        <v>50</v>
      </c>
      <c r="G518">
        <v>1.7592582437727099E-4</v>
      </c>
    </row>
    <row r="519" spans="1:8" x14ac:dyDescent="0.25">
      <c r="A519" t="s">
        <v>106</v>
      </c>
      <c r="B519" t="s">
        <v>212</v>
      </c>
      <c r="C519" t="s">
        <v>108</v>
      </c>
      <c r="D519">
        <v>13</v>
      </c>
      <c r="E519" t="s">
        <v>60</v>
      </c>
      <c r="F519" t="s">
        <v>61</v>
      </c>
      <c r="G519">
        <v>1.7592582437727099E-4</v>
      </c>
    </row>
    <row r="520" spans="1:8" x14ac:dyDescent="0.25">
      <c r="A520">
        <v>1.7592582437727099E-4</v>
      </c>
    </row>
    <row r="521" spans="1:8" x14ac:dyDescent="0.25">
      <c r="A521" t="s">
        <v>218</v>
      </c>
      <c r="B521" t="s">
        <v>70</v>
      </c>
      <c r="C521" t="s">
        <v>47</v>
      </c>
      <c r="D521" t="s">
        <v>3346</v>
      </c>
      <c r="E521" t="s">
        <v>49</v>
      </c>
      <c r="F521" t="s">
        <v>50</v>
      </c>
      <c r="G521">
        <v>1.01851820945739E-4</v>
      </c>
    </row>
    <row r="522" spans="1:8" x14ac:dyDescent="0.25">
      <c r="A522" t="s">
        <v>218</v>
      </c>
      <c r="B522" t="s">
        <v>70</v>
      </c>
      <c r="C522" t="s">
        <v>47</v>
      </c>
      <c r="D522" t="s">
        <v>3348</v>
      </c>
      <c r="E522" t="s">
        <v>49</v>
      </c>
      <c r="F522" t="s">
        <v>50</v>
      </c>
      <c r="G522" s="7">
        <v>9.8566278334586801E-5</v>
      </c>
      <c r="H522" s="7"/>
    </row>
    <row r="523" spans="1:8" x14ac:dyDescent="0.25">
      <c r="A523" t="s">
        <v>218</v>
      </c>
      <c r="B523" t="s">
        <v>70</v>
      </c>
      <c r="C523" t="s">
        <v>47</v>
      </c>
      <c r="D523" t="s">
        <v>3350</v>
      </c>
      <c r="E523" t="s">
        <v>49</v>
      </c>
      <c r="F523" t="s">
        <v>50</v>
      </c>
      <c r="G523" s="7">
        <v>9.5486082136631007E-5</v>
      </c>
      <c r="H523" s="7"/>
    </row>
    <row r="524" spans="1:8" x14ac:dyDescent="0.25">
      <c r="A524" t="s">
        <v>218</v>
      </c>
      <c r="B524" t="s">
        <v>70</v>
      </c>
      <c r="C524" t="s">
        <v>47</v>
      </c>
      <c r="D524" t="s">
        <v>3351</v>
      </c>
      <c r="E524" t="s">
        <v>49</v>
      </c>
      <c r="F524" t="s">
        <v>50</v>
      </c>
      <c r="G524">
        <v>1.2626262626262599E-4</v>
      </c>
    </row>
    <row r="525" spans="1:8" x14ac:dyDescent="0.25">
      <c r="A525" t="s">
        <v>218</v>
      </c>
      <c r="B525" t="s">
        <v>70</v>
      </c>
      <c r="C525" t="s">
        <v>47</v>
      </c>
      <c r="D525" t="s">
        <v>3352</v>
      </c>
      <c r="E525" t="s">
        <v>49</v>
      </c>
      <c r="F525" t="s">
        <v>50</v>
      </c>
      <c r="G525">
        <v>1.22549019607843E-4</v>
      </c>
    </row>
    <row r="526" spans="1:8" x14ac:dyDescent="0.25">
      <c r="A526" t="s">
        <v>218</v>
      </c>
      <c r="B526" t="s">
        <v>70</v>
      </c>
      <c r="C526" t="s">
        <v>47</v>
      </c>
      <c r="D526" t="s">
        <v>3353</v>
      </c>
      <c r="E526" t="s">
        <v>49</v>
      </c>
      <c r="F526" t="s">
        <v>50</v>
      </c>
      <c r="G526">
        <v>1.1904761904761899E-4</v>
      </c>
    </row>
    <row r="527" spans="1:8" x14ac:dyDescent="0.25">
      <c r="A527" t="s">
        <v>218</v>
      </c>
      <c r="B527" t="s">
        <v>70</v>
      </c>
      <c r="C527" t="s">
        <v>47</v>
      </c>
      <c r="D527" t="s">
        <v>3354</v>
      </c>
      <c r="E527" t="s">
        <v>49</v>
      </c>
      <c r="F527" t="s">
        <v>50</v>
      </c>
      <c r="G527">
        <v>1.7746913212316999E-4</v>
      </c>
    </row>
    <row r="528" spans="1:8" x14ac:dyDescent="0.25">
      <c r="A528" t="s">
        <v>218</v>
      </c>
      <c r="B528" t="s">
        <v>70</v>
      </c>
      <c r="C528" t="s">
        <v>47</v>
      </c>
      <c r="D528" t="s">
        <v>3355</v>
      </c>
      <c r="E528" t="s">
        <v>49</v>
      </c>
      <c r="F528" t="s">
        <v>50</v>
      </c>
      <c r="G528">
        <v>1.7267266909281399E-4</v>
      </c>
    </row>
    <row r="529" spans="1:7" x14ac:dyDescent="0.25">
      <c r="A529" t="s">
        <v>218</v>
      </c>
      <c r="B529" t="s">
        <v>70</v>
      </c>
      <c r="C529" t="s">
        <v>47</v>
      </c>
      <c r="D529" t="s">
        <v>3356</v>
      </c>
      <c r="E529" t="s">
        <v>49</v>
      </c>
      <c r="F529" t="s">
        <v>50</v>
      </c>
      <c r="G529">
        <v>1.6812865148510799E-4</v>
      </c>
    </row>
    <row r="530" spans="1:7" x14ac:dyDescent="0.25">
      <c r="A530" t="s">
        <v>218</v>
      </c>
      <c r="B530" t="s">
        <v>70</v>
      </c>
      <c r="C530" t="s">
        <v>47</v>
      </c>
      <c r="D530" t="s">
        <v>3357</v>
      </c>
      <c r="E530" t="s">
        <v>49</v>
      </c>
      <c r="F530" t="s">
        <v>50</v>
      </c>
      <c r="G530">
        <v>1.63817660421387E-4</v>
      </c>
    </row>
    <row r="531" spans="1:7" x14ac:dyDescent="0.25">
      <c r="A531" t="s">
        <v>218</v>
      </c>
      <c r="B531" t="s">
        <v>70</v>
      </c>
      <c r="C531" t="s">
        <v>47</v>
      </c>
      <c r="D531" t="s">
        <v>3358</v>
      </c>
      <c r="E531" t="s">
        <v>49</v>
      </c>
      <c r="F531" t="s">
        <v>50</v>
      </c>
      <c r="G531">
        <v>1.5972221891085301E-4</v>
      </c>
    </row>
    <row r="532" spans="1:7" x14ac:dyDescent="0.25">
      <c r="A532" t="s">
        <v>218</v>
      </c>
      <c r="B532" t="s">
        <v>70</v>
      </c>
      <c r="C532" t="s">
        <v>47</v>
      </c>
      <c r="D532" t="s">
        <v>3359</v>
      </c>
      <c r="E532" t="s">
        <v>49</v>
      </c>
      <c r="F532" t="s">
        <v>50</v>
      </c>
      <c r="G532">
        <v>1.5582655503497799E-4</v>
      </c>
    </row>
    <row r="533" spans="1:7" x14ac:dyDescent="0.25">
      <c r="A533" t="s">
        <v>218</v>
      </c>
      <c r="B533" t="s">
        <v>70</v>
      </c>
      <c r="C533" t="s">
        <v>47</v>
      </c>
      <c r="D533" t="s">
        <v>3360</v>
      </c>
      <c r="E533" t="s">
        <v>49</v>
      </c>
      <c r="F533" t="s">
        <v>50</v>
      </c>
      <c r="G533">
        <v>1.71957649881877E-4</v>
      </c>
    </row>
    <row r="534" spans="1:7" x14ac:dyDescent="0.25">
      <c r="A534" t="s">
        <v>218</v>
      </c>
      <c r="B534" t="s">
        <v>70</v>
      </c>
      <c r="C534" t="s">
        <v>47</v>
      </c>
      <c r="D534" t="s">
        <v>3361</v>
      </c>
      <c r="E534" t="s">
        <v>49</v>
      </c>
      <c r="F534" t="s">
        <v>50</v>
      </c>
      <c r="G534">
        <v>1.6795863476834499E-4</v>
      </c>
    </row>
    <row r="535" spans="1:7" x14ac:dyDescent="0.25">
      <c r="A535" t="s">
        <v>218</v>
      </c>
      <c r="B535" t="s">
        <v>70</v>
      </c>
      <c r="C535" t="s">
        <v>47</v>
      </c>
      <c r="D535" t="s">
        <v>3362</v>
      </c>
      <c r="E535" t="s">
        <v>49</v>
      </c>
      <c r="F535" t="s">
        <v>50</v>
      </c>
      <c r="G535">
        <v>1.8939393939393899E-4</v>
      </c>
    </row>
    <row r="536" spans="1:7" x14ac:dyDescent="0.25">
      <c r="A536" t="s">
        <v>218</v>
      </c>
      <c r="B536" t="s">
        <v>70</v>
      </c>
      <c r="C536" t="s">
        <v>47</v>
      </c>
      <c r="D536" t="s">
        <v>3363</v>
      </c>
      <c r="E536" t="s">
        <v>49</v>
      </c>
      <c r="F536" t="s">
        <v>50</v>
      </c>
      <c r="G536">
        <v>1.8518518518518501E-4</v>
      </c>
    </row>
    <row r="537" spans="1:7" x14ac:dyDescent="0.25">
      <c r="A537" t="s">
        <v>218</v>
      </c>
      <c r="B537" t="s">
        <v>70</v>
      </c>
      <c r="C537" t="s">
        <v>47</v>
      </c>
      <c r="D537" t="s">
        <v>3364</v>
      </c>
      <c r="E537" t="s">
        <v>49</v>
      </c>
      <c r="F537" t="s">
        <v>50</v>
      </c>
      <c r="G537">
        <v>2.1739131298617999E-4</v>
      </c>
    </row>
    <row r="538" spans="1:7" x14ac:dyDescent="0.25">
      <c r="A538" t="s">
        <v>218</v>
      </c>
      <c r="B538" t="s">
        <v>70</v>
      </c>
      <c r="C538" t="s">
        <v>47</v>
      </c>
      <c r="D538" t="s">
        <v>3365</v>
      </c>
      <c r="E538" t="s">
        <v>49</v>
      </c>
      <c r="F538" t="s">
        <v>50</v>
      </c>
      <c r="G538">
        <v>2.1276596590136799E-4</v>
      </c>
    </row>
    <row r="539" spans="1:7" x14ac:dyDescent="0.25">
      <c r="A539" t="s">
        <v>218</v>
      </c>
      <c r="B539" t="s">
        <v>70</v>
      </c>
      <c r="C539" t="s">
        <v>47</v>
      </c>
      <c r="D539" t="s">
        <v>3366</v>
      </c>
      <c r="E539" t="s">
        <v>49</v>
      </c>
      <c r="F539" t="s">
        <v>50</v>
      </c>
      <c r="G539">
        <v>2.08333341611756E-4</v>
      </c>
    </row>
    <row r="540" spans="1:7" x14ac:dyDescent="0.25">
      <c r="A540" t="s">
        <v>218</v>
      </c>
      <c r="B540" t="s">
        <v>70</v>
      </c>
      <c r="C540" t="s">
        <v>47</v>
      </c>
      <c r="D540" t="s">
        <v>3367</v>
      </c>
      <c r="E540" t="s">
        <v>49</v>
      </c>
      <c r="F540" t="s">
        <v>50</v>
      </c>
      <c r="G540">
        <v>2.0408164076253599E-4</v>
      </c>
    </row>
    <row r="541" spans="1:7" x14ac:dyDescent="0.25">
      <c r="A541" t="s">
        <v>218</v>
      </c>
      <c r="B541" t="s">
        <v>70</v>
      </c>
      <c r="C541" t="s">
        <v>47</v>
      </c>
      <c r="D541" t="s">
        <v>3368</v>
      </c>
      <c r="E541" t="s">
        <v>49</v>
      </c>
      <c r="F541" t="s">
        <v>50</v>
      </c>
      <c r="G541">
        <v>2.0000000794728501E-4</v>
      </c>
    </row>
    <row r="542" spans="1:7" x14ac:dyDescent="0.25">
      <c r="A542" t="s">
        <v>106</v>
      </c>
      <c r="B542" t="s">
        <v>212</v>
      </c>
      <c r="C542" t="s">
        <v>108</v>
      </c>
      <c r="D542">
        <v>14</v>
      </c>
      <c r="E542" t="s">
        <v>60</v>
      </c>
      <c r="F542" t="s">
        <v>61</v>
      </c>
      <c r="G542">
        <v>2.0000000794728501E-4</v>
      </c>
    </row>
    <row r="543" spans="1:7" x14ac:dyDescent="0.25">
      <c r="A543">
        <v>2.0000000794728501E-4</v>
      </c>
    </row>
    <row r="544" spans="1:7" x14ac:dyDescent="0.25">
      <c r="A544" t="s">
        <v>20</v>
      </c>
      <c r="B544">
        <v>2</v>
      </c>
      <c r="C544" t="s">
        <v>127</v>
      </c>
      <c r="D544" t="s">
        <v>3277</v>
      </c>
      <c r="E544" t="s">
        <v>3278</v>
      </c>
      <c r="F544" t="s">
        <v>65</v>
      </c>
    </row>
    <row r="545" spans="1:11" x14ac:dyDescent="0.25">
      <c r="A545" t="s">
        <v>20</v>
      </c>
      <c r="B545">
        <v>2</v>
      </c>
      <c r="C545" t="s">
        <v>127</v>
      </c>
      <c r="D545" t="s">
        <v>3277</v>
      </c>
      <c r="E545" t="s">
        <v>3278</v>
      </c>
      <c r="F545" t="s">
        <v>3276</v>
      </c>
    </row>
    <row r="546" spans="1:11" x14ac:dyDescent="0.25">
      <c r="A546" t="s">
        <v>20</v>
      </c>
      <c r="B546">
        <v>2</v>
      </c>
      <c r="C546" t="s">
        <v>131</v>
      </c>
      <c r="D546" t="s">
        <v>3277</v>
      </c>
      <c r="E546" t="s">
        <v>3278</v>
      </c>
      <c r="F546" t="s">
        <v>65</v>
      </c>
    </row>
    <row r="547" spans="1:11" x14ac:dyDescent="0.25">
      <c r="A547" t="s">
        <v>20</v>
      </c>
      <c r="B547">
        <v>2</v>
      </c>
      <c r="C547" t="s">
        <v>131</v>
      </c>
      <c r="D547" t="s">
        <v>3277</v>
      </c>
      <c r="E547" t="s">
        <v>3278</v>
      </c>
      <c r="F547" t="s">
        <v>3276</v>
      </c>
    </row>
    <row r="548" spans="1:11" x14ac:dyDescent="0.25">
      <c r="A548" t="s">
        <v>20</v>
      </c>
      <c r="B548">
        <v>2</v>
      </c>
      <c r="C548" t="s">
        <v>132</v>
      </c>
      <c r="D548" t="s">
        <v>3277</v>
      </c>
      <c r="E548" t="s">
        <v>3278</v>
      </c>
      <c r="F548" t="s">
        <v>65</v>
      </c>
    </row>
    <row r="549" spans="1:11" x14ac:dyDescent="0.25">
      <c r="A549" t="s">
        <v>20</v>
      </c>
      <c r="B549">
        <v>2</v>
      </c>
      <c r="C549" t="s">
        <v>132</v>
      </c>
      <c r="D549" t="s">
        <v>3277</v>
      </c>
      <c r="E549" t="s">
        <v>3278</v>
      </c>
      <c r="F549" t="s">
        <v>3276</v>
      </c>
    </row>
    <row r="550" spans="1:11" x14ac:dyDescent="0.25">
      <c r="A550" t="s">
        <v>19</v>
      </c>
    </row>
    <row r="551" spans="1:11" x14ac:dyDescent="0.25">
      <c r="A551" t="s">
        <v>19</v>
      </c>
    </row>
    <row r="552" spans="1:11" x14ac:dyDescent="0.25">
      <c r="A552" t="s">
        <v>19</v>
      </c>
    </row>
    <row r="553" spans="1:11" x14ac:dyDescent="0.25">
      <c r="A553" t="s">
        <v>19</v>
      </c>
    </row>
    <row r="554" spans="1:11" x14ac:dyDescent="0.25">
      <c r="A554" t="s">
        <v>19</v>
      </c>
    </row>
    <row r="555" spans="1:11" x14ac:dyDescent="0.25">
      <c r="A555" t="s">
        <v>19</v>
      </c>
    </row>
    <row r="556" spans="1:11" x14ac:dyDescent="0.25">
      <c r="A556" t="s">
        <v>79</v>
      </c>
      <c r="B556" t="s">
        <v>24</v>
      </c>
      <c r="C556" t="s">
        <v>25</v>
      </c>
      <c r="D556">
        <v>6960</v>
      </c>
    </row>
    <row r="557" spans="1:11" x14ac:dyDescent="0.25">
      <c r="A557" t="s">
        <v>80</v>
      </c>
    </row>
    <row r="558" spans="1:11" x14ac:dyDescent="0.25">
      <c r="A558" t="s">
        <v>218</v>
      </c>
      <c r="B558" t="s">
        <v>70</v>
      </c>
      <c r="C558" t="s">
        <v>27</v>
      </c>
      <c r="D558" t="s">
        <v>28</v>
      </c>
      <c r="E558" t="s">
        <v>29</v>
      </c>
      <c r="F558" t="s">
        <v>30</v>
      </c>
      <c r="G558" t="s">
        <v>31</v>
      </c>
      <c r="H558" t="s">
        <v>32</v>
      </c>
      <c r="I558" t="s">
        <v>33</v>
      </c>
      <c r="J558" t="s">
        <v>34</v>
      </c>
      <c r="K558">
        <v>125</v>
      </c>
    </row>
    <row r="559" spans="1:11" x14ac:dyDescent="0.25">
      <c r="A559" t="s">
        <v>82</v>
      </c>
    </row>
    <row r="560" spans="1:11" x14ac:dyDescent="0.25">
      <c r="A560" t="s">
        <v>83</v>
      </c>
    </row>
    <row r="561" spans="1:11" x14ac:dyDescent="0.25">
      <c r="A561" t="s">
        <v>37</v>
      </c>
      <c r="B561" t="s">
        <v>38</v>
      </c>
    </row>
    <row r="562" spans="1:11" x14ac:dyDescent="0.25">
      <c r="A562" t="s">
        <v>39</v>
      </c>
      <c r="B562" t="s">
        <v>40</v>
      </c>
      <c r="C562" t="s">
        <v>41</v>
      </c>
      <c r="D562" t="s">
        <v>1</v>
      </c>
      <c r="E562">
        <v>14</v>
      </c>
      <c r="F562" t="s">
        <v>42</v>
      </c>
      <c r="G562" t="s">
        <v>43</v>
      </c>
      <c r="H562">
        <v>0.2</v>
      </c>
    </row>
    <row r="563" spans="1:11" x14ac:dyDescent="0.25">
      <c r="A563" t="s">
        <v>79</v>
      </c>
      <c r="B563" t="s">
        <v>24</v>
      </c>
      <c r="C563" t="s">
        <v>25</v>
      </c>
      <c r="D563">
        <v>6960</v>
      </c>
    </row>
    <row r="564" spans="1:11" x14ac:dyDescent="0.25">
      <c r="A564" t="s">
        <v>80</v>
      </c>
    </row>
    <row r="565" spans="1:11" x14ac:dyDescent="0.25">
      <c r="A565" t="s">
        <v>218</v>
      </c>
      <c r="B565" t="s">
        <v>76</v>
      </c>
      <c r="C565" t="s">
        <v>27</v>
      </c>
      <c r="D565" t="s">
        <v>28</v>
      </c>
      <c r="E565" t="s">
        <v>29</v>
      </c>
      <c r="F565" t="s">
        <v>30</v>
      </c>
      <c r="G565" t="s">
        <v>31</v>
      </c>
      <c r="H565" t="s">
        <v>32</v>
      </c>
      <c r="I565" t="s">
        <v>33</v>
      </c>
      <c r="J565" t="s">
        <v>34</v>
      </c>
      <c r="K565">
        <v>75</v>
      </c>
    </row>
    <row r="566" spans="1:11" x14ac:dyDescent="0.25">
      <c r="A566" t="s">
        <v>84</v>
      </c>
    </row>
    <row r="567" spans="1:11" x14ac:dyDescent="0.25">
      <c r="A567" t="s">
        <v>85</v>
      </c>
    </row>
    <row r="568" spans="1:11" x14ac:dyDescent="0.25">
      <c r="A568" t="s">
        <v>37</v>
      </c>
      <c r="B568" t="s">
        <v>38</v>
      </c>
    </row>
    <row r="569" spans="1:11" x14ac:dyDescent="0.25">
      <c r="A569" t="s">
        <v>39</v>
      </c>
      <c r="B569" t="s">
        <v>40</v>
      </c>
      <c r="C569" t="s">
        <v>41</v>
      </c>
      <c r="D569" t="s">
        <v>1</v>
      </c>
      <c r="E569">
        <v>13</v>
      </c>
      <c r="F569" t="s">
        <v>42</v>
      </c>
      <c r="G569" t="s">
        <v>43</v>
      </c>
      <c r="H569">
        <v>0.2</v>
      </c>
    </row>
    <row r="570" spans="1:11" x14ac:dyDescent="0.25">
      <c r="A570" t="s">
        <v>3227</v>
      </c>
      <c r="B570" t="s">
        <v>24</v>
      </c>
      <c r="C570" t="s">
        <v>25</v>
      </c>
      <c r="D570">
        <v>7002</v>
      </c>
    </row>
    <row r="571" spans="1:11" x14ac:dyDescent="0.25">
      <c r="A571" t="s">
        <v>26</v>
      </c>
    </row>
    <row r="572" spans="1:11" x14ac:dyDescent="0.25">
      <c r="A572" t="s">
        <v>220</v>
      </c>
      <c r="B572" t="s">
        <v>70</v>
      </c>
      <c r="C572" t="s">
        <v>27</v>
      </c>
      <c r="D572" t="s">
        <v>28</v>
      </c>
      <c r="E572" t="s">
        <v>29</v>
      </c>
      <c r="F572" t="s">
        <v>30</v>
      </c>
      <c r="G572" t="s">
        <v>31</v>
      </c>
      <c r="H572" t="s">
        <v>32</v>
      </c>
      <c r="I572" t="s">
        <v>33</v>
      </c>
      <c r="J572" t="s">
        <v>34</v>
      </c>
      <c r="K572">
        <v>125</v>
      </c>
    </row>
    <row r="573" spans="1:11" x14ac:dyDescent="0.25">
      <c r="A573" t="s">
        <v>140</v>
      </c>
    </row>
    <row r="574" spans="1:11" x14ac:dyDescent="0.25">
      <c r="A574" t="s">
        <v>221</v>
      </c>
    </row>
    <row r="575" spans="1:11" x14ac:dyDescent="0.25">
      <c r="A575" t="s">
        <v>37</v>
      </c>
      <c r="B575" t="s">
        <v>38</v>
      </c>
    </row>
    <row r="576" spans="1:11" x14ac:dyDescent="0.25">
      <c r="A576" t="s">
        <v>39</v>
      </c>
      <c r="B576" t="s">
        <v>40</v>
      </c>
      <c r="C576" t="s">
        <v>41</v>
      </c>
      <c r="D576" t="s">
        <v>1</v>
      </c>
      <c r="E576">
        <v>14</v>
      </c>
      <c r="F576" t="s">
        <v>42</v>
      </c>
      <c r="G576" t="s">
        <v>43</v>
      </c>
      <c r="H576">
        <v>0.2</v>
      </c>
    </row>
    <row r="577" spans="1:11" x14ac:dyDescent="0.25">
      <c r="A577" t="s">
        <v>3227</v>
      </c>
      <c r="B577" t="s">
        <v>24</v>
      </c>
      <c r="C577" t="s">
        <v>25</v>
      </c>
      <c r="D577">
        <v>7002</v>
      </c>
    </row>
    <row r="578" spans="1:11" x14ac:dyDescent="0.25">
      <c r="A578" t="s">
        <v>26</v>
      </c>
    </row>
    <row r="579" spans="1:11" x14ac:dyDescent="0.25">
      <c r="A579" t="s">
        <v>220</v>
      </c>
      <c r="B579" t="s">
        <v>73</v>
      </c>
      <c r="C579" t="s">
        <v>27</v>
      </c>
      <c r="D579" t="s">
        <v>28</v>
      </c>
      <c r="E579" t="s">
        <v>29</v>
      </c>
      <c r="F579" t="s">
        <v>30</v>
      </c>
      <c r="G579" t="s">
        <v>31</v>
      </c>
      <c r="H579" t="s">
        <v>32</v>
      </c>
      <c r="I579" t="s">
        <v>33</v>
      </c>
      <c r="J579" t="s">
        <v>34</v>
      </c>
      <c r="K579">
        <v>25</v>
      </c>
    </row>
    <row r="580" spans="1:11" x14ac:dyDescent="0.25">
      <c r="A580" t="s">
        <v>147</v>
      </c>
    </row>
    <row r="581" spans="1:11" x14ac:dyDescent="0.25">
      <c r="A581" t="s">
        <v>3275</v>
      </c>
    </row>
    <row r="582" spans="1:11" x14ac:dyDescent="0.25">
      <c r="A582" t="s">
        <v>37</v>
      </c>
      <c r="B582" t="s">
        <v>38</v>
      </c>
    </row>
    <row r="583" spans="1:11" x14ac:dyDescent="0.25">
      <c r="A583" t="s">
        <v>39</v>
      </c>
      <c r="B583" t="s">
        <v>40</v>
      </c>
      <c r="C583" t="s">
        <v>41</v>
      </c>
      <c r="D583" t="s">
        <v>1</v>
      </c>
      <c r="E583">
        <v>12</v>
      </c>
      <c r="F583" t="s">
        <v>42</v>
      </c>
      <c r="G583" t="s">
        <v>43</v>
      </c>
      <c r="H583">
        <v>0.2</v>
      </c>
    </row>
    <row r="584" spans="1:11" x14ac:dyDescent="0.25">
      <c r="A584" t="s">
        <v>3227</v>
      </c>
      <c r="B584" t="s">
        <v>24</v>
      </c>
      <c r="C584" t="s">
        <v>25</v>
      </c>
      <c r="D584">
        <v>7002</v>
      </c>
    </row>
    <row r="585" spans="1:11" x14ac:dyDescent="0.25">
      <c r="A585" t="s">
        <v>26</v>
      </c>
    </row>
    <row r="586" spans="1:11" x14ac:dyDescent="0.25">
      <c r="A586" t="s">
        <v>220</v>
      </c>
      <c r="B586" t="s">
        <v>76</v>
      </c>
      <c r="C586" t="s">
        <v>27</v>
      </c>
      <c r="D586" t="s">
        <v>28</v>
      </c>
      <c r="E586" t="s">
        <v>29</v>
      </c>
      <c r="F586" t="s">
        <v>30</v>
      </c>
      <c r="G586" t="s">
        <v>31</v>
      </c>
      <c r="H586" t="s">
        <v>32</v>
      </c>
      <c r="I586" t="s">
        <v>33</v>
      </c>
      <c r="J586" t="s">
        <v>34</v>
      </c>
      <c r="K586">
        <v>75</v>
      </c>
    </row>
    <row r="587" spans="1:11" x14ac:dyDescent="0.25">
      <c r="A587" t="s">
        <v>35</v>
      </c>
    </row>
    <row r="588" spans="1:11" x14ac:dyDescent="0.25">
      <c r="A588" t="s">
        <v>3274</v>
      </c>
    </row>
    <row r="589" spans="1:11" x14ac:dyDescent="0.25">
      <c r="A589" t="s">
        <v>37</v>
      </c>
      <c r="B589" t="s">
        <v>38</v>
      </c>
    </row>
    <row r="590" spans="1:11" x14ac:dyDescent="0.25">
      <c r="A590" t="s">
        <v>39</v>
      </c>
      <c r="B590" t="s">
        <v>40</v>
      </c>
      <c r="C590" t="s">
        <v>41</v>
      </c>
      <c r="D590" t="s">
        <v>1</v>
      </c>
      <c r="E590">
        <v>13</v>
      </c>
      <c r="F590" t="s">
        <v>42</v>
      </c>
      <c r="G590" t="s">
        <v>43</v>
      </c>
      <c r="H590">
        <v>0.2</v>
      </c>
    </row>
    <row r="591" spans="1:11" x14ac:dyDescent="0.25">
      <c r="A591" t="s">
        <v>79</v>
      </c>
      <c r="B591" t="s">
        <v>24</v>
      </c>
      <c r="C591" t="s">
        <v>25</v>
      </c>
      <c r="D591">
        <v>6960</v>
      </c>
    </row>
    <row r="592" spans="1:11" x14ac:dyDescent="0.25">
      <c r="A592" t="s">
        <v>80</v>
      </c>
    </row>
    <row r="593" spans="1:17" x14ac:dyDescent="0.25">
      <c r="A593" t="s">
        <v>218</v>
      </c>
      <c r="B593" t="s">
        <v>73</v>
      </c>
      <c r="C593" t="s">
        <v>27</v>
      </c>
      <c r="D593" t="s">
        <v>28</v>
      </c>
      <c r="E593" t="s">
        <v>29</v>
      </c>
      <c r="F593" t="s">
        <v>30</v>
      </c>
      <c r="G593" t="s">
        <v>31</v>
      </c>
      <c r="H593" t="s">
        <v>32</v>
      </c>
      <c r="I593" t="s">
        <v>33</v>
      </c>
      <c r="J593" t="s">
        <v>34</v>
      </c>
      <c r="K593">
        <v>25</v>
      </c>
    </row>
    <row r="594" spans="1:17" x14ac:dyDescent="0.25">
      <c r="A594" t="s">
        <v>86</v>
      </c>
    </row>
    <row r="595" spans="1:17" x14ac:dyDescent="0.25">
      <c r="A595" t="s">
        <v>87</v>
      </c>
    </row>
    <row r="596" spans="1:17" x14ac:dyDescent="0.25">
      <c r="A596" t="s">
        <v>37</v>
      </c>
      <c r="B596" t="s">
        <v>38</v>
      </c>
    </row>
    <row r="597" spans="1:17" x14ac:dyDescent="0.25">
      <c r="A597" t="s">
        <v>39</v>
      </c>
      <c r="B597" t="s">
        <v>40</v>
      </c>
      <c r="C597" t="s">
        <v>41</v>
      </c>
      <c r="D597" t="s">
        <v>1</v>
      </c>
      <c r="E597">
        <v>12</v>
      </c>
      <c r="F597" t="s">
        <v>42</v>
      </c>
      <c r="G597" t="s">
        <v>43</v>
      </c>
      <c r="H597">
        <v>0.2</v>
      </c>
    </row>
    <row r="598" spans="1:17" x14ac:dyDescent="0.25">
      <c r="A598" t="s">
        <v>220</v>
      </c>
      <c r="B598" t="s">
        <v>73</v>
      </c>
      <c r="C598" t="s">
        <v>44</v>
      </c>
      <c r="D598" t="s">
        <v>33</v>
      </c>
      <c r="E598" t="s">
        <v>40</v>
      </c>
      <c r="F598" t="s">
        <v>0</v>
      </c>
      <c r="G598" t="s">
        <v>3</v>
      </c>
      <c r="H598" t="s">
        <v>1</v>
      </c>
      <c r="I598" t="s">
        <v>0</v>
      </c>
      <c r="J598">
        <v>12</v>
      </c>
      <c r="K598" t="s">
        <v>90</v>
      </c>
      <c r="L598" t="s">
        <v>0</v>
      </c>
      <c r="M598">
        <v>0.2</v>
      </c>
      <c r="N598" t="s">
        <v>92</v>
      </c>
      <c r="O598" t="s">
        <v>93</v>
      </c>
      <c r="P598" t="s">
        <v>0</v>
      </c>
      <c r="Q598" t="s">
        <v>94</v>
      </c>
    </row>
    <row r="599" spans="1:17" x14ac:dyDescent="0.25">
      <c r="A599" t="s">
        <v>218</v>
      </c>
      <c r="B599" t="s">
        <v>76</v>
      </c>
      <c r="C599" t="s">
        <v>44</v>
      </c>
      <c r="D599" t="s">
        <v>33</v>
      </c>
      <c r="E599" t="s">
        <v>40</v>
      </c>
      <c r="F599" t="s">
        <v>0</v>
      </c>
      <c r="G599" t="s">
        <v>212</v>
      </c>
      <c r="H599" t="s">
        <v>1</v>
      </c>
      <c r="I599" t="s">
        <v>0</v>
      </c>
      <c r="J599">
        <v>13</v>
      </c>
      <c r="K599" t="s">
        <v>90</v>
      </c>
      <c r="L599" t="s">
        <v>0</v>
      </c>
      <c r="M599">
        <v>0.2</v>
      </c>
      <c r="N599" t="s">
        <v>92</v>
      </c>
      <c r="O599" t="s">
        <v>93</v>
      </c>
      <c r="P599" t="s">
        <v>0</v>
      </c>
      <c r="Q599" t="s">
        <v>94</v>
      </c>
    </row>
    <row r="600" spans="1:17" x14ac:dyDescent="0.25">
      <c r="A600" t="s">
        <v>220</v>
      </c>
      <c r="B600" t="s">
        <v>70</v>
      </c>
      <c r="C600" t="s">
        <v>44</v>
      </c>
      <c r="D600" t="s">
        <v>33</v>
      </c>
      <c r="E600" t="s">
        <v>40</v>
      </c>
      <c r="F600" t="s">
        <v>0</v>
      </c>
      <c r="G600" t="s">
        <v>3</v>
      </c>
      <c r="H600" t="s">
        <v>1</v>
      </c>
      <c r="I600" t="s">
        <v>0</v>
      </c>
      <c r="J600">
        <v>14</v>
      </c>
      <c r="K600" t="s">
        <v>90</v>
      </c>
      <c r="L600" t="s">
        <v>0</v>
      </c>
      <c r="M600">
        <v>0.2</v>
      </c>
      <c r="N600" t="s">
        <v>92</v>
      </c>
      <c r="O600" t="s">
        <v>93</v>
      </c>
      <c r="P600" t="s">
        <v>0</v>
      </c>
      <c r="Q600" t="s">
        <v>94</v>
      </c>
    </row>
    <row r="601" spans="1:17" x14ac:dyDescent="0.25">
      <c r="A601" t="s">
        <v>218</v>
      </c>
      <c r="B601" t="s">
        <v>70</v>
      </c>
      <c r="C601" t="s">
        <v>44</v>
      </c>
      <c r="D601" t="s">
        <v>33</v>
      </c>
      <c r="E601" t="s">
        <v>40</v>
      </c>
      <c r="F601" t="s">
        <v>0</v>
      </c>
      <c r="G601" t="s">
        <v>212</v>
      </c>
      <c r="H601" t="s">
        <v>1</v>
      </c>
      <c r="I601" t="s">
        <v>0</v>
      </c>
      <c r="J601">
        <v>14</v>
      </c>
      <c r="K601" t="s">
        <v>90</v>
      </c>
      <c r="L601" t="s">
        <v>0</v>
      </c>
      <c r="M601">
        <v>0.2</v>
      </c>
      <c r="N601" t="s">
        <v>92</v>
      </c>
      <c r="O601" t="s">
        <v>93</v>
      </c>
      <c r="P601" t="s">
        <v>0</v>
      </c>
      <c r="Q601" t="s">
        <v>94</v>
      </c>
    </row>
    <row r="602" spans="1:17" x14ac:dyDescent="0.25">
      <c r="A602" t="s">
        <v>220</v>
      </c>
      <c r="B602" t="s">
        <v>76</v>
      </c>
      <c r="C602" t="s">
        <v>44</v>
      </c>
      <c r="D602" t="s">
        <v>33</v>
      </c>
      <c r="E602" t="s">
        <v>40</v>
      </c>
      <c r="F602" t="s">
        <v>0</v>
      </c>
      <c r="G602" t="s">
        <v>3</v>
      </c>
      <c r="H602" t="s">
        <v>1</v>
      </c>
      <c r="I602" t="s">
        <v>0</v>
      </c>
      <c r="J602">
        <v>13</v>
      </c>
      <c r="K602" t="s">
        <v>90</v>
      </c>
      <c r="L602" t="s">
        <v>0</v>
      </c>
      <c r="M602">
        <v>0.2</v>
      </c>
      <c r="N602" t="s">
        <v>92</v>
      </c>
      <c r="O602" t="s">
        <v>93</v>
      </c>
      <c r="P602" t="s">
        <v>0</v>
      </c>
      <c r="Q602" t="s">
        <v>94</v>
      </c>
    </row>
    <row r="603" spans="1:17" x14ac:dyDescent="0.25">
      <c r="A603" t="s">
        <v>218</v>
      </c>
      <c r="B603" t="s">
        <v>73</v>
      </c>
      <c r="C603" t="s">
        <v>44</v>
      </c>
      <c r="D603" t="s">
        <v>33</v>
      </c>
      <c r="E603" t="s">
        <v>40</v>
      </c>
      <c r="F603" t="s">
        <v>0</v>
      </c>
      <c r="G603" t="s">
        <v>212</v>
      </c>
      <c r="H603" t="s">
        <v>1</v>
      </c>
      <c r="I603" t="s">
        <v>0</v>
      </c>
      <c r="J603">
        <v>12</v>
      </c>
      <c r="K603" t="s">
        <v>90</v>
      </c>
      <c r="L603" t="s">
        <v>0</v>
      </c>
      <c r="M603">
        <v>0.2</v>
      </c>
      <c r="N603" t="s">
        <v>92</v>
      </c>
      <c r="O603" t="s">
        <v>93</v>
      </c>
      <c r="P603" t="s">
        <v>0</v>
      </c>
      <c r="Q603" t="s">
        <v>94</v>
      </c>
    </row>
    <row r="604" spans="1:17" x14ac:dyDescent="0.25">
      <c r="A604" t="s">
        <v>220</v>
      </c>
      <c r="B604" t="s">
        <v>3247</v>
      </c>
      <c r="C604" t="s">
        <v>99</v>
      </c>
      <c r="D604" t="s">
        <v>50</v>
      </c>
      <c r="E604" t="s">
        <v>0</v>
      </c>
      <c r="F604">
        <v>1.76769495010375E-3</v>
      </c>
      <c r="G604" t="s">
        <v>100</v>
      </c>
    </row>
    <row r="605" spans="1:17" x14ac:dyDescent="0.25">
      <c r="A605" t="s">
        <v>101</v>
      </c>
    </row>
    <row r="606" spans="1:17" x14ac:dyDescent="0.25">
      <c r="A606" t="s">
        <v>220</v>
      </c>
      <c r="B606" t="s">
        <v>70</v>
      </c>
      <c r="C606" t="s">
        <v>44</v>
      </c>
      <c r="D606" t="s">
        <v>45</v>
      </c>
      <c r="E606" t="s">
        <v>46</v>
      </c>
      <c r="F606" t="s">
        <v>3103</v>
      </c>
      <c r="G606">
        <v>5</v>
      </c>
      <c r="H606" t="s">
        <v>3104</v>
      </c>
    </row>
    <row r="607" spans="1:17" x14ac:dyDescent="0.25">
      <c r="A607" t="s">
        <v>220</v>
      </c>
      <c r="B607" t="s">
        <v>3246</v>
      </c>
      <c r="C607" t="s">
        <v>99</v>
      </c>
      <c r="D607" t="s">
        <v>50</v>
      </c>
      <c r="E607" t="s">
        <v>0</v>
      </c>
      <c r="F607">
        <v>4.7164559364318804E-3</v>
      </c>
      <c r="G607" t="s">
        <v>100</v>
      </c>
    </row>
    <row r="608" spans="1:17" x14ac:dyDescent="0.25">
      <c r="A608" t="s">
        <v>101</v>
      </c>
    </row>
    <row r="609" spans="1:8" x14ac:dyDescent="0.25">
      <c r="A609" t="s">
        <v>220</v>
      </c>
      <c r="B609" t="s">
        <v>73</v>
      </c>
      <c r="C609" t="s">
        <v>44</v>
      </c>
      <c r="D609" t="s">
        <v>45</v>
      </c>
      <c r="E609" t="s">
        <v>46</v>
      </c>
      <c r="F609" t="s">
        <v>3103</v>
      </c>
      <c r="G609">
        <v>1</v>
      </c>
      <c r="H609" t="s">
        <v>3104</v>
      </c>
    </row>
    <row r="610" spans="1:8" x14ac:dyDescent="0.25">
      <c r="A610" t="s">
        <v>220</v>
      </c>
      <c r="B610" t="s">
        <v>3245</v>
      </c>
      <c r="C610" t="s">
        <v>99</v>
      </c>
      <c r="D610" t="s">
        <v>50</v>
      </c>
      <c r="E610" t="s">
        <v>0</v>
      </c>
      <c r="F610">
        <v>3.1531453132629299E-3</v>
      </c>
      <c r="G610" t="s">
        <v>100</v>
      </c>
    </row>
    <row r="611" spans="1:8" x14ac:dyDescent="0.25">
      <c r="A611" t="s">
        <v>101</v>
      </c>
    </row>
    <row r="612" spans="1:8" x14ac:dyDescent="0.25">
      <c r="A612" t="s">
        <v>220</v>
      </c>
      <c r="B612" t="s">
        <v>76</v>
      </c>
      <c r="C612" t="s">
        <v>44</v>
      </c>
      <c r="D612" t="s">
        <v>45</v>
      </c>
      <c r="E612" t="s">
        <v>46</v>
      </c>
      <c r="F612" t="s">
        <v>3103</v>
      </c>
      <c r="G612">
        <v>3</v>
      </c>
      <c r="H612" t="s">
        <v>3104</v>
      </c>
    </row>
    <row r="613" spans="1:8" x14ac:dyDescent="0.25">
      <c r="A613" t="s">
        <v>220</v>
      </c>
      <c r="B613" t="s">
        <v>70</v>
      </c>
      <c r="C613" t="s">
        <v>47</v>
      </c>
      <c r="D613" t="s">
        <v>3281</v>
      </c>
      <c r="E613" t="s">
        <v>49</v>
      </c>
      <c r="F613" t="s">
        <v>50</v>
      </c>
      <c r="G613">
        <v>0</v>
      </c>
    </row>
    <row r="614" spans="1:8" x14ac:dyDescent="0.25">
      <c r="A614" t="s">
        <v>220</v>
      </c>
      <c r="B614" t="s">
        <v>73</v>
      </c>
      <c r="C614" t="s">
        <v>47</v>
      </c>
      <c r="D614" t="s">
        <v>3280</v>
      </c>
      <c r="E614" t="s">
        <v>49</v>
      </c>
      <c r="F614" t="s">
        <v>50</v>
      </c>
      <c r="G614">
        <v>0</v>
      </c>
    </row>
    <row r="615" spans="1:8" x14ac:dyDescent="0.25">
      <c r="A615" t="s">
        <v>220</v>
      </c>
      <c r="B615" t="s">
        <v>76</v>
      </c>
      <c r="C615" t="s">
        <v>47</v>
      </c>
      <c r="D615" t="s">
        <v>3279</v>
      </c>
      <c r="E615" t="s">
        <v>49</v>
      </c>
      <c r="F615" t="s">
        <v>50</v>
      </c>
      <c r="G615">
        <v>0</v>
      </c>
    </row>
    <row r="616" spans="1:8" x14ac:dyDescent="0.25">
      <c r="A616" t="s">
        <v>220</v>
      </c>
      <c r="B616" t="s">
        <v>70</v>
      </c>
      <c r="C616" t="s">
        <v>47</v>
      </c>
      <c r="D616" t="s">
        <v>3283</v>
      </c>
      <c r="E616" t="s">
        <v>49</v>
      </c>
      <c r="F616" t="s">
        <v>50</v>
      </c>
      <c r="G616">
        <v>0</v>
      </c>
    </row>
    <row r="617" spans="1:8" x14ac:dyDescent="0.25">
      <c r="A617" t="s">
        <v>220</v>
      </c>
      <c r="B617" t="s">
        <v>73</v>
      </c>
      <c r="C617" t="s">
        <v>47</v>
      </c>
      <c r="D617" t="s">
        <v>3284</v>
      </c>
      <c r="E617" t="s">
        <v>49</v>
      </c>
      <c r="F617" t="s">
        <v>50</v>
      </c>
      <c r="G617">
        <v>2.7777751286824499E-4</v>
      </c>
    </row>
    <row r="618" spans="1:8" x14ac:dyDescent="0.25">
      <c r="A618" t="s">
        <v>220</v>
      </c>
      <c r="B618" t="s">
        <v>76</v>
      </c>
      <c r="C618" t="s">
        <v>47</v>
      </c>
      <c r="D618" t="s">
        <v>3282</v>
      </c>
      <c r="E618" t="s">
        <v>49</v>
      </c>
      <c r="F618" t="s">
        <v>50</v>
      </c>
      <c r="G618">
        <v>0</v>
      </c>
    </row>
    <row r="619" spans="1:8" x14ac:dyDescent="0.25">
      <c r="A619" t="s">
        <v>220</v>
      </c>
      <c r="B619" t="s">
        <v>70</v>
      </c>
      <c r="C619" t="s">
        <v>47</v>
      </c>
      <c r="D619" t="s">
        <v>3286</v>
      </c>
      <c r="E619" t="s">
        <v>49</v>
      </c>
      <c r="F619" t="s">
        <v>50</v>
      </c>
      <c r="G619">
        <v>0</v>
      </c>
    </row>
    <row r="620" spans="1:8" x14ac:dyDescent="0.25">
      <c r="A620" t="s">
        <v>220</v>
      </c>
      <c r="B620" t="s">
        <v>73</v>
      </c>
      <c r="C620" t="s">
        <v>47</v>
      </c>
      <c r="D620" t="s">
        <v>3287</v>
      </c>
      <c r="E620" t="s">
        <v>49</v>
      </c>
      <c r="F620" t="s">
        <v>50</v>
      </c>
      <c r="G620">
        <v>1.8518500857883001E-4</v>
      </c>
    </row>
    <row r="621" spans="1:8" x14ac:dyDescent="0.25">
      <c r="A621" t="s">
        <v>220</v>
      </c>
      <c r="B621" t="s">
        <v>76</v>
      </c>
      <c r="C621" t="s">
        <v>47</v>
      </c>
      <c r="D621" t="s">
        <v>3285</v>
      </c>
      <c r="E621" t="s">
        <v>49</v>
      </c>
      <c r="F621" t="s">
        <v>50</v>
      </c>
      <c r="G621">
        <v>0</v>
      </c>
    </row>
    <row r="622" spans="1:8" x14ac:dyDescent="0.25">
      <c r="A622" t="s">
        <v>220</v>
      </c>
      <c r="B622" t="s">
        <v>70</v>
      </c>
      <c r="C622" t="s">
        <v>47</v>
      </c>
      <c r="D622" t="s">
        <v>3289</v>
      </c>
      <c r="E622" t="s">
        <v>49</v>
      </c>
      <c r="F622" t="s">
        <v>50</v>
      </c>
      <c r="G622">
        <v>0</v>
      </c>
    </row>
    <row r="623" spans="1:8" x14ac:dyDescent="0.25">
      <c r="A623" t="s">
        <v>220</v>
      </c>
      <c r="B623" t="s">
        <v>73</v>
      </c>
      <c r="C623" t="s">
        <v>47</v>
      </c>
      <c r="D623" t="s">
        <v>3290</v>
      </c>
      <c r="E623" t="s">
        <v>49</v>
      </c>
      <c r="F623" t="s">
        <v>50</v>
      </c>
      <c r="G623">
        <v>1.3888875643412201E-4</v>
      </c>
    </row>
    <row r="624" spans="1:8" x14ac:dyDescent="0.25">
      <c r="A624" t="s">
        <v>220</v>
      </c>
      <c r="B624" t="s">
        <v>76</v>
      </c>
      <c r="C624" t="s">
        <v>47</v>
      </c>
      <c r="D624" t="s">
        <v>3288</v>
      </c>
      <c r="E624" t="s">
        <v>49</v>
      </c>
      <c r="F624" t="s">
        <v>50</v>
      </c>
      <c r="G624">
        <v>0</v>
      </c>
    </row>
    <row r="625" spans="1:8" x14ac:dyDescent="0.25">
      <c r="A625" t="s">
        <v>220</v>
      </c>
      <c r="B625" t="s">
        <v>70</v>
      </c>
      <c r="C625" t="s">
        <v>47</v>
      </c>
      <c r="D625" t="s">
        <v>3291</v>
      </c>
      <c r="E625" t="s">
        <v>49</v>
      </c>
      <c r="F625" t="s">
        <v>50</v>
      </c>
      <c r="G625">
        <v>0</v>
      </c>
    </row>
    <row r="626" spans="1:8" x14ac:dyDescent="0.25">
      <c r="A626" t="s">
        <v>220</v>
      </c>
      <c r="B626" t="s">
        <v>73</v>
      </c>
      <c r="C626" t="s">
        <v>47</v>
      </c>
      <c r="D626" t="s">
        <v>3293</v>
      </c>
      <c r="E626" t="s">
        <v>49</v>
      </c>
      <c r="F626" t="s">
        <v>50</v>
      </c>
      <c r="G626">
        <v>1.1111100514729799E-4</v>
      </c>
    </row>
    <row r="627" spans="1:8" x14ac:dyDescent="0.25">
      <c r="A627" t="s">
        <v>220</v>
      </c>
      <c r="B627" t="s">
        <v>76</v>
      </c>
      <c r="C627" t="s">
        <v>47</v>
      </c>
      <c r="D627" t="s">
        <v>3292</v>
      </c>
      <c r="E627" t="s">
        <v>49</v>
      </c>
      <c r="F627" t="s">
        <v>50</v>
      </c>
      <c r="G627">
        <v>0</v>
      </c>
    </row>
    <row r="628" spans="1:8" x14ac:dyDescent="0.25">
      <c r="A628" t="s">
        <v>220</v>
      </c>
      <c r="B628" t="s">
        <v>70</v>
      </c>
      <c r="C628" t="s">
        <v>47</v>
      </c>
      <c r="D628" t="s">
        <v>3294</v>
      </c>
      <c r="E628" t="s">
        <v>49</v>
      </c>
      <c r="F628" t="s">
        <v>50</v>
      </c>
      <c r="G628">
        <v>0</v>
      </c>
    </row>
    <row r="629" spans="1:8" x14ac:dyDescent="0.25">
      <c r="A629" t="s">
        <v>220</v>
      </c>
      <c r="B629" t="s">
        <v>76</v>
      </c>
      <c r="C629" t="s">
        <v>47</v>
      </c>
      <c r="D629" t="s">
        <v>3295</v>
      </c>
      <c r="E629" t="s">
        <v>49</v>
      </c>
      <c r="F629" t="s">
        <v>50</v>
      </c>
      <c r="G629">
        <v>1.3888875643412201E-4</v>
      </c>
    </row>
    <row r="630" spans="1:8" x14ac:dyDescent="0.25">
      <c r="A630" t="s">
        <v>220</v>
      </c>
      <c r="B630" t="s">
        <v>73</v>
      </c>
      <c r="C630" t="s">
        <v>47</v>
      </c>
      <c r="D630" t="s">
        <v>3296</v>
      </c>
      <c r="E630" t="s">
        <v>49</v>
      </c>
      <c r="F630" t="s">
        <v>50</v>
      </c>
      <c r="G630">
        <v>2.3148126072353699E-4</v>
      </c>
    </row>
    <row r="631" spans="1:8" x14ac:dyDescent="0.25">
      <c r="A631" t="s">
        <v>220</v>
      </c>
      <c r="B631" t="s">
        <v>70</v>
      </c>
      <c r="C631" t="s">
        <v>47</v>
      </c>
      <c r="D631" t="s">
        <v>3297</v>
      </c>
      <c r="E631" t="s">
        <v>49</v>
      </c>
      <c r="F631" t="s">
        <v>50</v>
      </c>
      <c r="G631">
        <v>0</v>
      </c>
    </row>
    <row r="632" spans="1:8" x14ac:dyDescent="0.25">
      <c r="A632" t="s">
        <v>220</v>
      </c>
      <c r="B632" t="s">
        <v>76</v>
      </c>
      <c r="C632" t="s">
        <v>47</v>
      </c>
      <c r="D632" t="s">
        <v>3298</v>
      </c>
      <c r="E632" t="s">
        <v>49</v>
      </c>
      <c r="F632" t="s">
        <v>50</v>
      </c>
      <c r="G632">
        <v>1.19047505514962E-4</v>
      </c>
    </row>
    <row r="633" spans="1:8" x14ac:dyDescent="0.25">
      <c r="A633" t="s">
        <v>220</v>
      </c>
      <c r="B633" t="s">
        <v>73</v>
      </c>
      <c r="C633" t="s">
        <v>47</v>
      </c>
      <c r="D633" t="s">
        <v>3299</v>
      </c>
      <c r="E633" t="s">
        <v>49</v>
      </c>
      <c r="F633" t="s">
        <v>50</v>
      </c>
      <c r="G633">
        <v>1.98412509191603E-4</v>
      </c>
    </row>
    <row r="634" spans="1:8" x14ac:dyDescent="0.25">
      <c r="A634" t="s">
        <v>218</v>
      </c>
      <c r="B634" t="s">
        <v>3247</v>
      </c>
      <c r="C634" t="s">
        <v>99</v>
      </c>
      <c r="D634" t="s">
        <v>50</v>
      </c>
      <c r="E634" t="s">
        <v>0</v>
      </c>
      <c r="F634">
        <v>2.2447109222412101E-4</v>
      </c>
      <c r="G634" t="s">
        <v>100</v>
      </c>
    </row>
    <row r="635" spans="1:8" x14ac:dyDescent="0.25">
      <c r="A635" t="s">
        <v>101</v>
      </c>
    </row>
    <row r="636" spans="1:8" x14ac:dyDescent="0.25">
      <c r="A636" t="s">
        <v>218</v>
      </c>
      <c r="B636" t="s">
        <v>70</v>
      </c>
      <c r="C636" t="s">
        <v>44</v>
      </c>
      <c r="D636" t="s">
        <v>45</v>
      </c>
      <c r="E636" t="s">
        <v>46</v>
      </c>
      <c r="F636" t="s">
        <v>3103</v>
      </c>
      <c r="G636">
        <v>5</v>
      </c>
      <c r="H636" t="s">
        <v>3104</v>
      </c>
    </row>
    <row r="637" spans="1:8" x14ac:dyDescent="0.25">
      <c r="A637" t="s">
        <v>218</v>
      </c>
      <c r="B637" t="s">
        <v>3246</v>
      </c>
      <c r="C637" t="s">
        <v>99</v>
      </c>
      <c r="D637" t="s">
        <v>50</v>
      </c>
      <c r="E637" t="s">
        <v>0</v>
      </c>
      <c r="F637">
        <v>3.6458373069763101E-3</v>
      </c>
      <c r="G637" t="s">
        <v>100</v>
      </c>
    </row>
    <row r="638" spans="1:8" x14ac:dyDescent="0.25">
      <c r="A638" t="s">
        <v>101</v>
      </c>
    </row>
    <row r="639" spans="1:8" x14ac:dyDescent="0.25">
      <c r="A639" t="s">
        <v>218</v>
      </c>
      <c r="B639" t="s">
        <v>73</v>
      </c>
      <c r="C639" t="s">
        <v>44</v>
      </c>
      <c r="D639" t="s">
        <v>45</v>
      </c>
      <c r="E639" t="s">
        <v>46</v>
      </c>
      <c r="F639" t="s">
        <v>3103</v>
      </c>
      <c r="G639">
        <v>1</v>
      </c>
      <c r="H639" t="s">
        <v>3104</v>
      </c>
    </row>
    <row r="640" spans="1:8" x14ac:dyDescent="0.25">
      <c r="A640" t="s">
        <v>218</v>
      </c>
      <c r="B640" t="s">
        <v>3245</v>
      </c>
      <c r="C640" t="s">
        <v>99</v>
      </c>
      <c r="D640" t="s">
        <v>50</v>
      </c>
      <c r="E640" t="s">
        <v>0</v>
      </c>
      <c r="F640">
        <v>1.49214267730712E-3</v>
      </c>
      <c r="G640" t="s">
        <v>100</v>
      </c>
    </row>
    <row r="641" spans="1:8" x14ac:dyDescent="0.25">
      <c r="A641" t="s">
        <v>101</v>
      </c>
    </row>
    <row r="642" spans="1:8" x14ac:dyDescent="0.25">
      <c r="A642" t="s">
        <v>218</v>
      </c>
      <c r="B642" t="s">
        <v>76</v>
      </c>
      <c r="C642" t="s">
        <v>44</v>
      </c>
      <c r="D642" t="s">
        <v>45</v>
      </c>
      <c r="E642" t="s">
        <v>46</v>
      </c>
      <c r="F642" t="s">
        <v>3103</v>
      </c>
      <c r="G642">
        <v>3</v>
      </c>
      <c r="H642" t="s">
        <v>3104</v>
      </c>
    </row>
    <row r="643" spans="1:8" x14ac:dyDescent="0.25">
      <c r="A643" t="s">
        <v>220</v>
      </c>
      <c r="B643" t="s">
        <v>70</v>
      </c>
      <c r="C643" t="s">
        <v>47</v>
      </c>
      <c r="D643" t="s">
        <v>3300</v>
      </c>
      <c r="E643" t="s">
        <v>49</v>
      </c>
      <c r="F643" t="s">
        <v>50</v>
      </c>
      <c r="G643">
        <v>0</v>
      </c>
    </row>
    <row r="644" spans="1:8" x14ac:dyDescent="0.25">
      <c r="A644" t="s">
        <v>220</v>
      </c>
      <c r="B644" t="s">
        <v>76</v>
      </c>
      <c r="C644" t="s">
        <v>47</v>
      </c>
      <c r="D644" t="s">
        <v>3301</v>
      </c>
      <c r="E644" t="s">
        <v>49</v>
      </c>
      <c r="F644" t="s">
        <v>50</v>
      </c>
      <c r="G644">
        <v>1.04166567325592E-4</v>
      </c>
    </row>
    <row r="645" spans="1:8" x14ac:dyDescent="0.25">
      <c r="A645" t="s">
        <v>220</v>
      </c>
      <c r="B645" t="s">
        <v>73</v>
      </c>
      <c r="C645" t="s">
        <v>47</v>
      </c>
      <c r="D645" t="s">
        <v>3302</v>
      </c>
      <c r="E645" t="s">
        <v>49</v>
      </c>
      <c r="F645" t="s">
        <v>50</v>
      </c>
      <c r="G645">
        <v>1.73610945542653E-4</v>
      </c>
    </row>
    <row r="646" spans="1:8" x14ac:dyDescent="0.25">
      <c r="A646" t="s">
        <v>220</v>
      </c>
      <c r="B646" t="s">
        <v>70</v>
      </c>
      <c r="C646" t="s">
        <v>47</v>
      </c>
      <c r="D646" t="s">
        <v>3303</v>
      </c>
      <c r="E646" t="s">
        <v>49</v>
      </c>
      <c r="F646" t="s">
        <v>50</v>
      </c>
      <c r="G646">
        <v>0</v>
      </c>
    </row>
    <row r="647" spans="1:8" x14ac:dyDescent="0.25">
      <c r="A647" t="s">
        <v>220</v>
      </c>
      <c r="B647" t="s">
        <v>76</v>
      </c>
      <c r="C647" t="s">
        <v>47</v>
      </c>
      <c r="D647" t="s">
        <v>3304</v>
      </c>
      <c r="E647" t="s">
        <v>49</v>
      </c>
      <c r="F647" t="s">
        <v>50</v>
      </c>
      <c r="G647" s="7">
        <v>9.2592504289415101E-5</v>
      </c>
      <c r="H647" s="7"/>
    </row>
    <row r="648" spans="1:8" x14ac:dyDescent="0.25">
      <c r="A648" t="s">
        <v>220</v>
      </c>
      <c r="B648" t="s">
        <v>73</v>
      </c>
      <c r="C648" t="s">
        <v>47</v>
      </c>
      <c r="D648" t="s">
        <v>3305</v>
      </c>
      <c r="E648" t="s">
        <v>49</v>
      </c>
      <c r="F648" t="s">
        <v>50</v>
      </c>
      <c r="G648">
        <v>1.54320840482358E-4</v>
      </c>
    </row>
    <row r="649" spans="1:8" x14ac:dyDescent="0.25">
      <c r="A649" t="s">
        <v>220</v>
      </c>
      <c r="B649" t="s">
        <v>70</v>
      </c>
      <c r="C649" t="s">
        <v>47</v>
      </c>
      <c r="D649" t="s">
        <v>3307</v>
      </c>
      <c r="E649" t="s">
        <v>49</v>
      </c>
      <c r="F649" t="s">
        <v>50</v>
      </c>
      <c r="G649">
        <v>0</v>
      </c>
    </row>
    <row r="650" spans="1:8" x14ac:dyDescent="0.25">
      <c r="A650" t="s">
        <v>220</v>
      </c>
      <c r="B650" t="s">
        <v>76</v>
      </c>
      <c r="C650" t="s">
        <v>47</v>
      </c>
      <c r="D650" t="s">
        <v>3308</v>
      </c>
      <c r="E650" t="s">
        <v>49</v>
      </c>
      <c r="F650" t="s">
        <v>50</v>
      </c>
      <c r="G650">
        <v>1.9444445768992101E-4</v>
      </c>
    </row>
    <row r="651" spans="1:8" x14ac:dyDescent="0.25">
      <c r="A651" t="s">
        <v>220</v>
      </c>
      <c r="B651" t="s">
        <v>73</v>
      </c>
      <c r="C651" t="s">
        <v>47</v>
      </c>
      <c r="D651" t="s">
        <v>3306</v>
      </c>
      <c r="E651" t="s">
        <v>49</v>
      </c>
      <c r="F651" t="s">
        <v>50</v>
      </c>
      <c r="G651">
        <v>1.3888875643412201E-4</v>
      </c>
    </row>
    <row r="652" spans="1:8" x14ac:dyDescent="0.25">
      <c r="A652" t="s">
        <v>106</v>
      </c>
      <c r="B652" t="s">
        <v>3</v>
      </c>
      <c r="C652" t="s">
        <v>108</v>
      </c>
      <c r="D652">
        <v>12</v>
      </c>
      <c r="E652" t="s">
        <v>60</v>
      </c>
      <c r="F652" t="s">
        <v>61</v>
      </c>
      <c r="G652">
        <v>1.3888875643412201E-4</v>
      </c>
    </row>
    <row r="653" spans="1:8" x14ac:dyDescent="0.25">
      <c r="A653">
        <v>1.3888875643412201E-4</v>
      </c>
    </row>
    <row r="654" spans="1:8" x14ac:dyDescent="0.25">
      <c r="A654" t="s">
        <v>220</v>
      </c>
      <c r="B654" t="s">
        <v>70</v>
      </c>
      <c r="C654" t="s">
        <v>47</v>
      </c>
      <c r="D654" t="s">
        <v>3309</v>
      </c>
      <c r="E654" t="s">
        <v>49</v>
      </c>
      <c r="F654" t="s">
        <v>50</v>
      </c>
      <c r="G654">
        <v>0</v>
      </c>
    </row>
    <row r="655" spans="1:8" x14ac:dyDescent="0.25">
      <c r="A655" t="s">
        <v>220</v>
      </c>
      <c r="B655" t="s">
        <v>76</v>
      </c>
      <c r="C655" t="s">
        <v>47</v>
      </c>
      <c r="D655" t="s">
        <v>3310</v>
      </c>
      <c r="E655" t="s">
        <v>49</v>
      </c>
      <c r="F655" t="s">
        <v>50</v>
      </c>
      <c r="G655">
        <v>1.76767688809019E-4</v>
      </c>
    </row>
    <row r="656" spans="1:8" x14ac:dyDescent="0.25">
      <c r="A656" t="s">
        <v>220</v>
      </c>
      <c r="B656" t="s">
        <v>70</v>
      </c>
      <c r="C656" t="s">
        <v>47</v>
      </c>
      <c r="D656" t="s">
        <v>3311</v>
      </c>
      <c r="E656" t="s">
        <v>49</v>
      </c>
      <c r="F656" t="s">
        <v>50</v>
      </c>
      <c r="G656">
        <v>0</v>
      </c>
    </row>
    <row r="657" spans="1:7" x14ac:dyDescent="0.25">
      <c r="A657" t="s">
        <v>220</v>
      </c>
      <c r="B657" t="s">
        <v>76</v>
      </c>
      <c r="C657" t="s">
        <v>47</v>
      </c>
      <c r="D657" t="s">
        <v>3312</v>
      </c>
      <c r="E657" t="s">
        <v>49</v>
      </c>
      <c r="F657" t="s">
        <v>50</v>
      </c>
      <c r="G657">
        <v>1.62037048074934E-4</v>
      </c>
    </row>
    <row r="658" spans="1:7" x14ac:dyDescent="0.25">
      <c r="A658" t="s">
        <v>220</v>
      </c>
      <c r="B658" t="s">
        <v>70</v>
      </c>
      <c r="C658" t="s">
        <v>47</v>
      </c>
      <c r="D658" t="s">
        <v>3313</v>
      </c>
      <c r="E658" t="s">
        <v>49</v>
      </c>
      <c r="F658" t="s">
        <v>50</v>
      </c>
      <c r="G658">
        <v>0</v>
      </c>
    </row>
    <row r="659" spans="1:7" x14ac:dyDescent="0.25">
      <c r="A659" t="s">
        <v>220</v>
      </c>
      <c r="B659" t="s">
        <v>76</v>
      </c>
      <c r="C659" t="s">
        <v>47</v>
      </c>
      <c r="D659" t="s">
        <v>3314</v>
      </c>
      <c r="E659" t="s">
        <v>49</v>
      </c>
      <c r="F659" t="s">
        <v>50</v>
      </c>
      <c r="G659">
        <v>1.49572659761477E-4</v>
      </c>
    </row>
    <row r="660" spans="1:7" x14ac:dyDescent="0.25">
      <c r="A660" t="s">
        <v>220</v>
      </c>
      <c r="B660" t="s">
        <v>70</v>
      </c>
      <c r="C660" t="s">
        <v>47</v>
      </c>
      <c r="D660" t="s">
        <v>3315</v>
      </c>
      <c r="E660" t="s">
        <v>49</v>
      </c>
      <c r="F660" t="s">
        <v>50</v>
      </c>
      <c r="G660">
        <v>0</v>
      </c>
    </row>
    <row r="661" spans="1:7" x14ac:dyDescent="0.25">
      <c r="A661" t="s">
        <v>220</v>
      </c>
      <c r="B661" t="s">
        <v>76</v>
      </c>
      <c r="C661" t="s">
        <v>47</v>
      </c>
      <c r="D661" t="s">
        <v>3316</v>
      </c>
      <c r="E661" t="s">
        <v>49</v>
      </c>
      <c r="F661" t="s">
        <v>50</v>
      </c>
      <c r="G661">
        <v>1.3888889834994301E-4</v>
      </c>
    </row>
    <row r="662" spans="1:7" x14ac:dyDescent="0.25">
      <c r="A662" t="s">
        <v>218</v>
      </c>
      <c r="B662" t="s">
        <v>70</v>
      </c>
      <c r="C662" t="s">
        <v>47</v>
      </c>
      <c r="D662" t="s">
        <v>3281</v>
      </c>
      <c r="E662" t="s">
        <v>49</v>
      </c>
      <c r="F662" t="s">
        <v>50</v>
      </c>
      <c r="G662">
        <v>0</v>
      </c>
    </row>
    <row r="663" spans="1:7" x14ac:dyDescent="0.25">
      <c r="A663" t="s">
        <v>218</v>
      </c>
      <c r="B663" t="s">
        <v>73</v>
      </c>
      <c r="C663" t="s">
        <v>47</v>
      </c>
      <c r="D663" t="s">
        <v>3280</v>
      </c>
      <c r="E663" t="s">
        <v>49</v>
      </c>
      <c r="F663" t="s">
        <v>50</v>
      </c>
      <c r="G663">
        <v>0</v>
      </c>
    </row>
    <row r="664" spans="1:7" x14ac:dyDescent="0.25">
      <c r="A664" t="s">
        <v>218</v>
      </c>
      <c r="B664" t="s">
        <v>76</v>
      </c>
      <c r="C664" t="s">
        <v>47</v>
      </c>
      <c r="D664" t="s">
        <v>3279</v>
      </c>
      <c r="E664" t="s">
        <v>49</v>
      </c>
      <c r="F664" t="s">
        <v>50</v>
      </c>
      <c r="G664">
        <v>0</v>
      </c>
    </row>
    <row r="665" spans="1:7" x14ac:dyDescent="0.25">
      <c r="A665" t="s">
        <v>220</v>
      </c>
      <c r="B665" t="s">
        <v>70</v>
      </c>
      <c r="C665" t="s">
        <v>47</v>
      </c>
      <c r="D665" t="s">
        <v>3317</v>
      </c>
      <c r="E665" t="s">
        <v>49</v>
      </c>
      <c r="F665" t="s">
        <v>50</v>
      </c>
      <c r="G665">
        <v>0</v>
      </c>
    </row>
    <row r="666" spans="1:7" x14ac:dyDescent="0.25">
      <c r="A666" t="s">
        <v>220</v>
      </c>
      <c r="B666" t="s">
        <v>76</v>
      </c>
      <c r="C666" t="s">
        <v>47</v>
      </c>
      <c r="D666" t="s">
        <v>3318</v>
      </c>
      <c r="E666" t="s">
        <v>49</v>
      </c>
      <c r="F666" t="s">
        <v>50</v>
      </c>
      <c r="G666">
        <v>1.29629638459947E-4</v>
      </c>
    </row>
    <row r="667" spans="1:7" x14ac:dyDescent="0.25">
      <c r="A667" t="s">
        <v>220</v>
      </c>
      <c r="B667" t="s">
        <v>70</v>
      </c>
      <c r="C667" t="s">
        <v>47</v>
      </c>
      <c r="D667" t="s">
        <v>3319</v>
      </c>
      <c r="E667" t="s">
        <v>49</v>
      </c>
      <c r="F667" t="s">
        <v>50</v>
      </c>
      <c r="G667">
        <v>0</v>
      </c>
    </row>
    <row r="668" spans="1:7" x14ac:dyDescent="0.25">
      <c r="A668" t="s">
        <v>220</v>
      </c>
      <c r="B668" t="s">
        <v>76</v>
      </c>
      <c r="C668" t="s">
        <v>47</v>
      </c>
      <c r="D668" t="s">
        <v>3320</v>
      </c>
      <c r="E668" t="s">
        <v>49</v>
      </c>
      <c r="F668" t="s">
        <v>50</v>
      </c>
      <c r="G668">
        <v>1.7361106971899601E-4</v>
      </c>
    </row>
    <row r="669" spans="1:7" x14ac:dyDescent="0.25">
      <c r="A669" t="s">
        <v>220</v>
      </c>
      <c r="B669" t="s">
        <v>70</v>
      </c>
      <c r="C669" t="s">
        <v>47</v>
      </c>
      <c r="D669" t="s">
        <v>3321</v>
      </c>
      <c r="E669" t="s">
        <v>49</v>
      </c>
      <c r="F669" t="s">
        <v>50</v>
      </c>
      <c r="G669">
        <v>0</v>
      </c>
    </row>
    <row r="670" spans="1:7" x14ac:dyDescent="0.25">
      <c r="A670" t="s">
        <v>220</v>
      </c>
      <c r="B670" t="s">
        <v>76</v>
      </c>
      <c r="C670" t="s">
        <v>47</v>
      </c>
      <c r="D670" t="s">
        <v>3322</v>
      </c>
      <c r="E670" t="s">
        <v>49</v>
      </c>
      <c r="F670" t="s">
        <v>50</v>
      </c>
      <c r="G670">
        <v>1.63398653853173E-4</v>
      </c>
    </row>
    <row r="671" spans="1:7" x14ac:dyDescent="0.25">
      <c r="A671" t="s">
        <v>220</v>
      </c>
      <c r="B671" t="s">
        <v>70</v>
      </c>
      <c r="C671" t="s">
        <v>47</v>
      </c>
      <c r="D671" t="s">
        <v>3323</v>
      </c>
      <c r="E671" t="s">
        <v>49</v>
      </c>
      <c r="F671" t="s">
        <v>50</v>
      </c>
      <c r="G671">
        <v>0</v>
      </c>
    </row>
    <row r="672" spans="1:7" x14ac:dyDescent="0.25">
      <c r="A672" t="s">
        <v>220</v>
      </c>
      <c r="B672" t="s">
        <v>76</v>
      </c>
      <c r="C672" t="s">
        <v>47</v>
      </c>
      <c r="D672" t="s">
        <v>3324</v>
      </c>
      <c r="E672" t="s">
        <v>49</v>
      </c>
      <c r="F672" t="s">
        <v>50</v>
      </c>
      <c r="G672">
        <v>1.5432095086132999E-4</v>
      </c>
    </row>
    <row r="673" spans="1:7" x14ac:dyDescent="0.25">
      <c r="A673" t="s">
        <v>220</v>
      </c>
      <c r="B673" t="s">
        <v>70</v>
      </c>
      <c r="C673" t="s">
        <v>47</v>
      </c>
      <c r="D673" t="s">
        <v>3325</v>
      </c>
      <c r="E673" t="s">
        <v>49</v>
      </c>
      <c r="F673" t="s">
        <v>50</v>
      </c>
      <c r="G673">
        <v>0</v>
      </c>
    </row>
    <row r="674" spans="1:7" x14ac:dyDescent="0.25">
      <c r="A674" t="s">
        <v>220</v>
      </c>
      <c r="B674" t="s">
        <v>76</v>
      </c>
      <c r="C674" t="s">
        <v>47</v>
      </c>
      <c r="D674" t="s">
        <v>3326</v>
      </c>
      <c r="E674" t="s">
        <v>49</v>
      </c>
      <c r="F674" t="s">
        <v>50</v>
      </c>
      <c r="G674">
        <v>1.75438533749496E-4</v>
      </c>
    </row>
    <row r="675" spans="1:7" x14ac:dyDescent="0.25">
      <c r="A675" t="s">
        <v>220</v>
      </c>
      <c r="B675" t="s">
        <v>70</v>
      </c>
      <c r="C675" t="s">
        <v>47</v>
      </c>
      <c r="D675" t="s">
        <v>3327</v>
      </c>
      <c r="E675" t="s">
        <v>49</v>
      </c>
      <c r="F675" t="s">
        <v>50</v>
      </c>
      <c r="G675">
        <v>0</v>
      </c>
    </row>
    <row r="676" spans="1:7" x14ac:dyDescent="0.25">
      <c r="A676" t="s">
        <v>220</v>
      </c>
      <c r="B676" t="s">
        <v>76</v>
      </c>
      <c r="C676" t="s">
        <v>47</v>
      </c>
      <c r="D676" t="s">
        <v>3328</v>
      </c>
      <c r="E676" t="s">
        <v>49</v>
      </c>
      <c r="F676" t="s">
        <v>50</v>
      </c>
      <c r="G676">
        <v>1.6666660706202101E-4</v>
      </c>
    </row>
    <row r="677" spans="1:7" x14ac:dyDescent="0.25">
      <c r="A677" t="s">
        <v>218</v>
      </c>
      <c r="B677" t="s">
        <v>73</v>
      </c>
      <c r="C677" t="s">
        <v>47</v>
      </c>
      <c r="D677" t="s">
        <v>3284</v>
      </c>
      <c r="E677" t="s">
        <v>49</v>
      </c>
      <c r="F677" t="s">
        <v>50</v>
      </c>
      <c r="G677">
        <v>2.0833333333333298E-3</v>
      </c>
    </row>
    <row r="678" spans="1:7" x14ac:dyDescent="0.25">
      <c r="A678" t="s">
        <v>218</v>
      </c>
      <c r="B678" t="s">
        <v>70</v>
      </c>
      <c r="C678" t="s">
        <v>47</v>
      </c>
      <c r="D678" t="s">
        <v>3283</v>
      </c>
      <c r="E678" t="s">
        <v>49</v>
      </c>
      <c r="F678" t="s">
        <v>50</v>
      </c>
      <c r="G678">
        <v>0</v>
      </c>
    </row>
    <row r="679" spans="1:7" x14ac:dyDescent="0.25">
      <c r="A679" t="s">
        <v>220</v>
      </c>
      <c r="B679" t="s">
        <v>70</v>
      </c>
      <c r="C679" t="s">
        <v>47</v>
      </c>
      <c r="D679" t="s">
        <v>3329</v>
      </c>
      <c r="E679" t="s">
        <v>49</v>
      </c>
      <c r="F679" t="s">
        <v>50</v>
      </c>
      <c r="G679">
        <v>0</v>
      </c>
    </row>
    <row r="680" spans="1:7" x14ac:dyDescent="0.25">
      <c r="A680" t="s">
        <v>220</v>
      </c>
      <c r="B680" t="s">
        <v>76</v>
      </c>
      <c r="C680" t="s">
        <v>47</v>
      </c>
      <c r="D680" t="s">
        <v>3330</v>
      </c>
      <c r="E680" t="s">
        <v>49</v>
      </c>
      <c r="F680" t="s">
        <v>50</v>
      </c>
      <c r="G680">
        <v>1.5873010196383E-4</v>
      </c>
    </row>
    <row r="681" spans="1:7" x14ac:dyDescent="0.25">
      <c r="A681" t="s">
        <v>218</v>
      </c>
      <c r="B681" t="s">
        <v>76</v>
      </c>
      <c r="C681" t="s">
        <v>47</v>
      </c>
      <c r="D681" t="s">
        <v>3282</v>
      </c>
      <c r="E681" t="s">
        <v>49</v>
      </c>
      <c r="F681" t="s">
        <v>50</v>
      </c>
      <c r="G681">
        <v>6.9444477558135902E-4</v>
      </c>
    </row>
    <row r="682" spans="1:7" x14ac:dyDescent="0.25">
      <c r="A682" t="s">
        <v>220</v>
      </c>
      <c r="B682" t="s">
        <v>70</v>
      </c>
      <c r="C682" t="s">
        <v>47</v>
      </c>
      <c r="D682" t="s">
        <v>3331</v>
      </c>
      <c r="E682" t="s">
        <v>49</v>
      </c>
      <c r="F682" t="s">
        <v>50</v>
      </c>
      <c r="G682">
        <v>0</v>
      </c>
    </row>
    <row r="683" spans="1:7" x14ac:dyDescent="0.25">
      <c r="A683" t="s">
        <v>220</v>
      </c>
      <c r="B683" t="s">
        <v>76</v>
      </c>
      <c r="C683" t="s">
        <v>47</v>
      </c>
      <c r="D683" t="s">
        <v>3332</v>
      </c>
      <c r="E683" t="s">
        <v>49</v>
      </c>
      <c r="F683" t="s">
        <v>50</v>
      </c>
      <c r="G683">
        <v>1.5151509732911001E-4</v>
      </c>
    </row>
    <row r="684" spans="1:7" x14ac:dyDescent="0.25">
      <c r="A684" t="s">
        <v>220</v>
      </c>
      <c r="B684" t="s">
        <v>70</v>
      </c>
      <c r="C684" t="s">
        <v>47</v>
      </c>
      <c r="D684" t="s">
        <v>3333</v>
      </c>
      <c r="E684" t="s">
        <v>49</v>
      </c>
      <c r="F684" t="s">
        <v>50</v>
      </c>
      <c r="G684">
        <v>0</v>
      </c>
    </row>
    <row r="685" spans="1:7" x14ac:dyDescent="0.25">
      <c r="A685" t="s">
        <v>220</v>
      </c>
      <c r="B685" t="s">
        <v>76</v>
      </c>
      <c r="C685" t="s">
        <v>47</v>
      </c>
      <c r="D685" t="s">
        <v>3334</v>
      </c>
      <c r="E685" t="s">
        <v>49</v>
      </c>
      <c r="F685" t="s">
        <v>50</v>
      </c>
      <c r="G685">
        <v>1.4492748440175801E-4</v>
      </c>
    </row>
    <row r="686" spans="1:7" x14ac:dyDescent="0.25">
      <c r="A686" t="s">
        <v>220</v>
      </c>
      <c r="B686" t="s">
        <v>70</v>
      </c>
      <c r="C686" t="s">
        <v>47</v>
      </c>
      <c r="D686" t="s">
        <v>3335</v>
      </c>
      <c r="E686" t="s">
        <v>49</v>
      </c>
      <c r="F686" t="s">
        <v>50</v>
      </c>
      <c r="G686">
        <v>0</v>
      </c>
    </row>
    <row r="687" spans="1:7" x14ac:dyDescent="0.25">
      <c r="A687" t="s">
        <v>220</v>
      </c>
      <c r="B687" t="s">
        <v>76</v>
      </c>
      <c r="C687" t="s">
        <v>47</v>
      </c>
      <c r="D687" t="s">
        <v>3336</v>
      </c>
      <c r="E687" t="s">
        <v>49</v>
      </c>
      <c r="F687" t="s">
        <v>50</v>
      </c>
      <c r="G687">
        <v>1.38888839218351E-4</v>
      </c>
    </row>
    <row r="688" spans="1:7" x14ac:dyDescent="0.25">
      <c r="A688" t="s">
        <v>220</v>
      </c>
      <c r="B688" t="s">
        <v>70</v>
      </c>
      <c r="C688" t="s">
        <v>47</v>
      </c>
      <c r="D688" t="s">
        <v>3338</v>
      </c>
      <c r="E688" t="s">
        <v>49</v>
      </c>
      <c r="F688" t="s">
        <v>50</v>
      </c>
      <c r="G688">
        <v>0</v>
      </c>
    </row>
    <row r="689" spans="1:8" x14ac:dyDescent="0.25">
      <c r="A689" t="s">
        <v>220</v>
      </c>
      <c r="B689" t="s">
        <v>76</v>
      </c>
      <c r="C689" t="s">
        <v>47</v>
      </c>
      <c r="D689" t="s">
        <v>3337</v>
      </c>
      <c r="E689" t="s">
        <v>49</v>
      </c>
      <c r="F689" t="s">
        <v>50</v>
      </c>
      <c r="G689">
        <v>1.3333328564961699E-4</v>
      </c>
    </row>
    <row r="690" spans="1:8" x14ac:dyDescent="0.25">
      <c r="A690" t="s">
        <v>220</v>
      </c>
      <c r="B690" t="s">
        <v>70</v>
      </c>
      <c r="C690" t="s">
        <v>47</v>
      </c>
      <c r="D690" t="s">
        <v>3340</v>
      </c>
      <c r="E690" t="s">
        <v>49</v>
      </c>
      <c r="F690" t="s">
        <v>50</v>
      </c>
      <c r="G690" s="7">
        <v>9.6153830870603898E-5</v>
      </c>
      <c r="H690" s="7"/>
    </row>
    <row r="691" spans="1:8" x14ac:dyDescent="0.25">
      <c r="A691" t="s">
        <v>220</v>
      </c>
      <c r="B691" t="s">
        <v>76</v>
      </c>
      <c r="C691" t="s">
        <v>47</v>
      </c>
      <c r="D691" t="s">
        <v>3339</v>
      </c>
      <c r="E691" t="s">
        <v>49</v>
      </c>
      <c r="F691" t="s">
        <v>50</v>
      </c>
      <c r="G691">
        <v>1.81623911246275E-4</v>
      </c>
    </row>
    <row r="692" spans="1:8" x14ac:dyDescent="0.25">
      <c r="A692" t="s">
        <v>220</v>
      </c>
      <c r="B692" t="s">
        <v>70</v>
      </c>
      <c r="C692" t="s">
        <v>47</v>
      </c>
      <c r="D692" t="s">
        <v>3341</v>
      </c>
      <c r="E692" t="s">
        <v>49</v>
      </c>
      <c r="F692" t="s">
        <v>50</v>
      </c>
      <c r="G692" s="7">
        <v>9.2592577875396295E-5</v>
      </c>
      <c r="H692" s="7"/>
    </row>
    <row r="693" spans="1:8" x14ac:dyDescent="0.25">
      <c r="A693" t="s">
        <v>218</v>
      </c>
      <c r="B693" t="s">
        <v>73</v>
      </c>
      <c r="C693" t="s">
        <v>47</v>
      </c>
      <c r="D693" t="s">
        <v>3287</v>
      </c>
      <c r="E693" t="s">
        <v>49</v>
      </c>
      <c r="F693" t="s">
        <v>50</v>
      </c>
      <c r="G693">
        <v>1.8518520726097899E-3</v>
      </c>
    </row>
    <row r="694" spans="1:8" x14ac:dyDescent="0.25">
      <c r="A694" t="s">
        <v>220</v>
      </c>
      <c r="B694" t="s">
        <v>76</v>
      </c>
      <c r="C694" t="s">
        <v>47</v>
      </c>
      <c r="D694" t="s">
        <v>3342</v>
      </c>
      <c r="E694" t="s">
        <v>49</v>
      </c>
      <c r="F694" t="s">
        <v>50</v>
      </c>
      <c r="G694">
        <v>1.7489709971863499E-4</v>
      </c>
    </row>
    <row r="695" spans="1:8" x14ac:dyDescent="0.25">
      <c r="A695" t="s">
        <v>218</v>
      </c>
      <c r="B695" t="s">
        <v>70</v>
      </c>
      <c r="C695" t="s">
        <v>47</v>
      </c>
      <c r="D695" t="s">
        <v>3286</v>
      </c>
      <c r="E695" t="s">
        <v>49</v>
      </c>
      <c r="F695" t="s">
        <v>50</v>
      </c>
      <c r="G695">
        <v>0</v>
      </c>
    </row>
    <row r="696" spans="1:8" x14ac:dyDescent="0.25">
      <c r="A696" t="s">
        <v>220</v>
      </c>
      <c r="B696" t="s">
        <v>70</v>
      </c>
      <c r="C696" t="s">
        <v>47</v>
      </c>
      <c r="D696" t="s">
        <v>3343</v>
      </c>
      <c r="E696" t="s">
        <v>49</v>
      </c>
      <c r="F696" t="s">
        <v>50</v>
      </c>
      <c r="G696" s="7">
        <v>8.9285700094132199E-5</v>
      </c>
      <c r="H696" s="7"/>
    </row>
    <row r="697" spans="1:8" x14ac:dyDescent="0.25">
      <c r="A697" t="s">
        <v>220</v>
      </c>
      <c r="B697" t="s">
        <v>76</v>
      </c>
      <c r="C697" t="s">
        <v>47</v>
      </c>
      <c r="D697" t="s">
        <v>3344</v>
      </c>
      <c r="E697" t="s">
        <v>49</v>
      </c>
      <c r="F697" t="s">
        <v>50</v>
      </c>
      <c r="G697">
        <v>1.98412651107424E-4</v>
      </c>
    </row>
    <row r="698" spans="1:8" x14ac:dyDescent="0.25">
      <c r="A698" t="s">
        <v>218</v>
      </c>
      <c r="B698" t="s">
        <v>76</v>
      </c>
      <c r="C698" t="s">
        <v>47</v>
      </c>
      <c r="D698" t="s">
        <v>3285</v>
      </c>
      <c r="E698" t="s">
        <v>49</v>
      </c>
      <c r="F698" t="s">
        <v>50</v>
      </c>
      <c r="G698">
        <v>4.6296318372090599E-4</v>
      </c>
    </row>
    <row r="699" spans="1:8" x14ac:dyDescent="0.25">
      <c r="A699" t="s">
        <v>220</v>
      </c>
      <c r="B699" t="s">
        <v>70</v>
      </c>
      <c r="C699" t="s">
        <v>47</v>
      </c>
      <c r="D699" t="s">
        <v>3345</v>
      </c>
      <c r="E699" t="s">
        <v>49</v>
      </c>
      <c r="F699" t="s">
        <v>50</v>
      </c>
      <c r="G699" s="7">
        <v>8.62068828495069E-5</v>
      </c>
      <c r="H699" s="7"/>
    </row>
    <row r="700" spans="1:8" x14ac:dyDescent="0.25">
      <c r="A700" t="s">
        <v>220</v>
      </c>
      <c r="B700" t="s">
        <v>76</v>
      </c>
      <c r="C700" t="s">
        <v>47</v>
      </c>
      <c r="D700" t="s">
        <v>3347</v>
      </c>
      <c r="E700" t="s">
        <v>49</v>
      </c>
      <c r="F700" t="s">
        <v>50</v>
      </c>
      <c r="G700">
        <v>2.2988504376904699E-4</v>
      </c>
    </row>
    <row r="701" spans="1:8" x14ac:dyDescent="0.25">
      <c r="A701" t="s">
        <v>220</v>
      </c>
      <c r="B701" t="s">
        <v>76</v>
      </c>
      <c r="C701" t="s">
        <v>47</v>
      </c>
      <c r="D701" t="s">
        <v>3349</v>
      </c>
      <c r="E701" t="s">
        <v>49</v>
      </c>
      <c r="F701" t="s">
        <v>50</v>
      </c>
      <c r="G701">
        <v>3.5185178120930902E-4</v>
      </c>
    </row>
    <row r="702" spans="1:8" x14ac:dyDescent="0.25">
      <c r="A702" t="s">
        <v>106</v>
      </c>
      <c r="B702" t="s">
        <v>3</v>
      </c>
      <c r="C702" t="s">
        <v>108</v>
      </c>
      <c r="D702">
        <v>13</v>
      </c>
      <c r="E702" t="s">
        <v>60</v>
      </c>
      <c r="F702" t="s">
        <v>61</v>
      </c>
      <c r="G702">
        <v>3.5185178120930902E-4</v>
      </c>
    </row>
    <row r="703" spans="1:8" x14ac:dyDescent="0.25">
      <c r="A703">
        <v>3.5185178120930902E-4</v>
      </c>
    </row>
    <row r="704" spans="1:8" x14ac:dyDescent="0.25">
      <c r="A704" t="s">
        <v>220</v>
      </c>
      <c r="B704" t="s">
        <v>70</v>
      </c>
      <c r="C704" t="s">
        <v>47</v>
      </c>
      <c r="D704" t="s">
        <v>3346</v>
      </c>
      <c r="E704" t="s">
        <v>49</v>
      </c>
      <c r="F704" t="s">
        <v>50</v>
      </c>
      <c r="G704" s="7">
        <v>8.3333320087856702E-5</v>
      </c>
      <c r="H704" s="7"/>
    </row>
    <row r="705" spans="1:8" x14ac:dyDescent="0.25">
      <c r="A705" t="s">
        <v>220</v>
      </c>
      <c r="B705" t="s">
        <v>70</v>
      </c>
      <c r="C705" t="s">
        <v>47</v>
      </c>
      <c r="D705" t="s">
        <v>3348</v>
      </c>
      <c r="E705" t="s">
        <v>49</v>
      </c>
      <c r="F705" t="s">
        <v>50</v>
      </c>
      <c r="G705" s="7">
        <v>8.0645148472119403E-5</v>
      </c>
      <c r="H705" s="7"/>
    </row>
    <row r="706" spans="1:8" x14ac:dyDescent="0.25">
      <c r="A706" t="s">
        <v>220</v>
      </c>
      <c r="B706" t="s">
        <v>70</v>
      </c>
      <c r="C706" t="s">
        <v>47</v>
      </c>
      <c r="D706" t="s">
        <v>3350</v>
      </c>
      <c r="E706" t="s">
        <v>49</v>
      </c>
      <c r="F706" t="s">
        <v>50</v>
      </c>
      <c r="G706" s="7">
        <v>7.8124987582365603E-5</v>
      </c>
      <c r="H706" s="7"/>
    </row>
    <row r="707" spans="1:8" x14ac:dyDescent="0.25">
      <c r="A707" t="s">
        <v>220</v>
      </c>
      <c r="B707" t="s">
        <v>70</v>
      </c>
      <c r="C707" t="s">
        <v>47</v>
      </c>
      <c r="D707" t="s">
        <v>3351</v>
      </c>
      <c r="E707" t="s">
        <v>49</v>
      </c>
      <c r="F707" t="s">
        <v>50</v>
      </c>
      <c r="G707" s="7">
        <v>7.5757563716233306E-5</v>
      </c>
      <c r="H707" s="7"/>
    </row>
    <row r="708" spans="1:8" x14ac:dyDescent="0.25">
      <c r="A708" t="s">
        <v>218</v>
      </c>
      <c r="B708" t="s">
        <v>73</v>
      </c>
      <c r="C708" t="s">
        <v>47</v>
      </c>
      <c r="D708" t="s">
        <v>3290</v>
      </c>
      <c r="E708" t="s">
        <v>49</v>
      </c>
      <c r="F708" t="s">
        <v>50</v>
      </c>
      <c r="G708">
        <v>1.38888905445734E-3</v>
      </c>
    </row>
    <row r="709" spans="1:8" x14ac:dyDescent="0.25">
      <c r="A709" t="s">
        <v>218</v>
      </c>
      <c r="B709" t="s">
        <v>70</v>
      </c>
      <c r="C709" t="s">
        <v>47</v>
      </c>
      <c r="D709" t="s">
        <v>3289</v>
      </c>
      <c r="E709" t="s">
        <v>49</v>
      </c>
      <c r="F709" t="s">
        <v>50</v>
      </c>
      <c r="G709">
        <v>0</v>
      </c>
    </row>
    <row r="710" spans="1:8" x14ac:dyDescent="0.25">
      <c r="A710" t="s">
        <v>220</v>
      </c>
      <c r="B710" t="s">
        <v>70</v>
      </c>
      <c r="C710" t="s">
        <v>47</v>
      </c>
      <c r="D710" t="s">
        <v>3352</v>
      </c>
      <c r="E710" t="s">
        <v>49</v>
      </c>
      <c r="F710" t="s">
        <v>50</v>
      </c>
      <c r="G710" s="7">
        <v>7.3529400077520599E-5</v>
      </c>
      <c r="H710" s="7"/>
    </row>
    <row r="711" spans="1:8" x14ac:dyDescent="0.25">
      <c r="A711" t="s">
        <v>218</v>
      </c>
      <c r="B711" t="s">
        <v>76</v>
      </c>
      <c r="C711" t="s">
        <v>47</v>
      </c>
      <c r="D711" t="s">
        <v>3288</v>
      </c>
      <c r="E711" t="s">
        <v>49</v>
      </c>
      <c r="F711" t="s">
        <v>50</v>
      </c>
      <c r="G711">
        <v>3.4722238779067902E-4</v>
      </c>
    </row>
    <row r="712" spans="1:8" x14ac:dyDescent="0.25">
      <c r="A712" t="s">
        <v>220</v>
      </c>
      <c r="B712" t="s">
        <v>70</v>
      </c>
      <c r="C712" t="s">
        <v>47</v>
      </c>
      <c r="D712" t="s">
        <v>3353</v>
      </c>
      <c r="E712" t="s">
        <v>49</v>
      </c>
      <c r="F712" t="s">
        <v>50</v>
      </c>
      <c r="G712" s="7">
        <v>7.1428560075305694E-5</v>
      </c>
      <c r="H712" s="7"/>
    </row>
    <row r="713" spans="1:8" x14ac:dyDescent="0.25">
      <c r="A713" t="s">
        <v>220</v>
      </c>
      <c r="B713" t="s">
        <v>70</v>
      </c>
      <c r="C713" t="s">
        <v>47</v>
      </c>
      <c r="D713" t="s">
        <v>3354</v>
      </c>
      <c r="E713" t="s">
        <v>49</v>
      </c>
      <c r="F713" t="s">
        <v>50</v>
      </c>
      <c r="G713" s="7">
        <v>8.4876517454783102E-5</v>
      </c>
      <c r="H713" s="7"/>
    </row>
    <row r="714" spans="1:8" x14ac:dyDescent="0.25">
      <c r="A714" t="s">
        <v>220</v>
      </c>
      <c r="B714" t="s">
        <v>70</v>
      </c>
      <c r="C714" t="s">
        <v>47</v>
      </c>
      <c r="D714" t="s">
        <v>3355</v>
      </c>
      <c r="E714" t="s">
        <v>49</v>
      </c>
      <c r="F714" t="s">
        <v>50</v>
      </c>
      <c r="G714" s="7">
        <v>8.2582557523572695E-5</v>
      </c>
      <c r="H714" s="7"/>
    </row>
    <row r="715" spans="1:8" x14ac:dyDescent="0.25">
      <c r="A715" t="s">
        <v>220</v>
      </c>
      <c r="B715" t="s">
        <v>70</v>
      </c>
      <c r="C715" t="s">
        <v>47</v>
      </c>
      <c r="D715" t="s">
        <v>3356</v>
      </c>
      <c r="E715" t="s">
        <v>49</v>
      </c>
      <c r="F715" t="s">
        <v>50</v>
      </c>
      <c r="G715" s="7">
        <v>8.0409332325583998E-5</v>
      </c>
      <c r="H715" s="7"/>
    </row>
    <row r="716" spans="1:8" x14ac:dyDescent="0.25">
      <c r="A716" t="s">
        <v>220</v>
      </c>
      <c r="B716" t="s">
        <v>70</v>
      </c>
      <c r="C716" t="s">
        <v>47</v>
      </c>
      <c r="D716" t="s">
        <v>3357</v>
      </c>
      <c r="E716" t="s">
        <v>49</v>
      </c>
      <c r="F716" t="s">
        <v>50</v>
      </c>
      <c r="G716" s="7">
        <v>7.8347554573645904E-5</v>
      </c>
      <c r="H716" s="7"/>
    </row>
    <row r="717" spans="1:8" x14ac:dyDescent="0.25">
      <c r="A717" t="s">
        <v>218</v>
      </c>
      <c r="B717" t="s">
        <v>73</v>
      </c>
      <c r="C717" t="s">
        <v>47</v>
      </c>
      <c r="D717" t="s">
        <v>3293</v>
      </c>
      <c r="E717" t="s">
        <v>49</v>
      </c>
      <c r="F717" t="s">
        <v>50</v>
      </c>
      <c r="G717">
        <v>1.1111112435658701E-3</v>
      </c>
    </row>
    <row r="718" spans="1:8" x14ac:dyDescent="0.25">
      <c r="A718" t="s">
        <v>218</v>
      </c>
      <c r="B718" t="s">
        <v>70</v>
      </c>
      <c r="C718" t="s">
        <v>47</v>
      </c>
      <c r="D718" t="s">
        <v>3291</v>
      </c>
      <c r="E718" t="s">
        <v>49</v>
      </c>
      <c r="F718" t="s">
        <v>50</v>
      </c>
      <c r="G718">
        <v>0</v>
      </c>
    </row>
    <row r="719" spans="1:8" x14ac:dyDescent="0.25">
      <c r="A719" t="s">
        <v>220</v>
      </c>
      <c r="B719" t="s">
        <v>70</v>
      </c>
      <c r="C719" t="s">
        <v>47</v>
      </c>
      <c r="D719" t="s">
        <v>3358</v>
      </c>
      <c r="E719" t="s">
        <v>49</v>
      </c>
      <c r="F719" t="s">
        <v>50</v>
      </c>
      <c r="G719" s="7">
        <v>9.7222179174423194E-5</v>
      </c>
      <c r="H719" s="7"/>
    </row>
    <row r="720" spans="1:8" x14ac:dyDescent="0.25">
      <c r="A720" t="s">
        <v>218</v>
      </c>
      <c r="B720" t="s">
        <v>76</v>
      </c>
      <c r="C720" t="s">
        <v>47</v>
      </c>
      <c r="D720" t="s">
        <v>3292</v>
      </c>
      <c r="E720" t="s">
        <v>49</v>
      </c>
      <c r="F720" t="s">
        <v>50</v>
      </c>
      <c r="G720">
        <v>2.7777791023254298E-4</v>
      </c>
    </row>
    <row r="721" spans="1:7" x14ac:dyDescent="0.25">
      <c r="A721" t="s">
        <v>220</v>
      </c>
      <c r="B721" t="s">
        <v>70</v>
      </c>
      <c r="C721" t="s">
        <v>47</v>
      </c>
      <c r="D721" t="s">
        <v>3359</v>
      </c>
      <c r="E721" t="s">
        <v>49</v>
      </c>
      <c r="F721" t="s">
        <v>50</v>
      </c>
      <c r="G721">
        <v>1.1517609038004E-4</v>
      </c>
    </row>
    <row r="722" spans="1:7" x14ac:dyDescent="0.25">
      <c r="A722" t="s">
        <v>220</v>
      </c>
      <c r="B722" t="s">
        <v>70</v>
      </c>
      <c r="C722" t="s">
        <v>47</v>
      </c>
      <c r="D722" t="s">
        <v>3360</v>
      </c>
      <c r="E722" t="s">
        <v>49</v>
      </c>
      <c r="F722" t="s">
        <v>50</v>
      </c>
      <c r="G722">
        <v>1.1243380251384901E-4</v>
      </c>
    </row>
    <row r="723" spans="1:7" x14ac:dyDescent="0.25">
      <c r="A723" t="s">
        <v>220</v>
      </c>
      <c r="B723" t="s">
        <v>70</v>
      </c>
      <c r="C723" t="s">
        <v>47</v>
      </c>
      <c r="D723" t="s">
        <v>3361</v>
      </c>
      <c r="E723" t="s">
        <v>49</v>
      </c>
      <c r="F723" t="s">
        <v>50</v>
      </c>
      <c r="G723">
        <v>1.09819062920503E-4</v>
      </c>
    </row>
    <row r="724" spans="1:7" x14ac:dyDescent="0.25">
      <c r="A724" t="s">
        <v>220</v>
      </c>
      <c r="B724" t="s">
        <v>70</v>
      </c>
      <c r="C724" t="s">
        <v>47</v>
      </c>
      <c r="D724" t="s">
        <v>3362</v>
      </c>
      <c r="E724" t="s">
        <v>49</v>
      </c>
      <c r="F724" t="s">
        <v>50</v>
      </c>
      <c r="G724">
        <v>1.07323175126856E-4</v>
      </c>
    </row>
    <row r="725" spans="1:7" x14ac:dyDescent="0.25">
      <c r="A725" t="s">
        <v>220</v>
      </c>
      <c r="B725" t="s">
        <v>70</v>
      </c>
      <c r="C725" t="s">
        <v>47</v>
      </c>
      <c r="D725" t="s">
        <v>3363</v>
      </c>
      <c r="E725" t="s">
        <v>49</v>
      </c>
      <c r="F725" t="s">
        <v>50</v>
      </c>
      <c r="G725">
        <v>1.04938215679592E-4</v>
      </c>
    </row>
    <row r="726" spans="1:7" x14ac:dyDescent="0.25">
      <c r="A726" t="s">
        <v>218</v>
      </c>
      <c r="B726" t="s">
        <v>73</v>
      </c>
      <c r="C726" t="s">
        <v>47</v>
      </c>
      <c r="D726" t="s">
        <v>3296</v>
      </c>
      <c r="E726" t="s">
        <v>49</v>
      </c>
      <c r="F726" t="s">
        <v>50</v>
      </c>
      <c r="G726">
        <v>1.0648147927390199E-3</v>
      </c>
    </row>
    <row r="727" spans="1:7" x14ac:dyDescent="0.25">
      <c r="A727" t="s">
        <v>220</v>
      </c>
      <c r="B727" t="s">
        <v>70</v>
      </c>
      <c r="C727" t="s">
        <v>47</v>
      </c>
      <c r="D727" t="s">
        <v>3364</v>
      </c>
      <c r="E727" t="s">
        <v>49</v>
      </c>
      <c r="F727" t="s">
        <v>50</v>
      </c>
      <c r="G727">
        <v>1.2077287487361699E-4</v>
      </c>
    </row>
    <row r="728" spans="1:7" x14ac:dyDescent="0.25">
      <c r="A728" t="s">
        <v>218</v>
      </c>
      <c r="B728" t="s">
        <v>70</v>
      </c>
      <c r="C728" t="s">
        <v>47</v>
      </c>
      <c r="D728" t="s">
        <v>3294</v>
      </c>
      <c r="E728" t="s">
        <v>49</v>
      </c>
      <c r="F728" t="s">
        <v>50</v>
      </c>
      <c r="G728">
        <v>0</v>
      </c>
    </row>
    <row r="729" spans="1:7" x14ac:dyDescent="0.25">
      <c r="A729" t="s">
        <v>218</v>
      </c>
      <c r="B729" t="s">
        <v>76</v>
      </c>
      <c r="C729" t="s">
        <v>47</v>
      </c>
      <c r="D729" t="s">
        <v>3295</v>
      </c>
      <c r="E729" t="s">
        <v>49</v>
      </c>
      <c r="F729" t="s">
        <v>50</v>
      </c>
      <c r="G729">
        <v>4.1666693157619899E-4</v>
      </c>
    </row>
    <row r="730" spans="1:7" x14ac:dyDescent="0.25">
      <c r="A730" t="s">
        <v>220</v>
      </c>
      <c r="B730" t="s">
        <v>70</v>
      </c>
      <c r="C730" t="s">
        <v>47</v>
      </c>
      <c r="D730" t="s">
        <v>3365</v>
      </c>
      <c r="E730" t="s">
        <v>49</v>
      </c>
      <c r="F730" t="s">
        <v>50</v>
      </c>
      <c r="G730">
        <v>1.18203239238008E-4</v>
      </c>
    </row>
    <row r="731" spans="1:7" x14ac:dyDescent="0.25">
      <c r="A731" t="s">
        <v>220</v>
      </c>
      <c r="B731" t="s">
        <v>70</v>
      </c>
      <c r="C731" t="s">
        <v>47</v>
      </c>
      <c r="D731" t="s">
        <v>3366</v>
      </c>
      <c r="E731" t="s">
        <v>49</v>
      </c>
      <c r="F731" t="s">
        <v>50</v>
      </c>
      <c r="G731">
        <v>1.15740671753883E-4</v>
      </c>
    </row>
    <row r="732" spans="1:7" x14ac:dyDescent="0.25">
      <c r="A732" t="s">
        <v>220</v>
      </c>
      <c r="B732" t="s">
        <v>70</v>
      </c>
      <c r="C732" t="s">
        <v>47</v>
      </c>
      <c r="D732" t="s">
        <v>3367</v>
      </c>
      <c r="E732" t="s">
        <v>49</v>
      </c>
      <c r="F732" t="s">
        <v>50</v>
      </c>
      <c r="G732">
        <v>1.24716474896385E-4</v>
      </c>
    </row>
    <row r="733" spans="1:7" x14ac:dyDescent="0.25">
      <c r="A733" t="s">
        <v>220</v>
      </c>
      <c r="B733" t="s">
        <v>70</v>
      </c>
      <c r="C733" t="s">
        <v>47</v>
      </c>
      <c r="D733" t="s">
        <v>3368</v>
      </c>
      <c r="E733" t="s">
        <v>49</v>
      </c>
      <c r="F733" t="s">
        <v>50</v>
      </c>
      <c r="G733">
        <v>1.2777769565582199E-4</v>
      </c>
    </row>
    <row r="734" spans="1:7" x14ac:dyDescent="0.25">
      <c r="A734" t="s">
        <v>106</v>
      </c>
      <c r="B734" t="s">
        <v>3</v>
      </c>
      <c r="C734" t="s">
        <v>108</v>
      </c>
      <c r="D734">
        <v>14</v>
      </c>
      <c r="E734" t="s">
        <v>60</v>
      </c>
      <c r="F734" t="s">
        <v>61</v>
      </c>
      <c r="G734">
        <v>1.2777769565582199E-4</v>
      </c>
    </row>
    <row r="735" spans="1:7" x14ac:dyDescent="0.25">
      <c r="A735">
        <v>1.2777769565582199E-4</v>
      </c>
    </row>
    <row r="736" spans="1:7" x14ac:dyDescent="0.25">
      <c r="A736" t="s">
        <v>218</v>
      </c>
      <c r="B736" t="s">
        <v>73</v>
      </c>
      <c r="C736" t="s">
        <v>47</v>
      </c>
      <c r="D736" t="s">
        <v>3299</v>
      </c>
      <c r="E736" t="s">
        <v>49</v>
      </c>
      <c r="F736" t="s">
        <v>50</v>
      </c>
      <c r="G736">
        <v>9.12698393776303E-4</v>
      </c>
    </row>
    <row r="737" spans="1:8" x14ac:dyDescent="0.25">
      <c r="A737" t="s">
        <v>218</v>
      </c>
      <c r="B737" t="s">
        <v>70</v>
      </c>
      <c r="C737" t="s">
        <v>47</v>
      </c>
      <c r="D737" t="s">
        <v>3297</v>
      </c>
      <c r="E737" t="s">
        <v>49</v>
      </c>
      <c r="F737" t="s">
        <v>50</v>
      </c>
      <c r="G737">
        <v>0</v>
      </c>
    </row>
    <row r="738" spans="1:8" x14ac:dyDescent="0.25">
      <c r="A738" t="s">
        <v>218</v>
      </c>
      <c r="B738" t="s">
        <v>76</v>
      </c>
      <c r="C738" t="s">
        <v>47</v>
      </c>
      <c r="D738" t="s">
        <v>3298</v>
      </c>
      <c r="E738" t="s">
        <v>49</v>
      </c>
      <c r="F738" t="s">
        <v>50</v>
      </c>
      <c r="G738">
        <v>3.5714308420816998E-4</v>
      </c>
    </row>
    <row r="739" spans="1:8" x14ac:dyDescent="0.25">
      <c r="A739" t="s">
        <v>218</v>
      </c>
      <c r="B739" t="s">
        <v>73</v>
      </c>
      <c r="C739" t="s">
        <v>47</v>
      </c>
      <c r="D739" t="s">
        <v>3302</v>
      </c>
      <c r="E739" t="s">
        <v>49</v>
      </c>
      <c r="F739" t="s">
        <v>50</v>
      </c>
      <c r="G739">
        <v>7.9861109455426499E-4</v>
      </c>
    </row>
    <row r="740" spans="1:8" x14ac:dyDescent="0.25">
      <c r="A740" t="s">
        <v>218</v>
      </c>
      <c r="B740" t="s">
        <v>70</v>
      </c>
      <c r="C740" t="s">
        <v>47</v>
      </c>
      <c r="D740" t="s">
        <v>3300</v>
      </c>
      <c r="E740" t="s">
        <v>49</v>
      </c>
      <c r="F740" t="s">
        <v>50</v>
      </c>
      <c r="G740">
        <v>0</v>
      </c>
    </row>
    <row r="741" spans="1:8" x14ac:dyDescent="0.25">
      <c r="A741" t="s">
        <v>218</v>
      </c>
      <c r="B741" t="s">
        <v>76</v>
      </c>
      <c r="C741" t="s">
        <v>47</v>
      </c>
      <c r="D741" t="s">
        <v>3301</v>
      </c>
      <c r="E741" t="s">
        <v>49</v>
      </c>
      <c r="F741" t="s">
        <v>50</v>
      </c>
      <c r="G741">
        <v>3.1250019868214897E-4</v>
      </c>
    </row>
    <row r="742" spans="1:8" x14ac:dyDescent="0.25">
      <c r="A742" t="s">
        <v>218</v>
      </c>
      <c r="B742" t="s">
        <v>73</v>
      </c>
      <c r="C742" t="s">
        <v>47</v>
      </c>
      <c r="D742" t="s">
        <v>3305</v>
      </c>
      <c r="E742" t="s">
        <v>49</v>
      </c>
      <c r="F742" t="s">
        <v>50</v>
      </c>
      <c r="G742">
        <v>7.0987652849267998E-4</v>
      </c>
    </row>
    <row r="743" spans="1:8" x14ac:dyDescent="0.25">
      <c r="A743" t="s">
        <v>218</v>
      </c>
      <c r="B743" t="s">
        <v>70</v>
      </c>
      <c r="C743" t="s">
        <v>47</v>
      </c>
      <c r="D743" t="s">
        <v>3303</v>
      </c>
      <c r="E743" t="s">
        <v>49</v>
      </c>
      <c r="F743" t="s">
        <v>50</v>
      </c>
      <c r="G743">
        <v>0</v>
      </c>
    </row>
    <row r="744" spans="1:8" x14ac:dyDescent="0.25">
      <c r="A744" t="s">
        <v>218</v>
      </c>
      <c r="B744" t="s">
        <v>76</v>
      </c>
      <c r="C744" t="s">
        <v>47</v>
      </c>
      <c r="D744" t="s">
        <v>3304</v>
      </c>
      <c r="E744" t="s">
        <v>49</v>
      </c>
      <c r="F744" t="s">
        <v>50</v>
      </c>
      <c r="G744">
        <v>2.7777795438413199E-4</v>
      </c>
    </row>
    <row r="745" spans="1:8" x14ac:dyDescent="0.25">
      <c r="A745" t="s">
        <v>218</v>
      </c>
      <c r="B745" t="s">
        <v>73</v>
      </c>
      <c r="C745" t="s">
        <v>47</v>
      </c>
      <c r="D745" t="s">
        <v>3306</v>
      </c>
      <c r="E745" t="s">
        <v>49</v>
      </c>
      <c r="F745" t="s">
        <v>50</v>
      </c>
      <c r="G745">
        <v>9.7222228844960504E-4</v>
      </c>
    </row>
    <row r="746" spans="1:8" x14ac:dyDescent="0.25">
      <c r="A746" t="s">
        <v>106</v>
      </c>
      <c r="B746" t="s">
        <v>212</v>
      </c>
      <c r="C746" t="s">
        <v>108</v>
      </c>
      <c r="D746">
        <v>12</v>
      </c>
      <c r="E746" t="s">
        <v>60</v>
      </c>
      <c r="F746" t="s">
        <v>61</v>
      </c>
      <c r="G746">
        <v>9.7222228844960504E-4</v>
      </c>
    </row>
    <row r="747" spans="1:8" x14ac:dyDescent="0.25">
      <c r="A747">
        <v>9.7222228844960504E-4</v>
      </c>
    </row>
    <row r="748" spans="1:8" x14ac:dyDescent="0.25">
      <c r="A748" t="s">
        <v>218</v>
      </c>
      <c r="B748" t="s">
        <v>70</v>
      </c>
      <c r="C748" t="s">
        <v>47</v>
      </c>
      <c r="D748" t="s">
        <v>3307</v>
      </c>
      <c r="E748" t="s">
        <v>49</v>
      </c>
      <c r="F748" t="s">
        <v>50</v>
      </c>
      <c r="G748" s="7">
        <v>8.33332538604736E-5</v>
      </c>
      <c r="H748" s="7"/>
    </row>
    <row r="749" spans="1:8" x14ac:dyDescent="0.25">
      <c r="A749" t="s">
        <v>218</v>
      </c>
      <c r="B749" t="s">
        <v>76</v>
      </c>
      <c r="C749" t="s">
        <v>47</v>
      </c>
      <c r="D749" t="s">
        <v>3308</v>
      </c>
      <c r="E749" t="s">
        <v>49</v>
      </c>
      <c r="F749" t="s">
        <v>50</v>
      </c>
      <c r="G749">
        <v>2.50000158945719E-4</v>
      </c>
    </row>
    <row r="750" spans="1:8" x14ac:dyDescent="0.25">
      <c r="A750" t="s">
        <v>218</v>
      </c>
      <c r="B750" t="s">
        <v>70</v>
      </c>
      <c r="C750" t="s">
        <v>47</v>
      </c>
      <c r="D750" t="s">
        <v>3309</v>
      </c>
      <c r="E750" t="s">
        <v>49</v>
      </c>
      <c r="F750" t="s">
        <v>50</v>
      </c>
      <c r="G750" s="7">
        <v>7.5757503509521403E-5</v>
      </c>
      <c r="H750" s="7"/>
    </row>
    <row r="751" spans="1:8" x14ac:dyDescent="0.25">
      <c r="A751" t="s">
        <v>218</v>
      </c>
      <c r="B751" t="s">
        <v>76</v>
      </c>
      <c r="C751" t="s">
        <v>47</v>
      </c>
      <c r="D751" t="s">
        <v>3310</v>
      </c>
      <c r="E751" t="s">
        <v>49</v>
      </c>
      <c r="F751" t="s">
        <v>50</v>
      </c>
      <c r="G751">
        <v>2.2727287176883501E-4</v>
      </c>
    </row>
    <row r="752" spans="1:8" x14ac:dyDescent="0.25">
      <c r="A752" t="s">
        <v>218</v>
      </c>
      <c r="B752" t="s">
        <v>70</v>
      </c>
      <c r="C752" t="s">
        <v>47</v>
      </c>
      <c r="D752" t="s">
        <v>3311</v>
      </c>
      <c r="E752" t="s">
        <v>49</v>
      </c>
      <c r="F752" t="s">
        <v>50</v>
      </c>
      <c r="G752" s="7">
        <v>6.9444378217061302E-5</v>
      </c>
      <c r="H752" s="7"/>
    </row>
    <row r="753" spans="1:8" x14ac:dyDescent="0.25">
      <c r="A753" t="s">
        <v>218</v>
      </c>
      <c r="B753" t="s">
        <v>76</v>
      </c>
      <c r="C753" t="s">
        <v>47</v>
      </c>
      <c r="D753" t="s">
        <v>3312</v>
      </c>
      <c r="E753" t="s">
        <v>49</v>
      </c>
      <c r="F753" t="s">
        <v>50</v>
      </c>
      <c r="G753">
        <v>2.0833346578809901E-4</v>
      </c>
    </row>
    <row r="754" spans="1:8" x14ac:dyDescent="0.25">
      <c r="A754" t="s">
        <v>218</v>
      </c>
      <c r="B754" t="s">
        <v>76</v>
      </c>
      <c r="C754" t="s">
        <v>47</v>
      </c>
      <c r="D754" t="s">
        <v>3314</v>
      </c>
      <c r="E754" t="s">
        <v>49</v>
      </c>
      <c r="F754" t="s">
        <v>50</v>
      </c>
      <c r="G754">
        <v>1.9230781457363E-4</v>
      </c>
    </row>
    <row r="755" spans="1:8" x14ac:dyDescent="0.25">
      <c r="A755" t="s">
        <v>218</v>
      </c>
      <c r="B755" t="s">
        <v>70</v>
      </c>
      <c r="C755" t="s">
        <v>47</v>
      </c>
      <c r="D755" t="s">
        <v>3313</v>
      </c>
      <c r="E755" t="s">
        <v>49</v>
      </c>
      <c r="F755" t="s">
        <v>50</v>
      </c>
      <c r="G755" s="7">
        <v>6.4102502969595095E-5</v>
      </c>
      <c r="H755" s="7"/>
    </row>
    <row r="756" spans="1:8" x14ac:dyDescent="0.25">
      <c r="A756" t="s">
        <v>218</v>
      </c>
      <c r="B756" t="s">
        <v>76</v>
      </c>
      <c r="C756" t="s">
        <v>47</v>
      </c>
      <c r="D756" t="s">
        <v>3316</v>
      </c>
      <c r="E756" t="s">
        <v>49</v>
      </c>
      <c r="F756" t="s">
        <v>50</v>
      </c>
      <c r="G756">
        <v>1.7857154210408499E-4</v>
      </c>
    </row>
    <row r="757" spans="1:8" x14ac:dyDescent="0.25">
      <c r="A757" t="s">
        <v>218</v>
      </c>
      <c r="B757" t="s">
        <v>70</v>
      </c>
      <c r="C757" t="s">
        <v>47</v>
      </c>
      <c r="D757" t="s">
        <v>3315</v>
      </c>
      <c r="E757" t="s">
        <v>49</v>
      </c>
      <c r="F757" t="s">
        <v>50</v>
      </c>
      <c r="G757" s="7">
        <v>5.9523752757481103E-5</v>
      </c>
      <c r="H757" s="7"/>
    </row>
    <row r="758" spans="1:8" x14ac:dyDescent="0.25">
      <c r="A758" t="s">
        <v>218</v>
      </c>
      <c r="B758" t="s">
        <v>76</v>
      </c>
      <c r="C758" t="s">
        <v>47</v>
      </c>
      <c r="D758" t="s">
        <v>3318</v>
      </c>
      <c r="E758" t="s">
        <v>49</v>
      </c>
      <c r="F758" t="s">
        <v>50</v>
      </c>
      <c r="G758">
        <v>1.6666677263047901E-4</v>
      </c>
    </row>
    <row r="759" spans="1:8" x14ac:dyDescent="0.25">
      <c r="A759" t="s">
        <v>218</v>
      </c>
      <c r="B759" t="s">
        <v>70</v>
      </c>
      <c r="C759" t="s">
        <v>47</v>
      </c>
      <c r="D759" t="s">
        <v>3317</v>
      </c>
      <c r="E759" t="s">
        <v>49</v>
      </c>
      <c r="F759" t="s">
        <v>50</v>
      </c>
      <c r="G759" s="7">
        <v>5.5555502573648997E-5</v>
      </c>
      <c r="H759" s="7"/>
    </row>
    <row r="760" spans="1:8" x14ac:dyDescent="0.25">
      <c r="A760" t="s">
        <v>218</v>
      </c>
      <c r="B760" t="s">
        <v>76</v>
      </c>
      <c r="C760" t="s">
        <v>47</v>
      </c>
      <c r="D760" t="s">
        <v>3320</v>
      </c>
      <c r="E760" t="s">
        <v>49</v>
      </c>
      <c r="F760" t="s">
        <v>50</v>
      </c>
      <c r="G760">
        <v>1.56250099341074E-4</v>
      </c>
    </row>
    <row r="761" spans="1:8" x14ac:dyDescent="0.25">
      <c r="A761" t="s">
        <v>218</v>
      </c>
      <c r="B761" t="s">
        <v>70</v>
      </c>
      <c r="C761" t="s">
        <v>47</v>
      </c>
      <c r="D761" t="s">
        <v>3319</v>
      </c>
      <c r="E761" t="s">
        <v>49</v>
      </c>
      <c r="F761" t="s">
        <v>50</v>
      </c>
      <c r="G761" s="7">
        <v>5.2083283662796E-5</v>
      </c>
      <c r="H761" s="7"/>
    </row>
    <row r="762" spans="1:8" x14ac:dyDescent="0.25">
      <c r="A762" t="s">
        <v>218</v>
      </c>
      <c r="B762" t="s">
        <v>76</v>
      </c>
      <c r="C762" t="s">
        <v>47</v>
      </c>
      <c r="D762" t="s">
        <v>3322</v>
      </c>
      <c r="E762" t="s">
        <v>49</v>
      </c>
      <c r="F762" t="s">
        <v>50</v>
      </c>
      <c r="G762">
        <v>1.4705891702689299E-4</v>
      </c>
    </row>
    <row r="763" spans="1:8" x14ac:dyDescent="0.25">
      <c r="A763" t="s">
        <v>218</v>
      </c>
      <c r="B763" t="s">
        <v>70</v>
      </c>
      <c r="C763" t="s">
        <v>47</v>
      </c>
      <c r="D763" t="s">
        <v>3321</v>
      </c>
      <c r="E763" t="s">
        <v>49</v>
      </c>
      <c r="F763" t="s">
        <v>50</v>
      </c>
      <c r="G763" s="7">
        <v>4.9019561094396198E-5</v>
      </c>
      <c r="H763" s="7"/>
    </row>
    <row r="764" spans="1:8" x14ac:dyDescent="0.25">
      <c r="A764" t="s">
        <v>218</v>
      </c>
      <c r="B764" t="s">
        <v>76</v>
      </c>
      <c r="C764" t="s">
        <v>47</v>
      </c>
      <c r="D764" t="s">
        <v>3324</v>
      </c>
      <c r="E764" t="s">
        <v>49</v>
      </c>
      <c r="F764" t="s">
        <v>50</v>
      </c>
      <c r="G764">
        <v>1.38888977192066E-4</v>
      </c>
    </row>
    <row r="765" spans="1:8" x14ac:dyDescent="0.25">
      <c r="A765" t="s">
        <v>218</v>
      </c>
      <c r="B765" t="s">
        <v>70</v>
      </c>
      <c r="C765" t="s">
        <v>47</v>
      </c>
      <c r="D765" t="s">
        <v>3323</v>
      </c>
      <c r="E765" t="s">
        <v>49</v>
      </c>
      <c r="F765" t="s">
        <v>50</v>
      </c>
      <c r="G765" s="7">
        <v>4.6296252144707503E-5</v>
      </c>
      <c r="H765" s="7"/>
    </row>
    <row r="766" spans="1:8" x14ac:dyDescent="0.25">
      <c r="A766" t="s">
        <v>218</v>
      </c>
      <c r="B766" t="s">
        <v>76</v>
      </c>
      <c r="C766" t="s">
        <v>47</v>
      </c>
      <c r="D766" t="s">
        <v>3326</v>
      </c>
      <c r="E766" t="s">
        <v>49</v>
      </c>
      <c r="F766" t="s">
        <v>50</v>
      </c>
      <c r="G766">
        <v>3.0701756477355901E-4</v>
      </c>
    </row>
    <row r="767" spans="1:8" x14ac:dyDescent="0.25">
      <c r="A767" t="s">
        <v>218</v>
      </c>
      <c r="B767" t="s">
        <v>70</v>
      </c>
      <c r="C767" t="s">
        <v>47</v>
      </c>
      <c r="D767" t="s">
        <v>3325</v>
      </c>
      <c r="E767" t="s">
        <v>49</v>
      </c>
      <c r="F767" t="s">
        <v>50</v>
      </c>
      <c r="G767" s="7">
        <v>4.3859607294986097E-5</v>
      </c>
      <c r="H767" s="7"/>
    </row>
    <row r="768" spans="1:8" x14ac:dyDescent="0.25">
      <c r="A768" t="s">
        <v>218</v>
      </c>
      <c r="B768" t="s">
        <v>76</v>
      </c>
      <c r="C768" t="s">
        <v>47</v>
      </c>
      <c r="D768" t="s">
        <v>3328</v>
      </c>
      <c r="E768" t="s">
        <v>49</v>
      </c>
      <c r="F768" t="s">
        <v>50</v>
      </c>
      <c r="G768">
        <v>2.9166668653488102E-4</v>
      </c>
    </row>
    <row r="769" spans="1:8" x14ac:dyDescent="0.25">
      <c r="A769" t="s">
        <v>218</v>
      </c>
      <c r="B769" t="s">
        <v>70</v>
      </c>
      <c r="C769" t="s">
        <v>47</v>
      </c>
      <c r="D769" t="s">
        <v>3327</v>
      </c>
      <c r="E769" t="s">
        <v>49</v>
      </c>
      <c r="F769" t="s">
        <v>50</v>
      </c>
      <c r="G769" s="7">
        <v>4.16666269302368E-5</v>
      </c>
      <c r="H769" s="7"/>
    </row>
    <row r="770" spans="1:8" x14ac:dyDescent="0.25">
      <c r="A770" t="s">
        <v>218</v>
      </c>
      <c r="B770" t="s">
        <v>76</v>
      </c>
      <c r="C770" t="s">
        <v>47</v>
      </c>
      <c r="D770" t="s">
        <v>3330</v>
      </c>
      <c r="E770" t="s">
        <v>49</v>
      </c>
      <c r="F770" t="s">
        <v>50</v>
      </c>
      <c r="G770">
        <v>2.7777779669988699E-4</v>
      </c>
    </row>
    <row r="771" spans="1:8" x14ac:dyDescent="0.25">
      <c r="A771" t="s">
        <v>218</v>
      </c>
      <c r="B771" t="s">
        <v>70</v>
      </c>
      <c r="C771" t="s">
        <v>47</v>
      </c>
      <c r="D771" t="s">
        <v>3329</v>
      </c>
      <c r="E771" t="s">
        <v>49</v>
      </c>
      <c r="F771" t="s">
        <v>50</v>
      </c>
      <c r="G771" s="7">
        <v>3.9682501838320699E-5</v>
      </c>
      <c r="H771" s="7"/>
    </row>
    <row r="772" spans="1:8" x14ac:dyDescent="0.25">
      <c r="A772" t="s">
        <v>218</v>
      </c>
      <c r="B772" t="s">
        <v>76</v>
      </c>
      <c r="C772" t="s">
        <v>47</v>
      </c>
      <c r="D772" t="s">
        <v>3332</v>
      </c>
      <c r="E772" t="s">
        <v>49</v>
      </c>
      <c r="F772" t="s">
        <v>50</v>
      </c>
      <c r="G772">
        <v>3.1565662586327699E-4</v>
      </c>
    </row>
    <row r="773" spans="1:8" x14ac:dyDescent="0.25">
      <c r="A773" t="s">
        <v>218</v>
      </c>
      <c r="B773" t="s">
        <v>70</v>
      </c>
      <c r="C773" t="s">
        <v>47</v>
      </c>
      <c r="D773" t="s">
        <v>3331</v>
      </c>
      <c r="E773" t="s">
        <v>49</v>
      </c>
      <c r="F773" t="s">
        <v>50</v>
      </c>
      <c r="G773" s="7">
        <v>3.7878751754760702E-5</v>
      </c>
      <c r="H773" s="7"/>
    </row>
    <row r="774" spans="1:8" x14ac:dyDescent="0.25">
      <c r="A774" t="s">
        <v>218</v>
      </c>
      <c r="B774" t="s">
        <v>76</v>
      </c>
      <c r="C774" t="s">
        <v>47</v>
      </c>
      <c r="D774" t="s">
        <v>3334</v>
      </c>
      <c r="E774" t="s">
        <v>49</v>
      </c>
      <c r="F774" t="s">
        <v>50</v>
      </c>
      <c r="G774">
        <v>3.2608699107515598E-4</v>
      </c>
    </row>
    <row r="775" spans="1:8" x14ac:dyDescent="0.25">
      <c r="A775" t="s">
        <v>218</v>
      </c>
      <c r="B775" t="s">
        <v>70</v>
      </c>
      <c r="C775" t="s">
        <v>47</v>
      </c>
      <c r="D775" t="s">
        <v>3333</v>
      </c>
      <c r="E775" t="s">
        <v>49</v>
      </c>
      <c r="F775" t="s">
        <v>50</v>
      </c>
      <c r="G775" s="7">
        <v>7.2463699009107501E-5</v>
      </c>
      <c r="H775" s="7"/>
    </row>
    <row r="776" spans="1:8" x14ac:dyDescent="0.25">
      <c r="A776" t="s">
        <v>218</v>
      </c>
      <c r="B776" t="s">
        <v>76</v>
      </c>
      <c r="C776" t="s">
        <v>47</v>
      </c>
      <c r="D776" t="s">
        <v>3336</v>
      </c>
      <c r="E776" t="s">
        <v>49</v>
      </c>
      <c r="F776" t="s">
        <v>50</v>
      </c>
      <c r="G776">
        <v>3.1250003311369099E-4</v>
      </c>
    </row>
    <row r="777" spans="1:8" x14ac:dyDescent="0.25">
      <c r="A777" t="s">
        <v>218</v>
      </c>
      <c r="B777" t="s">
        <v>70</v>
      </c>
      <c r="C777" t="s">
        <v>47</v>
      </c>
      <c r="D777" t="s">
        <v>3335</v>
      </c>
      <c r="E777" t="s">
        <v>49</v>
      </c>
      <c r="F777" t="s">
        <v>50</v>
      </c>
      <c r="G777" s="7">
        <v>6.9444378217061302E-5</v>
      </c>
      <c r="H777" s="7"/>
    </row>
    <row r="778" spans="1:8" x14ac:dyDescent="0.25">
      <c r="A778" t="s">
        <v>218</v>
      </c>
      <c r="B778" t="s">
        <v>76</v>
      </c>
      <c r="C778" t="s">
        <v>47</v>
      </c>
      <c r="D778" t="s">
        <v>3337</v>
      </c>
      <c r="E778" t="s">
        <v>49</v>
      </c>
      <c r="F778" t="s">
        <v>50</v>
      </c>
      <c r="G778">
        <v>3.0000003178914301E-4</v>
      </c>
    </row>
    <row r="779" spans="1:8" x14ac:dyDescent="0.25">
      <c r="A779" t="s">
        <v>218</v>
      </c>
      <c r="B779" t="s">
        <v>70</v>
      </c>
      <c r="C779" t="s">
        <v>47</v>
      </c>
      <c r="D779" t="s">
        <v>3338</v>
      </c>
      <c r="E779" t="s">
        <v>49</v>
      </c>
      <c r="F779" t="s">
        <v>50</v>
      </c>
      <c r="G779" s="7">
        <v>8.8888804117838498E-5</v>
      </c>
      <c r="H779" s="7"/>
    </row>
    <row r="780" spans="1:8" x14ac:dyDescent="0.25">
      <c r="A780" t="s">
        <v>218</v>
      </c>
      <c r="B780" t="s">
        <v>76</v>
      </c>
      <c r="C780" t="s">
        <v>47</v>
      </c>
      <c r="D780" t="s">
        <v>3339</v>
      </c>
      <c r="E780" t="s">
        <v>49</v>
      </c>
      <c r="F780" t="s">
        <v>50</v>
      </c>
      <c r="G780">
        <v>3.0982907001788799E-4</v>
      </c>
    </row>
    <row r="781" spans="1:8" x14ac:dyDescent="0.25">
      <c r="A781" t="s">
        <v>218</v>
      </c>
      <c r="B781" t="s">
        <v>70</v>
      </c>
      <c r="C781" t="s">
        <v>47</v>
      </c>
      <c r="D781" t="s">
        <v>3340</v>
      </c>
      <c r="E781" t="s">
        <v>49</v>
      </c>
      <c r="F781" t="s">
        <v>50</v>
      </c>
      <c r="G781" s="7">
        <v>8.5470003959460099E-5</v>
      </c>
      <c r="H781" s="7"/>
    </row>
    <row r="782" spans="1:8" x14ac:dyDescent="0.25">
      <c r="A782" t="s">
        <v>218</v>
      </c>
      <c r="B782" t="s">
        <v>76</v>
      </c>
      <c r="C782" t="s">
        <v>47</v>
      </c>
      <c r="D782" t="s">
        <v>3342</v>
      </c>
      <c r="E782" t="s">
        <v>49</v>
      </c>
      <c r="F782" t="s">
        <v>50</v>
      </c>
      <c r="G782">
        <v>2.9835391927648399E-4</v>
      </c>
    </row>
    <row r="783" spans="1:8" x14ac:dyDescent="0.25">
      <c r="A783" t="s">
        <v>218</v>
      </c>
      <c r="B783" t="s">
        <v>70</v>
      </c>
      <c r="C783" t="s">
        <v>47</v>
      </c>
      <c r="D783" t="s">
        <v>3341</v>
      </c>
      <c r="E783" t="s">
        <v>49</v>
      </c>
      <c r="F783" t="s">
        <v>50</v>
      </c>
      <c r="G783" s="7">
        <v>8.2304448257257895E-5</v>
      </c>
      <c r="H783" s="7"/>
    </row>
    <row r="784" spans="1:8" x14ac:dyDescent="0.25">
      <c r="A784" t="s">
        <v>218</v>
      </c>
      <c r="B784" t="s">
        <v>76</v>
      </c>
      <c r="C784" t="s">
        <v>47</v>
      </c>
      <c r="D784" t="s">
        <v>3344</v>
      </c>
      <c r="E784" t="s">
        <v>49</v>
      </c>
      <c r="F784" t="s">
        <v>50</v>
      </c>
      <c r="G784">
        <v>2.8769842215946702E-4</v>
      </c>
    </row>
    <row r="785" spans="1:8" x14ac:dyDescent="0.25">
      <c r="A785" t="s">
        <v>218</v>
      </c>
      <c r="B785" t="s">
        <v>70</v>
      </c>
      <c r="C785" t="s">
        <v>47</v>
      </c>
      <c r="D785" t="s">
        <v>3343</v>
      </c>
      <c r="E785" t="s">
        <v>49</v>
      </c>
      <c r="F785" t="s">
        <v>50</v>
      </c>
      <c r="G785" s="7">
        <v>7.9365003676641494E-5</v>
      </c>
      <c r="H785" s="7"/>
    </row>
    <row r="786" spans="1:8" x14ac:dyDescent="0.25">
      <c r="A786" t="s">
        <v>218</v>
      </c>
      <c r="B786" t="s">
        <v>76</v>
      </c>
      <c r="C786" t="s">
        <v>47</v>
      </c>
      <c r="D786" t="s">
        <v>3347</v>
      </c>
      <c r="E786" t="s">
        <v>49</v>
      </c>
      <c r="F786" t="s">
        <v>50</v>
      </c>
      <c r="G786">
        <v>2.7777778691258901E-4</v>
      </c>
    </row>
    <row r="787" spans="1:8" x14ac:dyDescent="0.25">
      <c r="A787" t="s">
        <v>218</v>
      </c>
      <c r="B787" t="s">
        <v>70</v>
      </c>
      <c r="C787" t="s">
        <v>47</v>
      </c>
      <c r="D787" t="s">
        <v>3345</v>
      </c>
      <c r="E787" t="s">
        <v>49</v>
      </c>
      <c r="F787" t="s">
        <v>50</v>
      </c>
      <c r="G787" s="7">
        <v>7.6628279411929695E-5</v>
      </c>
      <c r="H787" s="7"/>
    </row>
    <row r="788" spans="1:8" x14ac:dyDescent="0.25">
      <c r="A788" t="s">
        <v>218</v>
      </c>
      <c r="B788" t="s">
        <v>76</v>
      </c>
      <c r="C788" t="s">
        <v>47</v>
      </c>
      <c r="D788" t="s">
        <v>3349</v>
      </c>
      <c r="E788" t="s">
        <v>49</v>
      </c>
      <c r="F788" t="s">
        <v>50</v>
      </c>
      <c r="G788">
        <v>2.9629627863565999E-4</v>
      </c>
    </row>
    <row r="789" spans="1:8" x14ac:dyDescent="0.25">
      <c r="A789" t="s">
        <v>106</v>
      </c>
      <c r="B789" t="s">
        <v>212</v>
      </c>
      <c r="C789" t="s">
        <v>108</v>
      </c>
      <c r="D789">
        <v>13</v>
      </c>
      <c r="E789" t="s">
        <v>60</v>
      </c>
      <c r="F789" t="s">
        <v>61</v>
      </c>
      <c r="G789">
        <v>2.9629627863565999E-4</v>
      </c>
    </row>
    <row r="790" spans="1:8" x14ac:dyDescent="0.25">
      <c r="A790">
        <v>2.9629627863565999E-4</v>
      </c>
    </row>
    <row r="791" spans="1:8" x14ac:dyDescent="0.25">
      <c r="A791" t="s">
        <v>218</v>
      </c>
      <c r="B791" t="s">
        <v>70</v>
      </c>
      <c r="C791" t="s">
        <v>47</v>
      </c>
      <c r="D791" t="s">
        <v>3346</v>
      </c>
      <c r="E791" t="s">
        <v>49</v>
      </c>
      <c r="F791" t="s">
        <v>50</v>
      </c>
      <c r="G791" s="7">
        <v>7.40740034315321E-5</v>
      </c>
      <c r="H791" s="7"/>
    </row>
    <row r="792" spans="1:8" x14ac:dyDescent="0.25">
      <c r="A792" t="s">
        <v>218</v>
      </c>
      <c r="B792" t="s">
        <v>70</v>
      </c>
      <c r="C792" t="s">
        <v>47</v>
      </c>
      <c r="D792" t="s">
        <v>3348</v>
      </c>
      <c r="E792" t="s">
        <v>49</v>
      </c>
      <c r="F792" t="s">
        <v>50</v>
      </c>
      <c r="G792" s="7">
        <v>7.1684519449869796E-5</v>
      </c>
      <c r="H792" s="7"/>
    </row>
    <row r="793" spans="1:8" x14ac:dyDescent="0.25">
      <c r="A793" t="s">
        <v>218</v>
      </c>
      <c r="B793" t="s">
        <v>70</v>
      </c>
      <c r="C793" t="s">
        <v>47</v>
      </c>
      <c r="D793" t="s">
        <v>3350</v>
      </c>
      <c r="E793" t="s">
        <v>49</v>
      </c>
      <c r="F793" t="s">
        <v>50</v>
      </c>
      <c r="G793" s="7">
        <v>6.9444378217061302E-5</v>
      </c>
      <c r="H793" s="7"/>
    </row>
    <row r="794" spans="1:8" x14ac:dyDescent="0.25">
      <c r="A794" t="s">
        <v>218</v>
      </c>
      <c r="B794" t="s">
        <v>70</v>
      </c>
      <c r="C794" t="s">
        <v>47</v>
      </c>
      <c r="D794" t="s">
        <v>3351</v>
      </c>
      <c r="E794" t="s">
        <v>49</v>
      </c>
      <c r="F794" t="s">
        <v>50</v>
      </c>
      <c r="G794" s="7">
        <v>6.7340003119574602E-5</v>
      </c>
      <c r="H794" s="7"/>
    </row>
    <row r="795" spans="1:8" x14ac:dyDescent="0.25">
      <c r="A795" t="s">
        <v>218</v>
      </c>
      <c r="B795" t="s">
        <v>70</v>
      </c>
      <c r="C795" t="s">
        <v>47</v>
      </c>
      <c r="D795" t="s">
        <v>3352</v>
      </c>
      <c r="E795" t="s">
        <v>49</v>
      </c>
      <c r="F795" t="s">
        <v>50</v>
      </c>
      <c r="G795" s="7">
        <v>6.5359414792528296E-5</v>
      </c>
      <c r="H795" s="7"/>
    </row>
    <row r="796" spans="1:8" x14ac:dyDescent="0.25">
      <c r="A796" t="s">
        <v>218</v>
      </c>
      <c r="B796" t="s">
        <v>70</v>
      </c>
      <c r="C796" t="s">
        <v>47</v>
      </c>
      <c r="D796" t="s">
        <v>3353</v>
      </c>
      <c r="E796" t="s">
        <v>49</v>
      </c>
      <c r="F796" t="s">
        <v>50</v>
      </c>
      <c r="G796" s="7">
        <v>6.3492002941313203E-5</v>
      </c>
      <c r="H796" s="7"/>
    </row>
    <row r="797" spans="1:8" x14ac:dyDescent="0.25">
      <c r="A797" t="s">
        <v>218</v>
      </c>
      <c r="B797" t="s">
        <v>70</v>
      </c>
      <c r="C797" t="s">
        <v>47</v>
      </c>
      <c r="D797" t="s">
        <v>3354</v>
      </c>
      <c r="E797" t="s">
        <v>49</v>
      </c>
      <c r="F797" t="s">
        <v>50</v>
      </c>
      <c r="G797" s="7">
        <v>6.1728336192943401E-5</v>
      </c>
      <c r="H797" s="7"/>
    </row>
    <row r="798" spans="1:8" x14ac:dyDescent="0.25">
      <c r="A798" t="s">
        <v>218</v>
      </c>
      <c r="B798" t="s">
        <v>70</v>
      </c>
      <c r="C798" t="s">
        <v>47</v>
      </c>
      <c r="D798" t="s">
        <v>3355</v>
      </c>
      <c r="E798" t="s">
        <v>49</v>
      </c>
      <c r="F798" t="s">
        <v>50</v>
      </c>
      <c r="G798" s="7">
        <v>6.0060002782323299E-5</v>
      </c>
      <c r="H798" s="7"/>
    </row>
    <row r="799" spans="1:8" x14ac:dyDescent="0.25">
      <c r="A799" t="s">
        <v>218</v>
      </c>
      <c r="B799" t="s">
        <v>70</v>
      </c>
      <c r="C799" t="s">
        <v>47</v>
      </c>
      <c r="D799" t="s">
        <v>3356</v>
      </c>
      <c r="E799" t="s">
        <v>49</v>
      </c>
      <c r="F799" t="s">
        <v>50</v>
      </c>
      <c r="G799" s="7">
        <v>5.8479476393314798E-5</v>
      </c>
      <c r="H799" s="7"/>
    </row>
    <row r="800" spans="1:8" x14ac:dyDescent="0.25">
      <c r="A800" t="s">
        <v>218</v>
      </c>
      <c r="B800" t="s">
        <v>70</v>
      </c>
      <c r="C800" t="s">
        <v>47</v>
      </c>
      <c r="D800" t="s">
        <v>3357</v>
      </c>
      <c r="E800" t="s">
        <v>49</v>
      </c>
      <c r="F800" t="s">
        <v>50</v>
      </c>
      <c r="G800" s="7">
        <v>5.6980002639639998E-5</v>
      </c>
      <c r="H800" s="7"/>
    </row>
    <row r="801" spans="1:8" x14ac:dyDescent="0.25">
      <c r="A801" t="s">
        <v>218</v>
      </c>
      <c r="B801" t="s">
        <v>70</v>
      </c>
      <c r="C801" t="s">
        <v>47</v>
      </c>
      <c r="D801" t="s">
        <v>3358</v>
      </c>
      <c r="E801" t="s">
        <v>49</v>
      </c>
      <c r="F801" t="s">
        <v>50</v>
      </c>
      <c r="G801" s="7">
        <v>5.5555502573648997E-5</v>
      </c>
      <c r="H801" s="7"/>
    </row>
    <row r="802" spans="1:8" x14ac:dyDescent="0.25">
      <c r="A802" t="s">
        <v>218</v>
      </c>
      <c r="B802" t="s">
        <v>70</v>
      </c>
      <c r="C802" t="s">
        <v>47</v>
      </c>
      <c r="D802" t="s">
        <v>3359</v>
      </c>
      <c r="E802" t="s">
        <v>49</v>
      </c>
      <c r="F802" t="s">
        <v>50</v>
      </c>
      <c r="G802" s="7">
        <v>5.4200490315755197E-5</v>
      </c>
      <c r="H802" s="7"/>
    </row>
    <row r="803" spans="1:8" x14ac:dyDescent="0.25">
      <c r="A803" t="s">
        <v>218</v>
      </c>
      <c r="B803" t="s">
        <v>70</v>
      </c>
      <c r="C803" t="s">
        <v>47</v>
      </c>
      <c r="D803" t="s">
        <v>3360</v>
      </c>
      <c r="E803" t="s">
        <v>49</v>
      </c>
      <c r="F803" t="s">
        <v>50</v>
      </c>
      <c r="G803" s="7">
        <v>7.9365050981915097E-5</v>
      </c>
      <c r="H803" s="7"/>
    </row>
    <row r="804" spans="1:8" x14ac:dyDescent="0.25">
      <c r="A804" t="s">
        <v>218</v>
      </c>
      <c r="B804" t="s">
        <v>70</v>
      </c>
      <c r="C804" t="s">
        <v>47</v>
      </c>
      <c r="D804" t="s">
        <v>3361</v>
      </c>
      <c r="E804" t="s">
        <v>49</v>
      </c>
      <c r="F804" t="s">
        <v>50</v>
      </c>
      <c r="G804" s="7">
        <v>7.7519352121870603E-5</v>
      </c>
      <c r="H804" s="7"/>
    </row>
    <row r="805" spans="1:8" x14ac:dyDescent="0.25">
      <c r="A805" t="s">
        <v>218</v>
      </c>
      <c r="B805" t="s">
        <v>70</v>
      </c>
      <c r="C805" t="s">
        <v>47</v>
      </c>
      <c r="D805" t="s">
        <v>3362</v>
      </c>
      <c r="E805" t="s">
        <v>49</v>
      </c>
      <c r="F805" t="s">
        <v>50</v>
      </c>
      <c r="G805" s="7">
        <v>7.5757548664555398E-5</v>
      </c>
      <c r="H805" s="7"/>
    </row>
    <row r="806" spans="1:8" x14ac:dyDescent="0.25">
      <c r="A806" t="s">
        <v>218</v>
      </c>
      <c r="B806" t="s">
        <v>70</v>
      </c>
      <c r="C806" t="s">
        <v>47</v>
      </c>
      <c r="D806" t="s">
        <v>3363</v>
      </c>
      <c r="E806" t="s">
        <v>49</v>
      </c>
      <c r="F806" t="s">
        <v>50</v>
      </c>
      <c r="G806" s="7">
        <v>7.4074047583120803E-5</v>
      </c>
      <c r="H806" s="7"/>
    </row>
    <row r="807" spans="1:8" x14ac:dyDescent="0.25">
      <c r="A807" t="s">
        <v>218</v>
      </c>
      <c r="B807" t="s">
        <v>70</v>
      </c>
      <c r="C807" t="s">
        <v>47</v>
      </c>
      <c r="D807" t="s">
        <v>3364</v>
      </c>
      <c r="E807" t="s">
        <v>49</v>
      </c>
      <c r="F807" t="s">
        <v>50</v>
      </c>
      <c r="G807">
        <v>1.0265699331311199E-4</v>
      </c>
    </row>
    <row r="808" spans="1:8" x14ac:dyDescent="0.25">
      <c r="A808" t="s">
        <v>218</v>
      </c>
      <c r="B808" t="s">
        <v>70</v>
      </c>
      <c r="C808" t="s">
        <v>47</v>
      </c>
      <c r="D808" t="s">
        <v>3365</v>
      </c>
      <c r="E808" t="s">
        <v>49</v>
      </c>
      <c r="F808" t="s">
        <v>50</v>
      </c>
      <c r="G808">
        <v>1.0047280196602399E-4</v>
      </c>
    </row>
    <row r="809" spans="1:8" x14ac:dyDescent="0.25">
      <c r="A809" t="s">
        <v>218</v>
      </c>
      <c r="B809" t="s">
        <v>70</v>
      </c>
      <c r="C809" t="s">
        <v>47</v>
      </c>
      <c r="D809" t="s">
        <v>3366</v>
      </c>
      <c r="E809" t="s">
        <v>49</v>
      </c>
      <c r="F809" t="s">
        <v>50</v>
      </c>
      <c r="G809" s="7">
        <v>9.8379618591732404E-5</v>
      </c>
      <c r="H809" s="7"/>
    </row>
    <row r="810" spans="1:8" x14ac:dyDescent="0.25">
      <c r="A810" t="s">
        <v>218</v>
      </c>
      <c r="B810" t="s">
        <v>70</v>
      </c>
      <c r="C810" t="s">
        <v>47</v>
      </c>
      <c r="D810" t="s">
        <v>3367</v>
      </c>
      <c r="E810" t="s">
        <v>49</v>
      </c>
      <c r="F810" t="s">
        <v>50</v>
      </c>
      <c r="G810" s="7">
        <v>9.6371871273533805E-5</v>
      </c>
      <c r="H810" s="7"/>
    </row>
    <row r="811" spans="1:8" x14ac:dyDescent="0.25">
      <c r="A811" t="s">
        <v>218</v>
      </c>
      <c r="B811" t="s">
        <v>70</v>
      </c>
      <c r="C811" t="s">
        <v>47</v>
      </c>
      <c r="D811" t="s">
        <v>3368</v>
      </c>
      <c r="E811" t="s">
        <v>49</v>
      </c>
      <c r="F811" t="s">
        <v>50</v>
      </c>
      <c r="G811" s="7">
        <v>9.4444433848063099E-5</v>
      </c>
      <c r="H811" s="7"/>
    </row>
    <row r="812" spans="1:8" x14ac:dyDescent="0.25">
      <c r="A812" t="s">
        <v>106</v>
      </c>
      <c r="B812" t="s">
        <v>212</v>
      </c>
      <c r="C812" t="s">
        <v>108</v>
      </c>
      <c r="D812">
        <v>14</v>
      </c>
      <c r="E812" t="s">
        <v>60</v>
      </c>
      <c r="F812" t="s">
        <v>61</v>
      </c>
      <c r="G812" s="7">
        <v>9.4444433848063099E-5</v>
      </c>
    </row>
    <row r="813" spans="1:8" x14ac:dyDescent="0.25">
      <c r="A813" s="7">
        <v>9.4444433848063099E-5</v>
      </c>
    </row>
    <row r="814" spans="1:8" x14ac:dyDescent="0.25">
      <c r="A814" t="s">
        <v>20</v>
      </c>
      <c r="B814">
        <v>3</v>
      </c>
      <c r="C814" t="s">
        <v>127</v>
      </c>
      <c r="D814" t="s">
        <v>3277</v>
      </c>
      <c r="E814" t="s">
        <v>3278</v>
      </c>
      <c r="F814" t="s">
        <v>65</v>
      </c>
    </row>
    <row r="815" spans="1:8" x14ac:dyDescent="0.25">
      <c r="A815" t="s">
        <v>20</v>
      </c>
      <c r="B815">
        <v>3</v>
      </c>
      <c r="C815" t="s">
        <v>127</v>
      </c>
      <c r="D815" t="s">
        <v>3277</v>
      </c>
      <c r="E815" t="s">
        <v>3278</v>
      </c>
      <c r="F815" t="s">
        <v>3276</v>
      </c>
    </row>
    <row r="816" spans="1:8" x14ac:dyDescent="0.25">
      <c r="A816" t="s">
        <v>20</v>
      </c>
      <c r="B816">
        <v>3</v>
      </c>
      <c r="C816" t="s">
        <v>131</v>
      </c>
      <c r="D816" t="s">
        <v>3277</v>
      </c>
      <c r="E816" t="s">
        <v>3278</v>
      </c>
      <c r="F816" t="s">
        <v>65</v>
      </c>
    </row>
    <row r="817" spans="1:11" x14ac:dyDescent="0.25">
      <c r="A817" t="s">
        <v>20</v>
      </c>
      <c r="B817">
        <v>3</v>
      </c>
      <c r="C817" t="s">
        <v>131</v>
      </c>
      <c r="D817" t="s">
        <v>3277</v>
      </c>
      <c r="E817" t="s">
        <v>3278</v>
      </c>
      <c r="F817" t="s">
        <v>3276</v>
      </c>
    </row>
    <row r="818" spans="1:11" x14ac:dyDescent="0.25">
      <c r="A818" t="s">
        <v>20</v>
      </c>
      <c r="B818">
        <v>3</v>
      </c>
      <c r="C818" t="s">
        <v>132</v>
      </c>
      <c r="D818" t="s">
        <v>3277</v>
      </c>
      <c r="E818" t="s">
        <v>3278</v>
      </c>
      <c r="F818" t="s">
        <v>65</v>
      </c>
    </row>
    <row r="819" spans="1:11" x14ac:dyDescent="0.25">
      <c r="A819" t="s">
        <v>20</v>
      </c>
      <c r="B819">
        <v>3</v>
      </c>
      <c r="C819" t="s">
        <v>132</v>
      </c>
      <c r="D819" t="s">
        <v>3277</v>
      </c>
      <c r="E819" t="s">
        <v>3278</v>
      </c>
      <c r="F819" t="s">
        <v>3276</v>
      </c>
    </row>
    <row r="820" spans="1:11" x14ac:dyDescent="0.25">
      <c r="A820" t="s">
        <v>19</v>
      </c>
    </row>
    <row r="821" spans="1:11" x14ac:dyDescent="0.25">
      <c r="A821" t="s">
        <v>19</v>
      </c>
    </row>
    <row r="822" spans="1:11" x14ac:dyDescent="0.25">
      <c r="A822" t="s">
        <v>19</v>
      </c>
    </row>
    <row r="823" spans="1:11" x14ac:dyDescent="0.25">
      <c r="A823" t="s">
        <v>19</v>
      </c>
    </row>
    <row r="824" spans="1:11" x14ac:dyDescent="0.25">
      <c r="A824" t="s">
        <v>19</v>
      </c>
    </row>
    <row r="825" spans="1:11" x14ac:dyDescent="0.25">
      <c r="A825" t="s">
        <v>19</v>
      </c>
    </row>
    <row r="826" spans="1:11" x14ac:dyDescent="0.25">
      <c r="A826" t="s">
        <v>3227</v>
      </c>
      <c r="B826" t="s">
        <v>24</v>
      </c>
      <c r="C826" t="s">
        <v>25</v>
      </c>
      <c r="D826">
        <v>7002</v>
      </c>
    </row>
    <row r="827" spans="1:11" x14ac:dyDescent="0.25">
      <c r="A827" t="s">
        <v>26</v>
      </c>
    </row>
    <row r="828" spans="1:11" x14ac:dyDescent="0.25">
      <c r="A828" t="s">
        <v>220</v>
      </c>
      <c r="B828" t="s">
        <v>76</v>
      </c>
      <c r="C828" t="s">
        <v>27</v>
      </c>
      <c r="D828" t="s">
        <v>28</v>
      </c>
      <c r="E828" t="s">
        <v>29</v>
      </c>
      <c r="F828" t="s">
        <v>30</v>
      </c>
      <c r="G828" t="s">
        <v>31</v>
      </c>
      <c r="H828" t="s">
        <v>32</v>
      </c>
      <c r="I828" t="s">
        <v>33</v>
      </c>
      <c r="J828" t="s">
        <v>34</v>
      </c>
      <c r="K828">
        <v>75</v>
      </c>
    </row>
    <row r="829" spans="1:11" x14ac:dyDescent="0.25">
      <c r="A829" t="s">
        <v>35</v>
      </c>
    </row>
    <row r="830" spans="1:11" x14ac:dyDescent="0.25">
      <c r="A830" t="s">
        <v>3274</v>
      </c>
    </row>
    <row r="831" spans="1:11" x14ac:dyDescent="0.25">
      <c r="A831" t="s">
        <v>37</v>
      </c>
      <c r="B831" t="s">
        <v>38</v>
      </c>
    </row>
    <row r="832" spans="1:11" x14ac:dyDescent="0.25">
      <c r="A832" t="s">
        <v>39</v>
      </c>
      <c r="B832" t="s">
        <v>40</v>
      </c>
      <c r="C832" t="s">
        <v>41</v>
      </c>
      <c r="D832" t="s">
        <v>1</v>
      </c>
      <c r="E832">
        <v>13</v>
      </c>
      <c r="F832" t="s">
        <v>42</v>
      </c>
      <c r="G832" t="s">
        <v>43</v>
      </c>
      <c r="H832">
        <v>0.2</v>
      </c>
    </row>
    <row r="833" spans="1:11" x14ac:dyDescent="0.25">
      <c r="A833" t="s">
        <v>3227</v>
      </c>
      <c r="B833" t="s">
        <v>24</v>
      </c>
      <c r="C833" t="s">
        <v>25</v>
      </c>
      <c r="D833">
        <v>7002</v>
      </c>
    </row>
    <row r="834" spans="1:11" x14ac:dyDescent="0.25">
      <c r="A834" t="s">
        <v>26</v>
      </c>
    </row>
    <row r="835" spans="1:11" x14ac:dyDescent="0.25">
      <c r="A835" t="s">
        <v>220</v>
      </c>
      <c r="B835" t="s">
        <v>70</v>
      </c>
      <c r="C835" t="s">
        <v>27</v>
      </c>
      <c r="D835" t="s">
        <v>28</v>
      </c>
      <c r="E835" t="s">
        <v>29</v>
      </c>
      <c r="F835" t="s">
        <v>30</v>
      </c>
      <c r="G835" t="s">
        <v>31</v>
      </c>
      <c r="H835" t="s">
        <v>32</v>
      </c>
      <c r="I835" t="s">
        <v>33</v>
      </c>
      <c r="J835" t="s">
        <v>34</v>
      </c>
      <c r="K835">
        <v>125</v>
      </c>
    </row>
    <row r="836" spans="1:11" x14ac:dyDescent="0.25">
      <c r="A836" t="s">
        <v>140</v>
      </c>
    </row>
    <row r="837" spans="1:11" x14ac:dyDescent="0.25">
      <c r="A837" t="s">
        <v>221</v>
      </c>
    </row>
    <row r="838" spans="1:11" x14ac:dyDescent="0.25">
      <c r="A838" t="s">
        <v>37</v>
      </c>
      <c r="B838" t="s">
        <v>38</v>
      </c>
    </row>
    <row r="839" spans="1:11" x14ac:dyDescent="0.25">
      <c r="A839" t="s">
        <v>39</v>
      </c>
      <c r="B839" t="s">
        <v>40</v>
      </c>
      <c r="C839" t="s">
        <v>41</v>
      </c>
      <c r="D839" t="s">
        <v>1</v>
      </c>
      <c r="E839">
        <v>14</v>
      </c>
      <c r="F839" t="s">
        <v>42</v>
      </c>
      <c r="G839" t="s">
        <v>43</v>
      </c>
      <c r="H839">
        <v>0.2</v>
      </c>
    </row>
    <row r="840" spans="1:11" x14ac:dyDescent="0.25">
      <c r="A840" t="s">
        <v>79</v>
      </c>
      <c r="B840" t="s">
        <v>24</v>
      </c>
      <c r="C840" t="s">
        <v>25</v>
      </c>
      <c r="D840">
        <v>6960</v>
      </c>
    </row>
    <row r="841" spans="1:11" x14ac:dyDescent="0.25">
      <c r="A841" t="s">
        <v>80</v>
      </c>
    </row>
    <row r="842" spans="1:11" x14ac:dyDescent="0.25">
      <c r="A842" t="s">
        <v>218</v>
      </c>
      <c r="B842" t="s">
        <v>76</v>
      </c>
      <c r="C842" t="s">
        <v>27</v>
      </c>
      <c r="D842" t="s">
        <v>28</v>
      </c>
      <c r="E842" t="s">
        <v>29</v>
      </c>
      <c r="F842" t="s">
        <v>30</v>
      </c>
      <c r="G842" t="s">
        <v>31</v>
      </c>
      <c r="H842" t="s">
        <v>32</v>
      </c>
      <c r="I842" t="s">
        <v>33</v>
      </c>
      <c r="J842" t="s">
        <v>34</v>
      </c>
      <c r="K842">
        <v>75</v>
      </c>
    </row>
    <row r="843" spans="1:11" x14ac:dyDescent="0.25">
      <c r="A843" t="s">
        <v>84</v>
      </c>
    </row>
    <row r="844" spans="1:11" x14ac:dyDescent="0.25">
      <c r="A844" t="s">
        <v>85</v>
      </c>
    </row>
    <row r="845" spans="1:11" x14ac:dyDescent="0.25">
      <c r="A845" t="s">
        <v>37</v>
      </c>
      <c r="B845" t="s">
        <v>38</v>
      </c>
    </row>
    <row r="846" spans="1:11" x14ac:dyDescent="0.25">
      <c r="A846" t="s">
        <v>39</v>
      </c>
      <c r="B846" t="s">
        <v>40</v>
      </c>
      <c r="C846" t="s">
        <v>41</v>
      </c>
      <c r="D846" t="s">
        <v>1</v>
      </c>
      <c r="E846">
        <v>13</v>
      </c>
      <c r="F846" t="s">
        <v>42</v>
      </c>
      <c r="G846" t="s">
        <v>43</v>
      </c>
      <c r="H846">
        <v>0.2</v>
      </c>
    </row>
    <row r="847" spans="1:11" x14ac:dyDescent="0.25">
      <c r="A847" t="s">
        <v>3227</v>
      </c>
      <c r="B847" t="s">
        <v>24</v>
      </c>
      <c r="C847" t="s">
        <v>25</v>
      </c>
      <c r="D847">
        <v>7002</v>
      </c>
    </row>
    <row r="848" spans="1:11" x14ac:dyDescent="0.25">
      <c r="A848" t="s">
        <v>26</v>
      </c>
    </row>
    <row r="849" spans="1:11" x14ac:dyDescent="0.25">
      <c r="A849" t="s">
        <v>220</v>
      </c>
      <c r="B849" t="s">
        <v>73</v>
      </c>
      <c r="C849" t="s">
        <v>27</v>
      </c>
      <c r="D849" t="s">
        <v>28</v>
      </c>
      <c r="E849" t="s">
        <v>29</v>
      </c>
      <c r="F849" t="s">
        <v>30</v>
      </c>
      <c r="G849" t="s">
        <v>31</v>
      </c>
      <c r="H849" t="s">
        <v>32</v>
      </c>
      <c r="I849" t="s">
        <v>33</v>
      </c>
      <c r="J849" t="s">
        <v>34</v>
      </c>
      <c r="K849">
        <v>25</v>
      </c>
    </row>
    <row r="850" spans="1:11" x14ac:dyDescent="0.25">
      <c r="A850" t="s">
        <v>147</v>
      </c>
    </row>
    <row r="851" spans="1:11" x14ac:dyDescent="0.25">
      <c r="A851" t="s">
        <v>3275</v>
      </c>
    </row>
    <row r="852" spans="1:11" x14ac:dyDescent="0.25">
      <c r="A852" t="s">
        <v>37</v>
      </c>
      <c r="B852" t="s">
        <v>38</v>
      </c>
    </row>
    <row r="853" spans="1:11" x14ac:dyDescent="0.25">
      <c r="A853" t="s">
        <v>39</v>
      </c>
      <c r="B853" t="s">
        <v>40</v>
      </c>
      <c r="C853" t="s">
        <v>41</v>
      </c>
      <c r="D853" t="s">
        <v>1</v>
      </c>
      <c r="E853">
        <v>12</v>
      </c>
      <c r="F853" t="s">
        <v>42</v>
      </c>
      <c r="G853" t="s">
        <v>43</v>
      </c>
      <c r="H853">
        <v>0.2</v>
      </c>
    </row>
    <row r="854" spans="1:11" x14ac:dyDescent="0.25">
      <c r="A854" t="s">
        <v>79</v>
      </c>
      <c r="B854" t="s">
        <v>24</v>
      </c>
      <c r="C854" t="s">
        <v>25</v>
      </c>
      <c r="D854">
        <v>6960</v>
      </c>
    </row>
    <row r="855" spans="1:11" x14ac:dyDescent="0.25">
      <c r="A855" t="s">
        <v>80</v>
      </c>
    </row>
    <row r="856" spans="1:11" x14ac:dyDescent="0.25">
      <c r="A856" t="s">
        <v>218</v>
      </c>
      <c r="B856" t="s">
        <v>70</v>
      </c>
      <c r="C856" t="s">
        <v>27</v>
      </c>
      <c r="D856" t="s">
        <v>28</v>
      </c>
      <c r="E856" t="s">
        <v>29</v>
      </c>
      <c r="F856" t="s">
        <v>30</v>
      </c>
      <c r="G856" t="s">
        <v>31</v>
      </c>
      <c r="H856" t="s">
        <v>32</v>
      </c>
      <c r="I856" t="s">
        <v>33</v>
      </c>
      <c r="J856" t="s">
        <v>34</v>
      </c>
      <c r="K856">
        <v>125</v>
      </c>
    </row>
    <row r="857" spans="1:11" x14ac:dyDescent="0.25">
      <c r="A857" t="s">
        <v>82</v>
      </c>
    </row>
    <row r="858" spans="1:11" x14ac:dyDescent="0.25">
      <c r="A858" t="s">
        <v>83</v>
      </c>
    </row>
    <row r="859" spans="1:11" x14ac:dyDescent="0.25">
      <c r="A859" t="s">
        <v>37</v>
      </c>
      <c r="B859" t="s">
        <v>38</v>
      </c>
    </row>
    <row r="860" spans="1:11" x14ac:dyDescent="0.25">
      <c r="A860" t="s">
        <v>39</v>
      </c>
      <c r="B860" t="s">
        <v>40</v>
      </c>
      <c r="C860" t="s">
        <v>41</v>
      </c>
      <c r="D860" t="s">
        <v>1</v>
      </c>
      <c r="E860">
        <v>14</v>
      </c>
      <c r="F860" t="s">
        <v>42</v>
      </c>
      <c r="G860" t="s">
        <v>43</v>
      </c>
      <c r="H860">
        <v>0.2</v>
      </c>
    </row>
    <row r="861" spans="1:11" x14ac:dyDescent="0.25">
      <c r="A861" t="s">
        <v>79</v>
      </c>
      <c r="B861" t="s">
        <v>24</v>
      </c>
      <c r="C861" t="s">
        <v>25</v>
      </c>
      <c r="D861">
        <v>6960</v>
      </c>
    </row>
    <row r="862" spans="1:11" x14ac:dyDescent="0.25">
      <c r="A862" t="s">
        <v>80</v>
      </c>
    </row>
    <row r="863" spans="1:11" x14ac:dyDescent="0.25">
      <c r="A863" t="s">
        <v>218</v>
      </c>
      <c r="B863" t="s">
        <v>73</v>
      </c>
      <c r="C863" t="s">
        <v>27</v>
      </c>
      <c r="D863" t="s">
        <v>28</v>
      </c>
      <c r="E863" t="s">
        <v>29</v>
      </c>
      <c r="F863" t="s">
        <v>30</v>
      </c>
      <c r="G863" t="s">
        <v>31</v>
      </c>
      <c r="H863" t="s">
        <v>32</v>
      </c>
      <c r="I863" t="s">
        <v>33</v>
      </c>
      <c r="J863" t="s">
        <v>34</v>
      </c>
      <c r="K863">
        <v>25</v>
      </c>
    </row>
    <row r="864" spans="1:11" x14ac:dyDescent="0.25">
      <c r="A864" t="s">
        <v>86</v>
      </c>
    </row>
    <row r="865" spans="1:17" x14ac:dyDescent="0.25">
      <c r="A865" t="s">
        <v>87</v>
      </c>
    </row>
    <row r="866" spans="1:17" x14ac:dyDescent="0.25">
      <c r="A866" t="s">
        <v>37</v>
      </c>
      <c r="B866" t="s">
        <v>38</v>
      </c>
    </row>
    <row r="867" spans="1:17" x14ac:dyDescent="0.25">
      <c r="A867" t="s">
        <v>39</v>
      </c>
      <c r="B867" t="s">
        <v>40</v>
      </c>
      <c r="C867" t="s">
        <v>41</v>
      </c>
      <c r="D867" t="s">
        <v>1</v>
      </c>
      <c r="E867">
        <v>12</v>
      </c>
      <c r="F867" t="s">
        <v>42</v>
      </c>
      <c r="G867" t="s">
        <v>43</v>
      </c>
      <c r="H867">
        <v>0.2</v>
      </c>
    </row>
    <row r="868" spans="1:17" x14ac:dyDescent="0.25">
      <c r="A868" t="s">
        <v>220</v>
      </c>
      <c r="B868" t="s">
        <v>73</v>
      </c>
      <c r="C868" t="s">
        <v>44</v>
      </c>
      <c r="D868" t="s">
        <v>33</v>
      </c>
      <c r="E868" t="s">
        <v>40</v>
      </c>
      <c r="F868" t="s">
        <v>0</v>
      </c>
      <c r="G868" t="s">
        <v>3</v>
      </c>
      <c r="H868" t="s">
        <v>1</v>
      </c>
      <c r="I868" t="s">
        <v>0</v>
      </c>
      <c r="J868">
        <v>12</v>
      </c>
      <c r="K868" t="s">
        <v>90</v>
      </c>
      <c r="L868" t="s">
        <v>0</v>
      </c>
      <c r="M868">
        <v>0.2</v>
      </c>
      <c r="N868" t="s">
        <v>92</v>
      </c>
      <c r="O868" t="s">
        <v>93</v>
      </c>
      <c r="P868" t="s">
        <v>0</v>
      </c>
      <c r="Q868" t="s">
        <v>94</v>
      </c>
    </row>
    <row r="869" spans="1:17" x14ac:dyDescent="0.25">
      <c r="A869" t="s">
        <v>218</v>
      </c>
      <c r="B869" t="s">
        <v>70</v>
      </c>
      <c r="C869" t="s">
        <v>44</v>
      </c>
      <c r="D869" t="s">
        <v>33</v>
      </c>
      <c r="E869" t="s">
        <v>40</v>
      </c>
      <c r="F869" t="s">
        <v>0</v>
      </c>
      <c r="G869" t="s">
        <v>212</v>
      </c>
      <c r="H869" t="s">
        <v>1</v>
      </c>
      <c r="I869" t="s">
        <v>0</v>
      </c>
      <c r="J869">
        <v>14</v>
      </c>
      <c r="K869" t="s">
        <v>90</v>
      </c>
      <c r="L869" t="s">
        <v>0</v>
      </c>
      <c r="M869">
        <v>0.2</v>
      </c>
      <c r="N869" t="s">
        <v>92</v>
      </c>
      <c r="O869" t="s">
        <v>93</v>
      </c>
      <c r="P869" t="s">
        <v>0</v>
      </c>
      <c r="Q869" t="s">
        <v>94</v>
      </c>
    </row>
    <row r="870" spans="1:17" x14ac:dyDescent="0.25">
      <c r="A870" t="s">
        <v>220</v>
      </c>
      <c r="B870" t="s">
        <v>76</v>
      </c>
      <c r="C870" t="s">
        <v>44</v>
      </c>
      <c r="D870" t="s">
        <v>33</v>
      </c>
      <c r="E870" t="s">
        <v>40</v>
      </c>
      <c r="F870" t="s">
        <v>0</v>
      </c>
      <c r="G870" t="s">
        <v>3</v>
      </c>
      <c r="H870" t="s">
        <v>1</v>
      </c>
      <c r="I870" t="s">
        <v>0</v>
      </c>
      <c r="J870">
        <v>13</v>
      </c>
      <c r="K870" t="s">
        <v>90</v>
      </c>
      <c r="L870" t="s">
        <v>0</v>
      </c>
      <c r="M870">
        <v>0.2</v>
      </c>
      <c r="N870" t="s">
        <v>92</v>
      </c>
      <c r="O870" t="s">
        <v>93</v>
      </c>
      <c r="P870" t="s">
        <v>0</v>
      </c>
      <c r="Q870" t="s">
        <v>94</v>
      </c>
    </row>
    <row r="871" spans="1:17" x14ac:dyDescent="0.25">
      <c r="A871" t="s">
        <v>220</v>
      </c>
      <c r="B871" t="s">
        <v>70</v>
      </c>
      <c r="C871" t="s">
        <v>44</v>
      </c>
      <c r="D871" t="s">
        <v>33</v>
      </c>
      <c r="E871" t="s">
        <v>40</v>
      </c>
      <c r="F871" t="s">
        <v>0</v>
      </c>
      <c r="G871" t="s">
        <v>3</v>
      </c>
      <c r="H871" t="s">
        <v>1</v>
      </c>
      <c r="I871" t="s">
        <v>0</v>
      </c>
      <c r="J871">
        <v>14</v>
      </c>
      <c r="K871" t="s">
        <v>90</v>
      </c>
      <c r="L871" t="s">
        <v>0</v>
      </c>
      <c r="M871">
        <v>0.2</v>
      </c>
      <c r="N871" t="s">
        <v>92</v>
      </c>
      <c r="O871" t="s">
        <v>93</v>
      </c>
      <c r="P871" t="s">
        <v>0</v>
      </c>
      <c r="Q871" t="s">
        <v>94</v>
      </c>
    </row>
    <row r="872" spans="1:17" x14ac:dyDescent="0.25">
      <c r="A872" t="s">
        <v>218</v>
      </c>
      <c r="B872" t="s">
        <v>76</v>
      </c>
      <c r="C872" t="s">
        <v>44</v>
      </c>
      <c r="D872" t="s">
        <v>33</v>
      </c>
      <c r="E872" t="s">
        <v>40</v>
      </c>
      <c r="F872" t="s">
        <v>0</v>
      </c>
      <c r="G872" t="s">
        <v>212</v>
      </c>
      <c r="H872" t="s">
        <v>1</v>
      </c>
      <c r="I872" t="s">
        <v>0</v>
      </c>
      <c r="J872">
        <v>13</v>
      </c>
      <c r="K872" t="s">
        <v>90</v>
      </c>
      <c r="L872" t="s">
        <v>0</v>
      </c>
      <c r="M872">
        <v>0.2</v>
      </c>
      <c r="N872" t="s">
        <v>92</v>
      </c>
      <c r="O872" t="s">
        <v>93</v>
      </c>
      <c r="P872" t="s">
        <v>0</v>
      </c>
      <c r="Q872" t="s">
        <v>94</v>
      </c>
    </row>
    <row r="873" spans="1:17" x14ac:dyDescent="0.25">
      <c r="A873" t="s">
        <v>218</v>
      </c>
      <c r="B873" t="s">
        <v>73</v>
      </c>
      <c r="C873" t="s">
        <v>44</v>
      </c>
      <c r="D873" t="s">
        <v>33</v>
      </c>
      <c r="E873" t="s">
        <v>40</v>
      </c>
      <c r="F873" t="s">
        <v>0</v>
      </c>
      <c r="G873" t="s">
        <v>212</v>
      </c>
      <c r="H873" t="s">
        <v>1</v>
      </c>
      <c r="I873" t="s">
        <v>0</v>
      </c>
      <c r="J873">
        <v>12</v>
      </c>
      <c r="K873" t="s">
        <v>90</v>
      </c>
      <c r="L873" t="s">
        <v>0</v>
      </c>
      <c r="M873">
        <v>0.2</v>
      </c>
      <c r="N873" t="s">
        <v>92</v>
      </c>
      <c r="O873" t="s">
        <v>93</v>
      </c>
      <c r="P873" t="s">
        <v>0</v>
      </c>
      <c r="Q873" t="s">
        <v>94</v>
      </c>
    </row>
    <row r="874" spans="1:17" x14ac:dyDescent="0.25">
      <c r="A874" t="s">
        <v>220</v>
      </c>
      <c r="B874" t="s">
        <v>3245</v>
      </c>
      <c r="C874" t="s">
        <v>99</v>
      </c>
      <c r="D874" t="s">
        <v>50</v>
      </c>
      <c r="E874" t="s">
        <v>0</v>
      </c>
      <c r="F874">
        <v>1.6891956329345701E-3</v>
      </c>
      <c r="G874" t="s">
        <v>100</v>
      </c>
    </row>
    <row r="875" spans="1:17" x14ac:dyDescent="0.25">
      <c r="A875" t="s">
        <v>101</v>
      </c>
    </row>
    <row r="876" spans="1:17" x14ac:dyDescent="0.25">
      <c r="A876" t="s">
        <v>220</v>
      </c>
      <c r="B876" t="s">
        <v>3246</v>
      </c>
      <c r="C876" t="s">
        <v>99</v>
      </c>
      <c r="D876" t="s">
        <v>50</v>
      </c>
      <c r="E876" t="s">
        <v>0</v>
      </c>
      <c r="F876">
        <v>3.1828880310058498E-3</v>
      </c>
      <c r="G876" t="s">
        <v>100</v>
      </c>
    </row>
    <row r="877" spans="1:17" x14ac:dyDescent="0.25">
      <c r="A877" t="s">
        <v>101</v>
      </c>
    </row>
    <row r="878" spans="1:17" x14ac:dyDescent="0.25">
      <c r="A878" t="s">
        <v>220</v>
      </c>
      <c r="B878" t="s">
        <v>76</v>
      </c>
      <c r="C878" t="s">
        <v>44</v>
      </c>
      <c r="D878" t="s">
        <v>45</v>
      </c>
      <c r="E878" t="s">
        <v>46</v>
      </c>
      <c r="F878" t="s">
        <v>3103</v>
      </c>
      <c r="G878">
        <v>3</v>
      </c>
      <c r="H878" t="s">
        <v>3104</v>
      </c>
    </row>
    <row r="879" spans="1:17" x14ac:dyDescent="0.25">
      <c r="A879" t="s">
        <v>220</v>
      </c>
      <c r="B879" t="s">
        <v>73</v>
      </c>
      <c r="C879" t="s">
        <v>44</v>
      </c>
      <c r="D879" t="s">
        <v>45</v>
      </c>
      <c r="E879" t="s">
        <v>46</v>
      </c>
      <c r="F879" t="s">
        <v>3103</v>
      </c>
      <c r="G879">
        <v>1</v>
      </c>
      <c r="H879" t="s">
        <v>3104</v>
      </c>
    </row>
    <row r="880" spans="1:17" x14ac:dyDescent="0.25">
      <c r="A880" t="s">
        <v>220</v>
      </c>
      <c r="B880" t="s">
        <v>3247</v>
      </c>
      <c r="C880" t="s">
        <v>99</v>
      </c>
      <c r="D880" t="s">
        <v>50</v>
      </c>
      <c r="E880" t="s">
        <v>0</v>
      </c>
      <c r="F880">
        <v>1.85185670852661E-3</v>
      </c>
      <c r="G880" t="s">
        <v>100</v>
      </c>
    </row>
    <row r="881" spans="1:8" x14ac:dyDescent="0.25">
      <c r="A881" t="s">
        <v>101</v>
      </c>
    </row>
    <row r="882" spans="1:8" x14ac:dyDescent="0.25">
      <c r="A882" t="s">
        <v>220</v>
      </c>
      <c r="B882" t="s">
        <v>70</v>
      </c>
      <c r="C882" t="s">
        <v>44</v>
      </c>
      <c r="D882" t="s">
        <v>45</v>
      </c>
      <c r="E882" t="s">
        <v>46</v>
      </c>
      <c r="F882" t="s">
        <v>3103</v>
      </c>
      <c r="G882">
        <v>5</v>
      </c>
      <c r="H882" t="s">
        <v>3104</v>
      </c>
    </row>
    <row r="883" spans="1:8" x14ac:dyDescent="0.25">
      <c r="A883" t="s">
        <v>220</v>
      </c>
      <c r="B883" t="s">
        <v>76</v>
      </c>
      <c r="C883" t="s">
        <v>47</v>
      </c>
      <c r="D883" t="s">
        <v>3279</v>
      </c>
      <c r="E883" t="s">
        <v>49</v>
      </c>
      <c r="F883" t="s">
        <v>50</v>
      </c>
      <c r="G883">
        <v>0</v>
      </c>
    </row>
    <row r="884" spans="1:8" x14ac:dyDescent="0.25">
      <c r="A884" t="s">
        <v>220</v>
      </c>
      <c r="B884" t="s">
        <v>73</v>
      </c>
      <c r="C884" t="s">
        <v>47</v>
      </c>
      <c r="D884" t="s">
        <v>3280</v>
      </c>
      <c r="E884" t="s">
        <v>49</v>
      </c>
      <c r="F884" t="s">
        <v>50</v>
      </c>
      <c r="G884">
        <v>0</v>
      </c>
    </row>
    <row r="885" spans="1:8" x14ac:dyDescent="0.25">
      <c r="A885" t="s">
        <v>220</v>
      </c>
      <c r="B885" t="s">
        <v>70</v>
      </c>
      <c r="C885" t="s">
        <v>47</v>
      </c>
      <c r="D885" t="s">
        <v>3281</v>
      </c>
      <c r="E885" t="s">
        <v>49</v>
      </c>
      <c r="F885" t="s">
        <v>50</v>
      </c>
      <c r="G885">
        <v>0</v>
      </c>
    </row>
    <row r="886" spans="1:8" x14ac:dyDescent="0.25">
      <c r="A886" t="s">
        <v>220</v>
      </c>
      <c r="B886" t="s">
        <v>76</v>
      </c>
      <c r="C886" t="s">
        <v>47</v>
      </c>
      <c r="D886" t="s">
        <v>3282</v>
      </c>
      <c r="E886" t="s">
        <v>49</v>
      </c>
      <c r="F886" t="s">
        <v>50</v>
      </c>
      <c r="G886">
        <v>2.7777751286824499E-4</v>
      </c>
    </row>
    <row r="887" spans="1:8" x14ac:dyDescent="0.25">
      <c r="A887" t="s">
        <v>220</v>
      </c>
      <c r="B887" t="s">
        <v>73</v>
      </c>
      <c r="C887" t="s">
        <v>47</v>
      </c>
      <c r="D887" t="s">
        <v>3284</v>
      </c>
      <c r="E887" t="s">
        <v>49</v>
      </c>
      <c r="F887" t="s">
        <v>50</v>
      </c>
      <c r="G887">
        <v>2.7777751286824499E-4</v>
      </c>
    </row>
    <row r="888" spans="1:8" x14ac:dyDescent="0.25">
      <c r="A888" t="s">
        <v>220</v>
      </c>
      <c r="B888" t="s">
        <v>70</v>
      </c>
      <c r="C888" t="s">
        <v>47</v>
      </c>
      <c r="D888" t="s">
        <v>3283</v>
      </c>
      <c r="E888" t="s">
        <v>49</v>
      </c>
      <c r="F888" t="s">
        <v>50</v>
      </c>
      <c r="G888">
        <v>0</v>
      </c>
    </row>
    <row r="889" spans="1:8" x14ac:dyDescent="0.25">
      <c r="A889" t="s">
        <v>220</v>
      </c>
      <c r="B889" t="s">
        <v>76</v>
      </c>
      <c r="C889" t="s">
        <v>47</v>
      </c>
      <c r="D889" t="s">
        <v>3285</v>
      </c>
      <c r="E889" t="s">
        <v>49</v>
      </c>
      <c r="F889" t="s">
        <v>50</v>
      </c>
      <c r="G889">
        <v>1.8518500857883001E-4</v>
      </c>
    </row>
    <row r="890" spans="1:8" x14ac:dyDescent="0.25">
      <c r="A890" t="s">
        <v>220</v>
      </c>
      <c r="B890" t="s">
        <v>73</v>
      </c>
      <c r="C890" t="s">
        <v>47</v>
      </c>
      <c r="D890" t="s">
        <v>3287</v>
      </c>
      <c r="E890" t="s">
        <v>49</v>
      </c>
      <c r="F890" t="s">
        <v>50</v>
      </c>
      <c r="G890">
        <v>1.8518500857883001E-4</v>
      </c>
    </row>
    <row r="891" spans="1:8" x14ac:dyDescent="0.25">
      <c r="A891" t="s">
        <v>220</v>
      </c>
      <c r="B891" t="s">
        <v>70</v>
      </c>
      <c r="C891" t="s">
        <v>47</v>
      </c>
      <c r="D891" t="s">
        <v>3286</v>
      </c>
      <c r="E891" t="s">
        <v>49</v>
      </c>
      <c r="F891" t="s">
        <v>50</v>
      </c>
      <c r="G891">
        <v>0</v>
      </c>
    </row>
    <row r="892" spans="1:8" x14ac:dyDescent="0.25">
      <c r="A892" t="s">
        <v>220</v>
      </c>
      <c r="B892" t="s">
        <v>76</v>
      </c>
      <c r="C892" t="s">
        <v>47</v>
      </c>
      <c r="D892" t="s">
        <v>3288</v>
      </c>
      <c r="E892" t="s">
        <v>49</v>
      </c>
      <c r="F892" t="s">
        <v>50</v>
      </c>
      <c r="G892">
        <v>1.3888875643412201E-4</v>
      </c>
    </row>
    <row r="893" spans="1:8" x14ac:dyDescent="0.25">
      <c r="A893" t="s">
        <v>220</v>
      </c>
      <c r="B893" t="s">
        <v>73</v>
      </c>
      <c r="C893" t="s">
        <v>47</v>
      </c>
      <c r="D893" t="s">
        <v>3290</v>
      </c>
      <c r="E893" t="s">
        <v>49</v>
      </c>
      <c r="F893" t="s">
        <v>50</v>
      </c>
      <c r="G893">
        <v>1.3888875643412201E-4</v>
      </c>
    </row>
    <row r="894" spans="1:8" x14ac:dyDescent="0.25">
      <c r="A894" t="s">
        <v>220</v>
      </c>
      <c r="B894" t="s">
        <v>70</v>
      </c>
      <c r="C894" t="s">
        <v>47</v>
      </c>
      <c r="D894" t="s">
        <v>3289</v>
      </c>
      <c r="E894" t="s">
        <v>49</v>
      </c>
      <c r="F894" t="s">
        <v>50</v>
      </c>
      <c r="G894">
        <v>0</v>
      </c>
    </row>
    <row r="895" spans="1:8" x14ac:dyDescent="0.25">
      <c r="A895" t="s">
        <v>220</v>
      </c>
      <c r="B895" t="s">
        <v>76</v>
      </c>
      <c r="C895" t="s">
        <v>47</v>
      </c>
      <c r="D895" t="s">
        <v>3292</v>
      </c>
      <c r="E895" t="s">
        <v>49</v>
      </c>
      <c r="F895" t="s">
        <v>50</v>
      </c>
      <c r="G895">
        <v>1.1111100514729799E-4</v>
      </c>
    </row>
    <row r="896" spans="1:8" x14ac:dyDescent="0.25">
      <c r="A896" t="s">
        <v>220</v>
      </c>
      <c r="B896" t="s">
        <v>73</v>
      </c>
      <c r="C896" t="s">
        <v>47</v>
      </c>
      <c r="D896" t="s">
        <v>3293</v>
      </c>
      <c r="E896" t="s">
        <v>49</v>
      </c>
      <c r="F896" t="s">
        <v>50</v>
      </c>
      <c r="G896">
        <v>1.1111100514729799E-4</v>
      </c>
    </row>
    <row r="897" spans="1:8" x14ac:dyDescent="0.25">
      <c r="A897" t="s">
        <v>220</v>
      </c>
      <c r="B897" t="s">
        <v>70</v>
      </c>
      <c r="C897" t="s">
        <v>47</v>
      </c>
      <c r="D897" t="s">
        <v>3291</v>
      </c>
      <c r="E897" t="s">
        <v>49</v>
      </c>
      <c r="F897" t="s">
        <v>50</v>
      </c>
      <c r="G897">
        <v>0</v>
      </c>
    </row>
    <row r="898" spans="1:8" x14ac:dyDescent="0.25">
      <c r="A898" t="s">
        <v>220</v>
      </c>
      <c r="B898" t="s">
        <v>76</v>
      </c>
      <c r="C898" t="s">
        <v>47</v>
      </c>
      <c r="D898" t="s">
        <v>3295</v>
      </c>
      <c r="E898" t="s">
        <v>49</v>
      </c>
      <c r="F898" t="s">
        <v>50</v>
      </c>
      <c r="G898">
        <v>2.3148126072353699E-4</v>
      </c>
    </row>
    <row r="899" spans="1:8" x14ac:dyDescent="0.25">
      <c r="A899" t="s">
        <v>220</v>
      </c>
      <c r="B899" t="s">
        <v>73</v>
      </c>
      <c r="C899" t="s">
        <v>47</v>
      </c>
      <c r="D899" t="s">
        <v>3296</v>
      </c>
      <c r="E899" t="s">
        <v>49</v>
      </c>
      <c r="F899" t="s">
        <v>50</v>
      </c>
      <c r="G899">
        <v>2.3148126072353699E-4</v>
      </c>
    </row>
    <row r="900" spans="1:8" x14ac:dyDescent="0.25">
      <c r="A900" t="s">
        <v>220</v>
      </c>
      <c r="B900" t="s">
        <v>70</v>
      </c>
      <c r="C900" t="s">
        <v>47</v>
      </c>
      <c r="D900" t="s">
        <v>3294</v>
      </c>
      <c r="E900" t="s">
        <v>49</v>
      </c>
      <c r="F900" t="s">
        <v>50</v>
      </c>
      <c r="G900">
        <v>0</v>
      </c>
    </row>
    <row r="901" spans="1:8" x14ac:dyDescent="0.25">
      <c r="A901" t="s">
        <v>220</v>
      </c>
      <c r="B901" t="s">
        <v>76</v>
      </c>
      <c r="C901" t="s">
        <v>47</v>
      </c>
      <c r="D901" t="s">
        <v>3298</v>
      </c>
      <c r="E901" t="s">
        <v>49</v>
      </c>
      <c r="F901" t="s">
        <v>50</v>
      </c>
      <c r="G901">
        <v>1.98412509191603E-4</v>
      </c>
    </row>
    <row r="902" spans="1:8" x14ac:dyDescent="0.25">
      <c r="A902" t="s">
        <v>220</v>
      </c>
      <c r="B902" t="s">
        <v>73</v>
      </c>
      <c r="C902" t="s">
        <v>47</v>
      </c>
      <c r="D902" t="s">
        <v>3299</v>
      </c>
      <c r="E902" t="s">
        <v>49</v>
      </c>
      <c r="F902" t="s">
        <v>50</v>
      </c>
      <c r="G902">
        <v>1.98412509191603E-4</v>
      </c>
    </row>
    <row r="903" spans="1:8" x14ac:dyDescent="0.25">
      <c r="A903" t="s">
        <v>220</v>
      </c>
      <c r="B903" t="s">
        <v>70</v>
      </c>
      <c r="C903" t="s">
        <v>47</v>
      </c>
      <c r="D903" t="s">
        <v>3297</v>
      </c>
      <c r="E903" t="s">
        <v>49</v>
      </c>
      <c r="F903" t="s">
        <v>50</v>
      </c>
      <c r="G903">
        <v>0</v>
      </c>
    </row>
    <row r="904" spans="1:8" x14ac:dyDescent="0.25">
      <c r="A904" t="s">
        <v>220</v>
      </c>
      <c r="B904" t="s">
        <v>76</v>
      </c>
      <c r="C904" t="s">
        <v>47</v>
      </c>
      <c r="D904" t="s">
        <v>3301</v>
      </c>
      <c r="E904" t="s">
        <v>49</v>
      </c>
      <c r="F904" t="s">
        <v>50</v>
      </c>
      <c r="G904">
        <v>1.73610945542653E-4</v>
      </c>
    </row>
    <row r="905" spans="1:8" x14ac:dyDescent="0.25">
      <c r="A905" t="s">
        <v>220</v>
      </c>
      <c r="B905" t="s">
        <v>73</v>
      </c>
      <c r="C905" t="s">
        <v>47</v>
      </c>
      <c r="D905" t="s">
        <v>3302</v>
      </c>
      <c r="E905" t="s">
        <v>49</v>
      </c>
      <c r="F905" t="s">
        <v>50</v>
      </c>
      <c r="G905">
        <v>1.73610945542653E-4</v>
      </c>
    </row>
    <row r="906" spans="1:8" x14ac:dyDescent="0.25">
      <c r="A906" t="s">
        <v>220</v>
      </c>
      <c r="B906" t="s">
        <v>70</v>
      </c>
      <c r="C906" t="s">
        <v>47</v>
      </c>
      <c r="D906" t="s">
        <v>3300</v>
      </c>
      <c r="E906" t="s">
        <v>49</v>
      </c>
      <c r="F906" t="s">
        <v>50</v>
      </c>
      <c r="G906">
        <v>0</v>
      </c>
    </row>
    <row r="907" spans="1:8" x14ac:dyDescent="0.25">
      <c r="A907" t="s">
        <v>218</v>
      </c>
      <c r="B907" t="s">
        <v>3247</v>
      </c>
      <c r="C907" t="s">
        <v>99</v>
      </c>
      <c r="D907" t="s">
        <v>50</v>
      </c>
      <c r="E907" t="s">
        <v>0</v>
      </c>
      <c r="F907">
        <v>2.8055906295776302E-4</v>
      </c>
      <c r="G907" t="s">
        <v>100</v>
      </c>
    </row>
    <row r="908" spans="1:8" x14ac:dyDescent="0.25">
      <c r="A908" t="s">
        <v>101</v>
      </c>
    </row>
    <row r="909" spans="1:8" x14ac:dyDescent="0.25">
      <c r="A909" t="s">
        <v>218</v>
      </c>
      <c r="B909" t="s">
        <v>3245</v>
      </c>
      <c r="C909" t="s">
        <v>99</v>
      </c>
      <c r="D909" t="s">
        <v>50</v>
      </c>
      <c r="E909" t="s">
        <v>0</v>
      </c>
      <c r="F909">
        <v>8.7273120880126899E-4</v>
      </c>
      <c r="G909" t="s">
        <v>100</v>
      </c>
    </row>
    <row r="910" spans="1:8" x14ac:dyDescent="0.25">
      <c r="A910" t="s">
        <v>101</v>
      </c>
    </row>
    <row r="911" spans="1:8" x14ac:dyDescent="0.25">
      <c r="A911" t="s">
        <v>218</v>
      </c>
      <c r="B911" t="s">
        <v>70</v>
      </c>
      <c r="C911" t="s">
        <v>44</v>
      </c>
      <c r="D911" t="s">
        <v>45</v>
      </c>
      <c r="E911" t="s">
        <v>46</v>
      </c>
      <c r="F911" t="s">
        <v>3103</v>
      </c>
      <c r="G911">
        <v>5</v>
      </c>
      <c r="H911" t="s">
        <v>3104</v>
      </c>
    </row>
    <row r="912" spans="1:8" x14ac:dyDescent="0.25">
      <c r="A912" t="s">
        <v>218</v>
      </c>
      <c r="B912" t="s">
        <v>76</v>
      </c>
      <c r="C912" t="s">
        <v>44</v>
      </c>
      <c r="D912" t="s">
        <v>45</v>
      </c>
      <c r="E912" t="s">
        <v>46</v>
      </c>
      <c r="F912" t="s">
        <v>3103</v>
      </c>
      <c r="G912">
        <v>3</v>
      </c>
      <c r="H912" t="s">
        <v>3104</v>
      </c>
    </row>
    <row r="913" spans="1:8" x14ac:dyDescent="0.25">
      <c r="A913" t="s">
        <v>218</v>
      </c>
      <c r="B913" t="s">
        <v>3246</v>
      </c>
      <c r="C913" t="s">
        <v>99</v>
      </c>
      <c r="D913" t="s">
        <v>50</v>
      </c>
      <c r="E913" t="s">
        <v>0</v>
      </c>
      <c r="F913">
        <v>3.6747455596923802E-3</v>
      </c>
      <c r="G913" t="s">
        <v>100</v>
      </c>
    </row>
    <row r="914" spans="1:8" x14ac:dyDescent="0.25">
      <c r="A914" t="s">
        <v>101</v>
      </c>
    </row>
    <row r="915" spans="1:8" x14ac:dyDescent="0.25">
      <c r="A915" t="s">
        <v>218</v>
      </c>
      <c r="B915" t="s">
        <v>73</v>
      </c>
      <c r="C915" t="s">
        <v>44</v>
      </c>
      <c r="D915" t="s">
        <v>45</v>
      </c>
      <c r="E915" t="s">
        <v>46</v>
      </c>
      <c r="F915" t="s">
        <v>3103</v>
      </c>
      <c r="G915">
        <v>1</v>
      </c>
      <c r="H915" t="s">
        <v>3104</v>
      </c>
    </row>
    <row r="916" spans="1:8" x14ac:dyDescent="0.25">
      <c r="A916" t="s">
        <v>220</v>
      </c>
      <c r="B916" t="s">
        <v>76</v>
      </c>
      <c r="C916" t="s">
        <v>47</v>
      </c>
      <c r="D916" t="s">
        <v>3304</v>
      </c>
      <c r="E916" t="s">
        <v>49</v>
      </c>
      <c r="F916" t="s">
        <v>50</v>
      </c>
      <c r="G916">
        <v>1.54320840482358E-4</v>
      </c>
    </row>
    <row r="917" spans="1:8" x14ac:dyDescent="0.25">
      <c r="A917" t="s">
        <v>220</v>
      </c>
      <c r="B917" t="s">
        <v>73</v>
      </c>
      <c r="C917" t="s">
        <v>47</v>
      </c>
      <c r="D917" t="s">
        <v>3305</v>
      </c>
      <c r="E917" t="s">
        <v>49</v>
      </c>
      <c r="F917" t="s">
        <v>50</v>
      </c>
      <c r="G917">
        <v>1.54320840482358E-4</v>
      </c>
    </row>
    <row r="918" spans="1:8" x14ac:dyDescent="0.25">
      <c r="A918" t="s">
        <v>220</v>
      </c>
      <c r="B918" t="s">
        <v>70</v>
      </c>
      <c r="C918" t="s">
        <v>47</v>
      </c>
      <c r="D918" t="s">
        <v>3303</v>
      </c>
      <c r="E918" t="s">
        <v>49</v>
      </c>
      <c r="F918" t="s">
        <v>50</v>
      </c>
      <c r="G918">
        <v>0</v>
      </c>
    </row>
    <row r="919" spans="1:8" x14ac:dyDescent="0.25">
      <c r="A919" t="s">
        <v>220</v>
      </c>
      <c r="B919" t="s">
        <v>76</v>
      </c>
      <c r="C919" t="s">
        <v>47</v>
      </c>
      <c r="D919" t="s">
        <v>3308</v>
      </c>
      <c r="E919" t="s">
        <v>49</v>
      </c>
      <c r="F919" t="s">
        <v>50</v>
      </c>
      <c r="G919">
        <v>1.3888875643412201E-4</v>
      </c>
    </row>
    <row r="920" spans="1:8" x14ac:dyDescent="0.25">
      <c r="A920" t="s">
        <v>220</v>
      </c>
      <c r="B920" t="s">
        <v>73</v>
      </c>
      <c r="C920" t="s">
        <v>47</v>
      </c>
      <c r="D920" t="s">
        <v>3306</v>
      </c>
      <c r="E920" t="s">
        <v>49</v>
      </c>
      <c r="F920" t="s">
        <v>50</v>
      </c>
      <c r="G920">
        <v>1.3888875643412201E-4</v>
      </c>
    </row>
    <row r="921" spans="1:8" x14ac:dyDescent="0.25">
      <c r="A921" t="s">
        <v>106</v>
      </c>
      <c r="B921" t="s">
        <v>3</v>
      </c>
      <c r="C921" t="s">
        <v>108</v>
      </c>
      <c r="D921">
        <v>12</v>
      </c>
      <c r="E921" t="s">
        <v>60</v>
      </c>
      <c r="F921" t="s">
        <v>61</v>
      </c>
      <c r="G921">
        <v>1.3888875643412201E-4</v>
      </c>
    </row>
    <row r="922" spans="1:8" x14ac:dyDescent="0.25">
      <c r="A922">
        <v>1.3888875643412201E-4</v>
      </c>
    </row>
    <row r="923" spans="1:8" x14ac:dyDescent="0.25">
      <c r="A923" t="s">
        <v>220</v>
      </c>
      <c r="B923" t="s">
        <v>70</v>
      </c>
      <c r="C923" t="s">
        <v>47</v>
      </c>
      <c r="D923" t="s">
        <v>3307</v>
      </c>
      <c r="E923" t="s">
        <v>49</v>
      </c>
      <c r="F923" t="s">
        <v>50</v>
      </c>
      <c r="G923">
        <v>0</v>
      </c>
    </row>
    <row r="924" spans="1:8" x14ac:dyDescent="0.25">
      <c r="A924" t="s">
        <v>220</v>
      </c>
      <c r="B924" t="s">
        <v>76</v>
      </c>
      <c r="C924" t="s">
        <v>47</v>
      </c>
      <c r="D924" t="s">
        <v>3310</v>
      </c>
      <c r="E924" t="s">
        <v>49</v>
      </c>
      <c r="F924" t="s">
        <v>50</v>
      </c>
      <c r="G924">
        <v>1.26262505849202E-4</v>
      </c>
    </row>
    <row r="925" spans="1:8" x14ac:dyDescent="0.25">
      <c r="A925" t="s">
        <v>220</v>
      </c>
      <c r="B925" t="s">
        <v>70</v>
      </c>
      <c r="C925" t="s">
        <v>47</v>
      </c>
      <c r="D925" t="s">
        <v>3309</v>
      </c>
      <c r="E925" t="s">
        <v>49</v>
      </c>
      <c r="F925" t="s">
        <v>50</v>
      </c>
      <c r="G925">
        <v>0</v>
      </c>
    </row>
    <row r="926" spans="1:8" x14ac:dyDescent="0.25">
      <c r="A926" t="s">
        <v>220</v>
      </c>
      <c r="B926" t="s">
        <v>76</v>
      </c>
      <c r="C926" t="s">
        <v>47</v>
      </c>
      <c r="D926" t="s">
        <v>3312</v>
      </c>
      <c r="E926" t="s">
        <v>49</v>
      </c>
      <c r="F926" t="s">
        <v>50</v>
      </c>
      <c r="G926">
        <v>1.1574063036176801E-4</v>
      </c>
    </row>
    <row r="927" spans="1:8" x14ac:dyDescent="0.25">
      <c r="A927" t="s">
        <v>220</v>
      </c>
      <c r="B927" t="s">
        <v>70</v>
      </c>
      <c r="C927" t="s">
        <v>47</v>
      </c>
      <c r="D927" t="s">
        <v>3311</v>
      </c>
      <c r="E927" t="s">
        <v>49</v>
      </c>
      <c r="F927" t="s">
        <v>50</v>
      </c>
      <c r="G927">
        <v>0</v>
      </c>
    </row>
    <row r="928" spans="1:8" x14ac:dyDescent="0.25">
      <c r="A928" t="s">
        <v>220</v>
      </c>
      <c r="B928" t="s">
        <v>76</v>
      </c>
      <c r="C928" t="s">
        <v>47</v>
      </c>
      <c r="D928" t="s">
        <v>3314</v>
      </c>
      <c r="E928" t="s">
        <v>49</v>
      </c>
      <c r="F928" t="s">
        <v>50</v>
      </c>
      <c r="G928">
        <v>1.06837504949325E-4</v>
      </c>
    </row>
    <row r="929" spans="1:8" x14ac:dyDescent="0.25">
      <c r="A929" t="s">
        <v>220</v>
      </c>
      <c r="B929" t="s">
        <v>70</v>
      </c>
      <c r="C929" t="s">
        <v>47</v>
      </c>
      <c r="D929" t="s">
        <v>3313</v>
      </c>
      <c r="E929" t="s">
        <v>49</v>
      </c>
      <c r="F929" t="s">
        <v>50</v>
      </c>
      <c r="G929">
        <v>0</v>
      </c>
    </row>
    <row r="930" spans="1:8" x14ac:dyDescent="0.25">
      <c r="A930" t="s">
        <v>220</v>
      </c>
      <c r="B930" t="s">
        <v>76</v>
      </c>
      <c r="C930" t="s">
        <v>47</v>
      </c>
      <c r="D930" t="s">
        <v>3316</v>
      </c>
      <c r="E930" t="s">
        <v>49</v>
      </c>
      <c r="F930" t="s">
        <v>50</v>
      </c>
      <c r="G930" s="7">
        <v>9.9206254595801904E-5</v>
      </c>
      <c r="H930" s="7"/>
    </row>
    <row r="931" spans="1:8" x14ac:dyDescent="0.25">
      <c r="A931" t="s">
        <v>220</v>
      </c>
      <c r="B931" t="s">
        <v>70</v>
      </c>
      <c r="C931" t="s">
        <v>47</v>
      </c>
      <c r="D931" t="s">
        <v>3315</v>
      </c>
      <c r="E931" t="s">
        <v>49</v>
      </c>
      <c r="F931" t="s">
        <v>50</v>
      </c>
      <c r="G931">
        <v>0</v>
      </c>
    </row>
    <row r="932" spans="1:8" x14ac:dyDescent="0.25">
      <c r="A932" t="s">
        <v>220</v>
      </c>
      <c r="B932" t="s">
        <v>76</v>
      </c>
      <c r="C932" t="s">
        <v>47</v>
      </c>
      <c r="D932" t="s">
        <v>3318</v>
      </c>
      <c r="E932" t="s">
        <v>49</v>
      </c>
      <c r="F932" t="s">
        <v>50</v>
      </c>
      <c r="G932" s="7">
        <v>9.2592504289415101E-5</v>
      </c>
      <c r="H932" s="7"/>
    </row>
    <row r="933" spans="1:8" x14ac:dyDescent="0.25">
      <c r="A933" t="s">
        <v>220</v>
      </c>
      <c r="B933" t="s">
        <v>70</v>
      </c>
      <c r="C933" t="s">
        <v>47</v>
      </c>
      <c r="D933" t="s">
        <v>3317</v>
      </c>
      <c r="E933" t="s">
        <v>49</v>
      </c>
      <c r="F933" t="s">
        <v>50</v>
      </c>
      <c r="G933">
        <v>0</v>
      </c>
    </row>
    <row r="934" spans="1:8" x14ac:dyDescent="0.25">
      <c r="A934" t="s">
        <v>218</v>
      </c>
      <c r="B934" t="s">
        <v>70</v>
      </c>
      <c r="C934" t="s">
        <v>47</v>
      </c>
      <c r="D934" t="s">
        <v>3281</v>
      </c>
      <c r="E934" t="s">
        <v>49</v>
      </c>
      <c r="F934" t="s">
        <v>50</v>
      </c>
      <c r="G934">
        <v>0</v>
      </c>
    </row>
    <row r="935" spans="1:8" x14ac:dyDescent="0.25">
      <c r="A935" t="s">
        <v>218</v>
      </c>
      <c r="B935" t="s">
        <v>73</v>
      </c>
      <c r="C935" t="s">
        <v>47</v>
      </c>
      <c r="D935" t="s">
        <v>3280</v>
      </c>
      <c r="E935" t="s">
        <v>49</v>
      </c>
      <c r="F935" t="s">
        <v>50</v>
      </c>
      <c r="G935">
        <v>0</v>
      </c>
    </row>
    <row r="936" spans="1:8" x14ac:dyDescent="0.25">
      <c r="A936" t="s">
        <v>218</v>
      </c>
      <c r="B936" t="s">
        <v>76</v>
      </c>
      <c r="C936" t="s">
        <v>47</v>
      </c>
      <c r="D936" t="s">
        <v>3279</v>
      </c>
      <c r="E936" t="s">
        <v>49</v>
      </c>
      <c r="F936" t="s">
        <v>50</v>
      </c>
      <c r="G936">
        <v>0</v>
      </c>
    </row>
    <row r="937" spans="1:8" x14ac:dyDescent="0.25">
      <c r="A937" t="s">
        <v>220</v>
      </c>
      <c r="B937" t="s">
        <v>76</v>
      </c>
      <c r="C937" t="s">
        <v>47</v>
      </c>
      <c r="D937" t="s">
        <v>3320</v>
      </c>
      <c r="E937" t="s">
        <v>49</v>
      </c>
      <c r="F937" t="s">
        <v>50</v>
      </c>
      <c r="G937">
        <v>1.5624997516473099E-4</v>
      </c>
    </row>
    <row r="938" spans="1:8" x14ac:dyDescent="0.25">
      <c r="A938" t="s">
        <v>220</v>
      </c>
      <c r="B938" t="s">
        <v>70</v>
      </c>
      <c r="C938" t="s">
        <v>47</v>
      </c>
      <c r="D938" t="s">
        <v>3319</v>
      </c>
      <c r="E938" t="s">
        <v>49</v>
      </c>
      <c r="F938" t="s">
        <v>50</v>
      </c>
      <c r="G938">
        <v>0</v>
      </c>
    </row>
    <row r="939" spans="1:8" x14ac:dyDescent="0.25">
      <c r="A939" t="s">
        <v>220</v>
      </c>
      <c r="B939" t="s">
        <v>76</v>
      </c>
      <c r="C939" t="s">
        <v>47</v>
      </c>
      <c r="D939" t="s">
        <v>3322</v>
      </c>
      <c r="E939" t="s">
        <v>49</v>
      </c>
      <c r="F939" t="s">
        <v>50</v>
      </c>
      <c r="G939">
        <v>1.4705880015504101E-4</v>
      </c>
    </row>
    <row r="940" spans="1:8" x14ac:dyDescent="0.25">
      <c r="A940" t="s">
        <v>220</v>
      </c>
      <c r="B940" t="s">
        <v>70</v>
      </c>
      <c r="C940" t="s">
        <v>47</v>
      </c>
      <c r="D940" t="s">
        <v>3321</v>
      </c>
      <c r="E940" t="s">
        <v>49</v>
      </c>
      <c r="F940" t="s">
        <v>50</v>
      </c>
      <c r="G940">
        <v>0</v>
      </c>
    </row>
    <row r="941" spans="1:8" x14ac:dyDescent="0.25">
      <c r="A941" t="s">
        <v>220</v>
      </c>
      <c r="B941" t="s">
        <v>76</v>
      </c>
      <c r="C941" t="s">
        <v>47</v>
      </c>
      <c r="D941" t="s">
        <v>3324</v>
      </c>
      <c r="E941" t="s">
        <v>49</v>
      </c>
      <c r="F941" t="s">
        <v>50</v>
      </c>
      <c r="G941">
        <v>1.38888866813094E-4</v>
      </c>
    </row>
    <row r="942" spans="1:8" x14ac:dyDescent="0.25">
      <c r="A942" t="s">
        <v>220</v>
      </c>
      <c r="B942" t="s">
        <v>70</v>
      </c>
      <c r="C942" t="s">
        <v>47</v>
      </c>
      <c r="D942" t="s">
        <v>3323</v>
      </c>
      <c r="E942" t="s">
        <v>49</v>
      </c>
      <c r="F942" t="s">
        <v>50</v>
      </c>
      <c r="G942">
        <v>0</v>
      </c>
    </row>
    <row r="943" spans="1:8" x14ac:dyDescent="0.25">
      <c r="A943" t="s">
        <v>220</v>
      </c>
      <c r="B943" t="s">
        <v>76</v>
      </c>
      <c r="C943" t="s">
        <v>47</v>
      </c>
      <c r="D943" t="s">
        <v>3326</v>
      </c>
      <c r="E943" t="s">
        <v>49</v>
      </c>
      <c r="F943" t="s">
        <v>50</v>
      </c>
      <c r="G943">
        <v>1.9005840284782501E-4</v>
      </c>
    </row>
    <row r="944" spans="1:8" x14ac:dyDescent="0.25">
      <c r="A944" t="s">
        <v>220</v>
      </c>
      <c r="B944" t="s">
        <v>70</v>
      </c>
      <c r="C944" t="s">
        <v>47</v>
      </c>
      <c r="D944" t="s">
        <v>3325</v>
      </c>
      <c r="E944" t="s">
        <v>49</v>
      </c>
      <c r="F944" t="s">
        <v>50</v>
      </c>
      <c r="G944">
        <v>0</v>
      </c>
    </row>
    <row r="945" spans="1:7" x14ac:dyDescent="0.25">
      <c r="A945" t="s">
        <v>220</v>
      </c>
      <c r="B945" t="s">
        <v>76</v>
      </c>
      <c r="C945" t="s">
        <v>47</v>
      </c>
      <c r="D945" t="s">
        <v>3328</v>
      </c>
      <c r="E945" t="s">
        <v>49</v>
      </c>
      <c r="F945" t="s">
        <v>50</v>
      </c>
      <c r="G945">
        <v>1.80555482705434E-4</v>
      </c>
    </row>
    <row r="946" spans="1:7" x14ac:dyDescent="0.25">
      <c r="A946" t="s">
        <v>220</v>
      </c>
      <c r="B946" t="s">
        <v>70</v>
      </c>
      <c r="C946" t="s">
        <v>47</v>
      </c>
      <c r="D946" t="s">
        <v>3327</v>
      </c>
      <c r="E946" t="s">
        <v>49</v>
      </c>
      <c r="F946" t="s">
        <v>50</v>
      </c>
      <c r="G946">
        <v>0</v>
      </c>
    </row>
    <row r="947" spans="1:7" x14ac:dyDescent="0.25">
      <c r="A947" t="s">
        <v>220</v>
      </c>
      <c r="B947" t="s">
        <v>76</v>
      </c>
      <c r="C947" t="s">
        <v>47</v>
      </c>
      <c r="D947" t="s">
        <v>3330</v>
      </c>
      <c r="E947" t="s">
        <v>49</v>
      </c>
      <c r="F947" t="s">
        <v>50</v>
      </c>
      <c r="G947">
        <v>1.7195760257660299E-4</v>
      </c>
    </row>
    <row r="948" spans="1:7" x14ac:dyDescent="0.25">
      <c r="A948" t="s">
        <v>220</v>
      </c>
      <c r="B948" t="s">
        <v>70</v>
      </c>
      <c r="C948" t="s">
        <v>47</v>
      </c>
      <c r="D948" t="s">
        <v>3329</v>
      </c>
      <c r="E948" t="s">
        <v>49</v>
      </c>
      <c r="F948" t="s">
        <v>50</v>
      </c>
      <c r="G948">
        <v>0</v>
      </c>
    </row>
    <row r="949" spans="1:7" x14ac:dyDescent="0.25">
      <c r="A949" t="s">
        <v>220</v>
      </c>
      <c r="B949" t="s">
        <v>76</v>
      </c>
      <c r="C949" t="s">
        <v>47</v>
      </c>
      <c r="D949" t="s">
        <v>3332</v>
      </c>
      <c r="E949" t="s">
        <v>49</v>
      </c>
      <c r="F949" t="s">
        <v>50</v>
      </c>
      <c r="G949">
        <v>1.64141347914031E-4</v>
      </c>
    </row>
    <row r="950" spans="1:7" x14ac:dyDescent="0.25">
      <c r="A950" t="s">
        <v>218</v>
      </c>
      <c r="B950" t="s">
        <v>76</v>
      </c>
      <c r="C950" t="s">
        <v>47</v>
      </c>
      <c r="D950" t="s">
        <v>3282</v>
      </c>
      <c r="E950" t="s">
        <v>49</v>
      </c>
      <c r="F950" t="s">
        <v>50</v>
      </c>
      <c r="G950">
        <v>5.5555601914723698E-4</v>
      </c>
    </row>
    <row r="951" spans="1:7" x14ac:dyDescent="0.25">
      <c r="A951" t="s">
        <v>220</v>
      </c>
      <c r="B951" t="s">
        <v>70</v>
      </c>
      <c r="C951" t="s">
        <v>47</v>
      </c>
      <c r="D951" t="s">
        <v>3331</v>
      </c>
      <c r="E951" t="s">
        <v>49</v>
      </c>
      <c r="F951" t="s">
        <v>50</v>
      </c>
      <c r="G951">
        <v>0</v>
      </c>
    </row>
    <row r="952" spans="1:7" x14ac:dyDescent="0.25">
      <c r="A952" t="s">
        <v>218</v>
      </c>
      <c r="B952" t="s">
        <v>70</v>
      </c>
      <c r="C952" t="s">
        <v>47</v>
      </c>
      <c r="D952" t="s">
        <v>3283</v>
      </c>
      <c r="E952" t="s">
        <v>49</v>
      </c>
      <c r="F952" t="s">
        <v>50</v>
      </c>
      <c r="G952">
        <v>0</v>
      </c>
    </row>
    <row r="953" spans="1:7" x14ac:dyDescent="0.25">
      <c r="A953" t="s">
        <v>218</v>
      </c>
      <c r="B953" t="s">
        <v>73</v>
      </c>
      <c r="C953" t="s">
        <v>47</v>
      </c>
      <c r="D953" t="s">
        <v>3284</v>
      </c>
      <c r="E953" t="s">
        <v>49</v>
      </c>
      <c r="F953" t="s">
        <v>50</v>
      </c>
      <c r="G953">
        <v>0</v>
      </c>
    </row>
    <row r="954" spans="1:7" x14ac:dyDescent="0.25">
      <c r="A954" t="s">
        <v>220</v>
      </c>
      <c r="B954" t="s">
        <v>76</v>
      </c>
      <c r="C954" t="s">
        <v>47</v>
      </c>
      <c r="D954" t="s">
        <v>3334</v>
      </c>
      <c r="E954" t="s">
        <v>49</v>
      </c>
      <c r="F954" t="s">
        <v>50</v>
      </c>
      <c r="G954">
        <v>1.5700476756994199E-4</v>
      </c>
    </row>
    <row r="955" spans="1:7" x14ac:dyDescent="0.25">
      <c r="A955" t="s">
        <v>220</v>
      </c>
      <c r="B955" t="s">
        <v>70</v>
      </c>
      <c r="C955" t="s">
        <v>47</v>
      </c>
      <c r="D955" t="s">
        <v>3333</v>
      </c>
      <c r="E955" t="s">
        <v>49</v>
      </c>
      <c r="F955" t="s">
        <v>50</v>
      </c>
      <c r="G955">
        <v>0</v>
      </c>
    </row>
    <row r="956" spans="1:7" x14ac:dyDescent="0.25">
      <c r="A956" t="s">
        <v>220</v>
      </c>
      <c r="B956" t="s">
        <v>76</v>
      </c>
      <c r="C956" t="s">
        <v>47</v>
      </c>
      <c r="D956" t="s">
        <v>3336</v>
      </c>
      <c r="E956" t="s">
        <v>49</v>
      </c>
      <c r="F956" t="s">
        <v>50</v>
      </c>
      <c r="G956">
        <v>1.50462902254528E-4</v>
      </c>
    </row>
    <row r="957" spans="1:7" x14ac:dyDescent="0.25">
      <c r="A957" t="s">
        <v>220</v>
      </c>
      <c r="B957" t="s">
        <v>70</v>
      </c>
      <c r="C957" t="s">
        <v>47</v>
      </c>
      <c r="D957" t="s">
        <v>3335</v>
      </c>
      <c r="E957" t="s">
        <v>49</v>
      </c>
      <c r="F957" t="s">
        <v>50</v>
      </c>
      <c r="G957">
        <v>0</v>
      </c>
    </row>
    <row r="958" spans="1:7" x14ac:dyDescent="0.25">
      <c r="A958" t="s">
        <v>220</v>
      </c>
      <c r="B958" t="s">
        <v>76</v>
      </c>
      <c r="C958" t="s">
        <v>47</v>
      </c>
      <c r="D958" t="s">
        <v>3337</v>
      </c>
      <c r="E958" t="s">
        <v>49</v>
      </c>
      <c r="F958" t="s">
        <v>50</v>
      </c>
      <c r="G958">
        <v>1.44444386164347E-4</v>
      </c>
    </row>
    <row r="959" spans="1:7" x14ac:dyDescent="0.25">
      <c r="A959" t="s">
        <v>220</v>
      </c>
      <c r="B959" t="s">
        <v>70</v>
      </c>
      <c r="C959" t="s">
        <v>47</v>
      </c>
      <c r="D959" t="s">
        <v>3338</v>
      </c>
      <c r="E959" t="s">
        <v>49</v>
      </c>
      <c r="F959" t="s">
        <v>50</v>
      </c>
      <c r="G959">
        <v>0</v>
      </c>
    </row>
    <row r="960" spans="1:7" x14ac:dyDescent="0.25">
      <c r="A960" t="s">
        <v>220</v>
      </c>
      <c r="B960" t="s">
        <v>76</v>
      </c>
      <c r="C960" t="s">
        <v>47</v>
      </c>
      <c r="D960" t="s">
        <v>3339</v>
      </c>
      <c r="E960" t="s">
        <v>49</v>
      </c>
      <c r="F960" t="s">
        <v>50</v>
      </c>
      <c r="G960">
        <v>1.81623911246275E-4</v>
      </c>
    </row>
    <row r="961" spans="1:7" x14ac:dyDescent="0.25">
      <c r="A961" t="s">
        <v>220</v>
      </c>
      <c r="B961" t="s">
        <v>70</v>
      </c>
      <c r="C961" t="s">
        <v>47</v>
      </c>
      <c r="D961" t="s">
        <v>3340</v>
      </c>
      <c r="E961" t="s">
        <v>49</v>
      </c>
      <c r="F961" t="s">
        <v>50</v>
      </c>
      <c r="G961">
        <v>1.9230758532499601E-4</v>
      </c>
    </row>
    <row r="962" spans="1:7" x14ac:dyDescent="0.25">
      <c r="A962" t="s">
        <v>220</v>
      </c>
      <c r="B962" t="s">
        <v>70</v>
      </c>
      <c r="C962" t="s">
        <v>47</v>
      </c>
      <c r="D962" t="s">
        <v>3341</v>
      </c>
      <c r="E962" t="s">
        <v>49</v>
      </c>
      <c r="F962" t="s">
        <v>50</v>
      </c>
      <c r="G962">
        <v>2.5720154797589299E-4</v>
      </c>
    </row>
    <row r="963" spans="1:7" x14ac:dyDescent="0.25">
      <c r="A963" t="s">
        <v>220</v>
      </c>
      <c r="B963" t="s">
        <v>76</v>
      </c>
      <c r="C963" t="s">
        <v>47</v>
      </c>
      <c r="D963" t="s">
        <v>3342</v>
      </c>
      <c r="E963" t="s">
        <v>49</v>
      </c>
      <c r="F963" t="s">
        <v>50</v>
      </c>
      <c r="G963">
        <v>1.7489709971863499E-4</v>
      </c>
    </row>
    <row r="964" spans="1:7" x14ac:dyDescent="0.25">
      <c r="A964" t="s">
        <v>220</v>
      </c>
      <c r="B964" t="s">
        <v>70</v>
      </c>
      <c r="C964" t="s">
        <v>47</v>
      </c>
      <c r="D964" t="s">
        <v>3343</v>
      </c>
      <c r="E964" t="s">
        <v>49</v>
      </c>
      <c r="F964" t="s">
        <v>50</v>
      </c>
      <c r="G964">
        <v>2.4801577840532498E-4</v>
      </c>
    </row>
    <row r="965" spans="1:7" x14ac:dyDescent="0.25">
      <c r="A965" t="s">
        <v>220</v>
      </c>
      <c r="B965" t="s">
        <v>76</v>
      </c>
      <c r="C965" t="s">
        <v>47</v>
      </c>
      <c r="D965" t="s">
        <v>3344</v>
      </c>
      <c r="E965" t="s">
        <v>49</v>
      </c>
      <c r="F965" t="s">
        <v>50</v>
      </c>
      <c r="G965">
        <v>1.6865077472868399E-4</v>
      </c>
    </row>
    <row r="966" spans="1:7" x14ac:dyDescent="0.25">
      <c r="A966" t="s">
        <v>220</v>
      </c>
      <c r="B966" t="s">
        <v>70</v>
      </c>
      <c r="C966" t="s">
        <v>47</v>
      </c>
      <c r="D966" t="s">
        <v>3345</v>
      </c>
      <c r="E966" t="s">
        <v>49</v>
      </c>
      <c r="F966" t="s">
        <v>50</v>
      </c>
      <c r="G966">
        <v>2.6819911496392602E-4</v>
      </c>
    </row>
    <row r="967" spans="1:7" x14ac:dyDescent="0.25">
      <c r="A967" t="s">
        <v>220</v>
      </c>
      <c r="B967" t="s">
        <v>76</v>
      </c>
      <c r="C967" t="s">
        <v>47</v>
      </c>
      <c r="D967" t="s">
        <v>3347</v>
      </c>
      <c r="E967" t="s">
        <v>49</v>
      </c>
      <c r="F967" t="s">
        <v>50</v>
      </c>
      <c r="G967">
        <v>1.81992300625505E-4</v>
      </c>
    </row>
    <row r="968" spans="1:7" x14ac:dyDescent="0.25">
      <c r="A968" t="s">
        <v>218</v>
      </c>
      <c r="B968" t="s">
        <v>73</v>
      </c>
      <c r="C968" t="s">
        <v>47</v>
      </c>
      <c r="D968" t="s">
        <v>3287</v>
      </c>
      <c r="E968" t="s">
        <v>49</v>
      </c>
      <c r="F968" t="s">
        <v>50</v>
      </c>
      <c r="G968">
        <v>4.6296318372090599E-4</v>
      </c>
    </row>
    <row r="969" spans="1:7" x14ac:dyDescent="0.25">
      <c r="A969" t="s">
        <v>218</v>
      </c>
      <c r="B969" t="s">
        <v>76</v>
      </c>
      <c r="C969" t="s">
        <v>47</v>
      </c>
      <c r="D969" t="s">
        <v>3285</v>
      </c>
      <c r="E969" t="s">
        <v>49</v>
      </c>
      <c r="F969" t="s">
        <v>50</v>
      </c>
      <c r="G969">
        <v>3.7037067943149101E-4</v>
      </c>
    </row>
    <row r="970" spans="1:7" x14ac:dyDescent="0.25">
      <c r="A970" t="s">
        <v>218</v>
      </c>
      <c r="B970" t="s">
        <v>70</v>
      </c>
      <c r="C970" t="s">
        <v>47</v>
      </c>
      <c r="D970" t="s">
        <v>3286</v>
      </c>
      <c r="E970" t="s">
        <v>49</v>
      </c>
      <c r="F970" t="s">
        <v>50</v>
      </c>
      <c r="G970">
        <v>0</v>
      </c>
    </row>
    <row r="971" spans="1:7" x14ac:dyDescent="0.25">
      <c r="A971" t="s">
        <v>220</v>
      </c>
      <c r="B971" t="s">
        <v>76</v>
      </c>
      <c r="C971" t="s">
        <v>47</v>
      </c>
      <c r="D971" t="s">
        <v>3349</v>
      </c>
      <c r="E971" t="s">
        <v>49</v>
      </c>
      <c r="F971" t="s">
        <v>50</v>
      </c>
      <c r="G971">
        <v>2.9629621240827699E-4</v>
      </c>
    </row>
    <row r="972" spans="1:7" x14ac:dyDescent="0.25">
      <c r="A972" t="s">
        <v>106</v>
      </c>
      <c r="B972" t="s">
        <v>3</v>
      </c>
      <c r="C972" t="s">
        <v>108</v>
      </c>
      <c r="D972">
        <v>13</v>
      </c>
      <c r="E972" t="s">
        <v>60</v>
      </c>
      <c r="F972" t="s">
        <v>61</v>
      </c>
      <c r="G972">
        <v>2.9629621240827699E-4</v>
      </c>
    </row>
    <row r="973" spans="1:7" x14ac:dyDescent="0.25">
      <c r="A973">
        <v>2.9629621240827699E-4</v>
      </c>
    </row>
    <row r="974" spans="1:7" x14ac:dyDescent="0.25">
      <c r="A974" t="s">
        <v>220</v>
      </c>
      <c r="B974" t="s">
        <v>70</v>
      </c>
      <c r="C974" t="s">
        <v>47</v>
      </c>
      <c r="D974" t="s">
        <v>3346</v>
      </c>
      <c r="E974" t="s">
        <v>49</v>
      </c>
      <c r="F974" t="s">
        <v>50</v>
      </c>
      <c r="G974">
        <v>2.5925914446512798E-4</v>
      </c>
    </row>
    <row r="975" spans="1:7" x14ac:dyDescent="0.25">
      <c r="A975" t="s">
        <v>220</v>
      </c>
      <c r="B975" t="s">
        <v>70</v>
      </c>
      <c r="C975" t="s">
        <v>47</v>
      </c>
      <c r="D975" t="s">
        <v>3348</v>
      </c>
      <c r="E975" t="s">
        <v>49</v>
      </c>
      <c r="F975" t="s">
        <v>50</v>
      </c>
      <c r="G975">
        <v>2.5089594625657597E-4</v>
      </c>
    </row>
    <row r="976" spans="1:7" x14ac:dyDescent="0.25">
      <c r="A976" t="s">
        <v>220</v>
      </c>
      <c r="B976" t="s">
        <v>70</v>
      </c>
      <c r="C976" t="s">
        <v>47</v>
      </c>
      <c r="D976" t="s">
        <v>3350</v>
      </c>
      <c r="E976" t="s">
        <v>49</v>
      </c>
      <c r="F976" t="s">
        <v>50</v>
      </c>
      <c r="G976">
        <v>2.4305544793605801E-4</v>
      </c>
    </row>
    <row r="977" spans="1:7" x14ac:dyDescent="0.25">
      <c r="A977" t="s">
        <v>220</v>
      </c>
      <c r="B977" t="s">
        <v>70</v>
      </c>
      <c r="C977" t="s">
        <v>47</v>
      </c>
      <c r="D977" t="s">
        <v>3351</v>
      </c>
      <c r="E977" t="s">
        <v>49</v>
      </c>
      <c r="F977" t="s">
        <v>50</v>
      </c>
      <c r="G977">
        <v>2.3569013133193501E-4</v>
      </c>
    </row>
    <row r="978" spans="1:7" x14ac:dyDescent="0.25">
      <c r="A978" t="s">
        <v>220</v>
      </c>
      <c r="B978" t="s">
        <v>70</v>
      </c>
      <c r="C978" t="s">
        <v>47</v>
      </c>
      <c r="D978" t="s">
        <v>3352</v>
      </c>
      <c r="E978" t="s">
        <v>49</v>
      </c>
      <c r="F978" t="s">
        <v>50</v>
      </c>
      <c r="G978">
        <v>2.2875806864570099E-4</v>
      </c>
    </row>
    <row r="979" spans="1:7" x14ac:dyDescent="0.25">
      <c r="A979" t="s">
        <v>220</v>
      </c>
      <c r="B979" t="s">
        <v>70</v>
      </c>
      <c r="C979" t="s">
        <v>47</v>
      </c>
      <c r="D979" t="s">
        <v>3353</v>
      </c>
      <c r="E979" t="s">
        <v>49</v>
      </c>
      <c r="F979" t="s">
        <v>50</v>
      </c>
      <c r="G979">
        <v>2.22222123827253E-4</v>
      </c>
    </row>
    <row r="980" spans="1:7" x14ac:dyDescent="0.25">
      <c r="A980" t="s">
        <v>218</v>
      </c>
      <c r="B980" t="s">
        <v>73</v>
      </c>
      <c r="C980" t="s">
        <v>47</v>
      </c>
      <c r="D980" t="s">
        <v>3290</v>
      </c>
      <c r="E980" t="s">
        <v>49</v>
      </c>
      <c r="F980" t="s">
        <v>50</v>
      </c>
      <c r="G980">
        <v>6.94444278875986E-4</v>
      </c>
    </row>
    <row r="981" spans="1:7" x14ac:dyDescent="0.25">
      <c r="A981" t="s">
        <v>218</v>
      </c>
      <c r="B981" t="s">
        <v>76</v>
      </c>
      <c r="C981" t="s">
        <v>47</v>
      </c>
      <c r="D981" t="s">
        <v>3288</v>
      </c>
      <c r="E981" t="s">
        <v>49</v>
      </c>
      <c r="F981" t="s">
        <v>50</v>
      </c>
      <c r="G981">
        <v>2.77778009573618E-4</v>
      </c>
    </row>
    <row r="982" spans="1:7" x14ac:dyDescent="0.25">
      <c r="A982" t="s">
        <v>218</v>
      </c>
      <c r="B982" t="s">
        <v>70</v>
      </c>
      <c r="C982" t="s">
        <v>47</v>
      </c>
      <c r="D982" t="s">
        <v>3289</v>
      </c>
      <c r="E982" t="s">
        <v>49</v>
      </c>
      <c r="F982" t="s">
        <v>50</v>
      </c>
      <c r="G982">
        <v>0</v>
      </c>
    </row>
    <row r="983" spans="1:7" x14ac:dyDescent="0.25">
      <c r="A983" t="s">
        <v>220</v>
      </c>
      <c r="B983" t="s">
        <v>70</v>
      </c>
      <c r="C983" t="s">
        <v>47</v>
      </c>
      <c r="D983" t="s">
        <v>3354</v>
      </c>
      <c r="E983" t="s">
        <v>49</v>
      </c>
      <c r="F983" t="s">
        <v>50</v>
      </c>
      <c r="G983">
        <v>3.3178997260552799E-4</v>
      </c>
    </row>
    <row r="984" spans="1:7" x14ac:dyDescent="0.25">
      <c r="A984" t="s">
        <v>220</v>
      </c>
      <c r="B984" t="s">
        <v>70</v>
      </c>
      <c r="C984" t="s">
        <v>47</v>
      </c>
      <c r="D984" t="s">
        <v>3355</v>
      </c>
      <c r="E984" t="s">
        <v>49</v>
      </c>
      <c r="F984" t="s">
        <v>50</v>
      </c>
      <c r="G984">
        <v>3.2282267604862198E-4</v>
      </c>
    </row>
    <row r="985" spans="1:7" x14ac:dyDescent="0.25">
      <c r="A985" t="s">
        <v>220</v>
      </c>
      <c r="B985" t="s">
        <v>70</v>
      </c>
      <c r="C985" t="s">
        <v>47</v>
      </c>
      <c r="D985" t="s">
        <v>3356</v>
      </c>
      <c r="E985" t="s">
        <v>49</v>
      </c>
      <c r="F985" t="s">
        <v>50</v>
      </c>
      <c r="G985">
        <v>3.1432734246839499E-4</v>
      </c>
    </row>
    <row r="986" spans="1:7" x14ac:dyDescent="0.25">
      <c r="A986" t="s">
        <v>220</v>
      </c>
      <c r="B986" t="s">
        <v>70</v>
      </c>
      <c r="C986" t="s">
        <v>47</v>
      </c>
      <c r="D986" t="s">
        <v>3357</v>
      </c>
      <c r="E986" t="s">
        <v>49</v>
      </c>
      <c r="F986" t="s">
        <v>50</v>
      </c>
      <c r="G986">
        <v>3.6324777154840901E-4</v>
      </c>
    </row>
    <row r="987" spans="1:7" x14ac:dyDescent="0.25">
      <c r="A987" t="s">
        <v>220</v>
      </c>
      <c r="B987" t="s">
        <v>70</v>
      </c>
      <c r="C987" t="s">
        <v>47</v>
      </c>
      <c r="D987" t="s">
        <v>3358</v>
      </c>
      <c r="E987" t="s">
        <v>49</v>
      </c>
      <c r="F987" t="s">
        <v>50</v>
      </c>
      <c r="G987">
        <v>3.5416657725969902E-4</v>
      </c>
    </row>
    <row r="988" spans="1:7" x14ac:dyDescent="0.25">
      <c r="A988" t="s">
        <v>220</v>
      </c>
      <c r="B988" t="s">
        <v>70</v>
      </c>
      <c r="C988" t="s">
        <v>47</v>
      </c>
      <c r="D988" t="s">
        <v>3359</v>
      </c>
      <c r="E988" t="s">
        <v>49</v>
      </c>
      <c r="F988" t="s">
        <v>50</v>
      </c>
      <c r="G988">
        <v>3.4552836805824301E-4</v>
      </c>
    </row>
    <row r="989" spans="1:7" x14ac:dyDescent="0.25">
      <c r="A989" t="s">
        <v>218</v>
      </c>
      <c r="B989" t="s">
        <v>73</v>
      </c>
      <c r="C989" t="s">
        <v>47</v>
      </c>
      <c r="D989" t="s">
        <v>3293</v>
      </c>
      <c r="E989" t="s">
        <v>49</v>
      </c>
      <c r="F989" t="s">
        <v>50</v>
      </c>
      <c r="G989">
        <v>7.2222193082173598E-4</v>
      </c>
    </row>
    <row r="990" spans="1:7" x14ac:dyDescent="0.25">
      <c r="A990" t="s">
        <v>218</v>
      </c>
      <c r="B990" t="s">
        <v>76</v>
      </c>
      <c r="C990" t="s">
        <v>47</v>
      </c>
      <c r="D990" t="s">
        <v>3292</v>
      </c>
      <c r="E990" t="s">
        <v>49</v>
      </c>
      <c r="F990" t="s">
        <v>50</v>
      </c>
      <c r="G990">
        <v>2.22222407658894E-4</v>
      </c>
    </row>
    <row r="991" spans="1:7" x14ac:dyDescent="0.25">
      <c r="A991" t="s">
        <v>218</v>
      </c>
      <c r="B991" t="s">
        <v>70</v>
      </c>
      <c r="C991" t="s">
        <v>47</v>
      </c>
      <c r="D991" t="s">
        <v>3291</v>
      </c>
      <c r="E991" t="s">
        <v>49</v>
      </c>
      <c r="F991" t="s">
        <v>50</v>
      </c>
      <c r="G991">
        <v>0</v>
      </c>
    </row>
    <row r="992" spans="1:7" x14ac:dyDescent="0.25">
      <c r="A992" t="s">
        <v>220</v>
      </c>
      <c r="B992" t="s">
        <v>70</v>
      </c>
      <c r="C992" t="s">
        <v>47</v>
      </c>
      <c r="D992" t="s">
        <v>3360</v>
      </c>
      <c r="E992" t="s">
        <v>49</v>
      </c>
      <c r="F992" t="s">
        <v>50</v>
      </c>
      <c r="G992">
        <v>3.5052900276486801E-4</v>
      </c>
    </row>
    <row r="993" spans="1:7" x14ac:dyDescent="0.25">
      <c r="A993" t="s">
        <v>220</v>
      </c>
      <c r="B993" t="s">
        <v>70</v>
      </c>
      <c r="C993" t="s">
        <v>47</v>
      </c>
      <c r="D993" t="s">
        <v>3361</v>
      </c>
      <c r="E993" t="s">
        <v>49</v>
      </c>
      <c r="F993" t="s">
        <v>50</v>
      </c>
      <c r="G993">
        <v>3.4237716549126597E-4</v>
      </c>
    </row>
    <row r="994" spans="1:7" x14ac:dyDescent="0.25">
      <c r="A994" t="s">
        <v>220</v>
      </c>
      <c r="B994" t="s">
        <v>70</v>
      </c>
      <c r="C994" t="s">
        <v>47</v>
      </c>
      <c r="D994" t="s">
        <v>3362</v>
      </c>
      <c r="E994" t="s">
        <v>49</v>
      </c>
      <c r="F994" t="s">
        <v>50</v>
      </c>
      <c r="G994">
        <v>3.3459586627555599E-4</v>
      </c>
    </row>
    <row r="995" spans="1:7" x14ac:dyDescent="0.25">
      <c r="A995" t="s">
        <v>220</v>
      </c>
      <c r="B995" t="s">
        <v>70</v>
      </c>
      <c r="C995" t="s">
        <v>47</v>
      </c>
      <c r="D995" t="s">
        <v>3363</v>
      </c>
      <c r="E995" t="s">
        <v>49</v>
      </c>
      <c r="F995" t="s">
        <v>50</v>
      </c>
      <c r="G995">
        <v>3.2716040258054302E-4</v>
      </c>
    </row>
    <row r="996" spans="1:7" x14ac:dyDescent="0.25">
      <c r="A996" t="s">
        <v>220</v>
      </c>
      <c r="B996" t="s">
        <v>70</v>
      </c>
      <c r="C996" t="s">
        <v>47</v>
      </c>
      <c r="D996" t="s">
        <v>3364</v>
      </c>
      <c r="E996" t="s">
        <v>49</v>
      </c>
      <c r="F996" t="s">
        <v>50</v>
      </c>
      <c r="G996">
        <v>4.1062793006067599E-4</v>
      </c>
    </row>
    <row r="997" spans="1:7" x14ac:dyDescent="0.25">
      <c r="A997" t="s">
        <v>218</v>
      </c>
      <c r="B997" t="s">
        <v>73</v>
      </c>
      <c r="C997" t="s">
        <v>47</v>
      </c>
      <c r="D997" t="s">
        <v>3296</v>
      </c>
      <c r="E997" t="s">
        <v>49</v>
      </c>
      <c r="F997" t="s">
        <v>50</v>
      </c>
      <c r="G997">
        <v>1.2499998013178501E-3</v>
      </c>
    </row>
    <row r="998" spans="1:7" x14ac:dyDescent="0.25">
      <c r="A998" t="s">
        <v>220</v>
      </c>
      <c r="B998" t="s">
        <v>70</v>
      </c>
      <c r="C998" t="s">
        <v>47</v>
      </c>
      <c r="D998" t="s">
        <v>3365</v>
      </c>
      <c r="E998" t="s">
        <v>49</v>
      </c>
      <c r="F998" t="s">
        <v>50</v>
      </c>
      <c r="G998">
        <v>4.72813126043225E-4</v>
      </c>
    </row>
    <row r="999" spans="1:7" x14ac:dyDescent="0.25">
      <c r="A999" t="s">
        <v>218</v>
      </c>
      <c r="B999" t="s">
        <v>76</v>
      </c>
      <c r="C999" t="s">
        <v>47</v>
      </c>
      <c r="D999" t="s">
        <v>3295</v>
      </c>
      <c r="E999" t="s">
        <v>49</v>
      </c>
      <c r="F999" t="s">
        <v>50</v>
      </c>
      <c r="G999">
        <v>3.7037067943149101E-4</v>
      </c>
    </row>
    <row r="1000" spans="1:7" x14ac:dyDescent="0.25">
      <c r="A1000" t="s">
        <v>218</v>
      </c>
      <c r="B1000" t="s">
        <v>70</v>
      </c>
      <c r="C1000" t="s">
        <v>47</v>
      </c>
      <c r="D1000" t="s">
        <v>3294</v>
      </c>
      <c r="E1000" t="s">
        <v>49</v>
      </c>
      <c r="F1000" t="s">
        <v>50</v>
      </c>
      <c r="G1000">
        <v>1.8518533971574499E-4</v>
      </c>
    </row>
    <row r="1001" spans="1:7" x14ac:dyDescent="0.25">
      <c r="A1001" t="s">
        <v>220</v>
      </c>
      <c r="B1001" t="s">
        <v>70</v>
      </c>
      <c r="C1001" t="s">
        <v>47</v>
      </c>
      <c r="D1001" t="s">
        <v>3366</v>
      </c>
      <c r="E1001" t="s">
        <v>49</v>
      </c>
      <c r="F1001" t="s">
        <v>50</v>
      </c>
      <c r="G1001">
        <v>4.8032394713825601E-4</v>
      </c>
    </row>
    <row r="1002" spans="1:7" x14ac:dyDescent="0.25">
      <c r="A1002" t="s">
        <v>220</v>
      </c>
      <c r="B1002" t="s">
        <v>70</v>
      </c>
      <c r="C1002" t="s">
        <v>47</v>
      </c>
      <c r="D1002" t="s">
        <v>3367</v>
      </c>
      <c r="E1002" t="s">
        <v>49</v>
      </c>
      <c r="F1002" t="s">
        <v>50</v>
      </c>
      <c r="G1002">
        <v>4.8752820410696E-4</v>
      </c>
    </row>
    <row r="1003" spans="1:7" x14ac:dyDescent="0.25">
      <c r="A1003" t="s">
        <v>220</v>
      </c>
      <c r="B1003" t="s">
        <v>70</v>
      </c>
      <c r="C1003" t="s">
        <v>47</v>
      </c>
      <c r="D1003" t="s">
        <v>3368</v>
      </c>
      <c r="E1003" t="s">
        <v>49</v>
      </c>
      <c r="F1003" t="s">
        <v>50</v>
      </c>
      <c r="G1003">
        <v>4.7777764002482099E-4</v>
      </c>
    </row>
    <row r="1004" spans="1:7" x14ac:dyDescent="0.25">
      <c r="A1004" t="s">
        <v>106</v>
      </c>
      <c r="B1004" t="s">
        <v>3</v>
      </c>
      <c r="C1004" t="s">
        <v>108</v>
      </c>
      <c r="D1004">
        <v>14</v>
      </c>
      <c r="E1004" t="s">
        <v>60</v>
      </c>
      <c r="F1004" t="s">
        <v>61</v>
      </c>
      <c r="G1004">
        <v>4.7777764002482099E-4</v>
      </c>
    </row>
    <row r="1005" spans="1:7" x14ac:dyDescent="0.25">
      <c r="A1005">
        <v>4.7777764002482099E-4</v>
      </c>
    </row>
    <row r="1006" spans="1:7" x14ac:dyDescent="0.25">
      <c r="A1006" t="s">
        <v>218</v>
      </c>
      <c r="B1006" t="s">
        <v>73</v>
      </c>
      <c r="C1006" t="s">
        <v>47</v>
      </c>
      <c r="D1006" t="s">
        <v>3299</v>
      </c>
      <c r="E1006" t="s">
        <v>49</v>
      </c>
      <c r="F1006" t="s">
        <v>50</v>
      </c>
      <c r="G1006">
        <v>1.07142840112958E-3</v>
      </c>
    </row>
    <row r="1007" spans="1:7" x14ac:dyDescent="0.25">
      <c r="A1007" t="s">
        <v>218</v>
      </c>
      <c r="B1007" t="s">
        <v>76</v>
      </c>
      <c r="C1007" t="s">
        <v>47</v>
      </c>
      <c r="D1007" t="s">
        <v>3298</v>
      </c>
      <c r="E1007" t="s">
        <v>49</v>
      </c>
      <c r="F1007" t="s">
        <v>50</v>
      </c>
      <c r="G1007">
        <v>3.17460582369849E-4</v>
      </c>
    </row>
    <row r="1008" spans="1:7" x14ac:dyDescent="0.25">
      <c r="A1008" t="s">
        <v>218</v>
      </c>
      <c r="B1008" t="s">
        <v>70</v>
      </c>
      <c r="C1008" t="s">
        <v>47</v>
      </c>
      <c r="D1008" t="s">
        <v>3297</v>
      </c>
      <c r="E1008" t="s">
        <v>49</v>
      </c>
      <c r="F1008" t="s">
        <v>50</v>
      </c>
      <c r="G1008">
        <v>1.5873029118492401E-4</v>
      </c>
    </row>
    <row r="1009" spans="1:8" x14ac:dyDescent="0.25">
      <c r="A1009" t="s">
        <v>218</v>
      </c>
      <c r="B1009" t="s">
        <v>73</v>
      </c>
      <c r="C1009" t="s">
        <v>47</v>
      </c>
      <c r="D1009" t="s">
        <v>3302</v>
      </c>
      <c r="E1009" t="s">
        <v>49</v>
      </c>
      <c r="F1009" t="s">
        <v>50</v>
      </c>
      <c r="G1009">
        <v>1.0416664183139799E-3</v>
      </c>
    </row>
    <row r="1010" spans="1:8" x14ac:dyDescent="0.25">
      <c r="A1010" t="s">
        <v>218</v>
      </c>
      <c r="B1010" t="s">
        <v>76</v>
      </c>
      <c r="C1010" t="s">
        <v>47</v>
      </c>
      <c r="D1010" t="s">
        <v>3301</v>
      </c>
      <c r="E1010" t="s">
        <v>49</v>
      </c>
      <c r="F1010" t="s">
        <v>50</v>
      </c>
      <c r="G1010">
        <v>2.77778009573618E-4</v>
      </c>
    </row>
    <row r="1011" spans="1:8" x14ac:dyDescent="0.25">
      <c r="A1011" t="s">
        <v>218</v>
      </c>
      <c r="B1011" t="s">
        <v>70</v>
      </c>
      <c r="C1011" t="s">
        <v>47</v>
      </c>
      <c r="D1011" t="s">
        <v>3300</v>
      </c>
      <c r="E1011" t="s">
        <v>49</v>
      </c>
      <c r="F1011" t="s">
        <v>50</v>
      </c>
      <c r="G1011">
        <v>1.38889004786809E-4</v>
      </c>
    </row>
    <row r="1012" spans="1:8" x14ac:dyDescent="0.25">
      <c r="A1012" t="s">
        <v>218</v>
      </c>
      <c r="B1012" t="s">
        <v>73</v>
      </c>
      <c r="C1012" t="s">
        <v>47</v>
      </c>
      <c r="D1012" t="s">
        <v>3305</v>
      </c>
      <c r="E1012" t="s">
        <v>49</v>
      </c>
      <c r="F1012" t="s">
        <v>50</v>
      </c>
      <c r="G1012">
        <v>9.2592570516798203E-4</v>
      </c>
    </row>
    <row r="1013" spans="1:8" x14ac:dyDescent="0.25">
      <c r="A1013" t="s">
        <v>218</v>
      </c>
      <c r="B1013" t="s">
        <v>76</v>
      </c>
      <c r="C1013" t="s">
        <v>47</v>
      </c>
      <c r="D1013" t="s">
        <v>3304</v>
      </c>
      <c r="E1013" t="s">
        <v>49</v>
      </c>
      <c r="F1013" t="s">
        <v>50</v>
      </c>
      <c r="G1013">
        <v>2.4691378628766001E-4</v>
      </c>
    </row>
    <row r="1014" spans="1:8" x14ac:dyDescent="0.25">
      <c r="A1014" t="s">
        <v>218</v>
      </c>
      <c r="B1014" t="s">
        <v>70</v>
      </c>
      <c r="C1014" t="s">
        <v>47</v>
      </c>
      <c r="D1014" t="s">
        <v>3303</v>
      </c>
      <c r="E1014" t="s">
        <v>49</v>
      </c>
      <c r="F1014" t="s">
        <v>50</v>
      </c>
      <c r="G1014">
        <v>1.2345689314383E-4</v>
      </c>
    </row>
    <row r="1015" spans="1:8" x14ac:dyDescent="0.25">
      <c r="A1015" t="s">
        <v>218</v>
      </c>
      <c r="B1015" t="s">
        <v>73</v>
      </c>
      <c r="C1015" t="s">
        <v>47</v>
      </c>
      <c r="D1015" t="s">
        <v>3306</v>
      </c>
      <c r="E1015" t="s">
        <v>49</v>
      </c>
      <c r="F1015" t="s">
        <v>50</v>
      </c>
      <c r="G1015">
        <v>1.1388887961705501E-3</v>
      </c>
    </row>
    <row r="1016" spans="1:8" x14ac:dyDescent="0.25">
      <c r="A1016" t="s">
        <v>106</v>
      </c>
      <c r="B1016" t="s">
        <v>212</v>
      </c>
      <c r="C1016" t="s">
        <v>108</v>
      </c>
      <c r="D1016">
        <v>12</v>
      </c>
      <c r="E1016" t="s">
        <v>60</v>
      </c>
      <c r="F1016" t="s">
        <v>61</v>
      </c>
      <c r="G1016">
        <v>1.1388887961705501E-3</v>
      </c>
    </row>
    <row r="1017" spans="1:8" x14ac:dyDescent="0.25">
      <c r="A1017">
        <v>1.1388887961705501E-3</v>
      </c>
    </row>
    <row r="1018" spans="1:8" x14ac:dyDescent="0.25">
      <c r="A1018" t="s">
        <v>218</v>
      </c>
      <c r="B1018" t="s">
        <v>76</v>
      </c>
      <c r="C1018" t="s">
        <v>47</v>
      </c>
      <c r="D1018" t="s">
        <v>3308</v>
      </c>
      <c r="E1018" t="s">
        <v>49</v>
      </c>
      <c r="F1018" t="s">
        <v>50</v>
      </c>
      <c r="G1018">
        <v>3.3333361148834201E-4</v>
      </c>
    </row>
    <row r="1019" spans="1:8" x14ac:dyDescent="0.25">
      <c r="A1019" t="s">
        <v>218</v>
      </c>
      <c r="B1019" t="s">
        <v>70</v>
      </c>
      <c r="C1019" t="s">
        <v>47</v>
      </c>
      <c r="D1019" t="s">
        <v>3307</v>
      </c>
      <c r="E1019" t="s">
        <v>49</v>
      </c>
      <c r="F1019" t="s">
        <v>50</v>
      </c>
      <c r="G1019">
        <v>1.11111203829447E-4</v>
      </c>
    </row>
    <row r="1020" spans="1:8" x14ac:dyDescent="0.25">
      <c r="A1020" t="s">
        <v>218</v>
      </c>
      <c r="B1020" t="s">
        <v>76</v>
      </c>
      <c r="C1020" t="s">
        <v>47</v>
      </c>
      <c r="D1020" t="s">
        <v>3310</v>
      </c>
      <c r="E1020" t="s">
        <v>49</v>
      </c>
      <c r="F1020" t="s">
        <v>50</v>
      </c>
      <c r="G1020">
        <v>4.2929306174769498E-4</v>
      </c>
    </row>
    <row r="1021" spans="1:8" x14ac:dyDescent="0.25">
      <c r="A1021" t="s">
        <v>218</v>
      </c>
      <c r="B1021" t="s">
        <v>70</v>
      </c>
      <c r="C1021" t="s">
        <v>47</v>
      </c>
      <c r="D1021" t="s">
        <v>3309</v>
      </c>
      <c r="E1021" t="s">
        <v>49</v>
      </c>
      <c r="F1021" t="s">
        <v>50</v>
      </c>
      <c r="G1021">
        <v>1.01010185299497E-4</v>
      </c>
    </row>
    <row r="1022" spans="1:8" x14ac:dyDescent="0.25">
      <c r="A1022" t="s">
        <v>218</v>
      </c>
      <c r="B1022" t="s">
        <v>76</v>
      </c>
      <c r="C1022" t="s">
        <v>47</v>
      </c>
      <c r="D1022" t="s">
        <v>3312</v>
      </c>
      <c r="E1022" t="s">
        <v>49</v>
      </c>
      <c r="F1022" t="s">
        <v>50</v>
      </c>
      <c r="G1022">
        <v>3.93518639935387E-4</v>
      </c>
    </row>
    <row r="1023" spans="1:8" x14ac:dyDescent="0.25">
      <c r="A1023" t="s">
        <v>218</v>
      </c>
      <c r="B1023" t="s">
        <v>70</v>
      </c>
      <c r="C1023" t="s">
        <v>47</v>
      </c>
      <c r="D1023" t="s">
        <v>3311</v>
      </c>
      <c r="E1023" t="s">
        <v>49</v>
      </c>
      <c r="F1023" t="s">
        <v>50</v>
      </c>
      <c r="G1023" s="7">
        <v>9.2592669857872794E-5</v>
      </c>
      <c r="H1023" s="7"/>
    </row>
    <row r="1024" spans="1:8" x14ac:dyDescent="0.25">
      <c r="A1024" t="s">
        <v>218</v>
      </c>
      <c r="B1024" t="s">
        <v>70</v>
      </c>
      <c r="C1024" t="s">
        <v>47</v>
      </c>
      <c r="D1024" t="s">
        <v>3313</v>
      </c>
      <c r="E1024" t="s">
        <v>49</v>
      </c>
      <c r="F1024" t="s">
        <v>50</v>
      </c>
      <c r="G1024" s="7">
        <v>8.5470156791882598E-5</v>
      </c>
      <c r="H1024" s="7"/>
    </row>
    <row r="1025" spans="1:8" x14ac:dyDescent="0.25">
      <c r="A1025" t="s">
        <v>218</v>
      </c>
      <c r="B1025" t="s">
        <v>76</v>
      </c>
      <c r="C1025" t="s">
        <v>47</v>
      </c>
      <c r="D1025" t="s">
        <v>3314</v>
      </c>
      <c r="E1025" t="s">
        <v>49</v>
      </c>
      <c r="F1025" t="s">
        <v>50</v>
      </c>
      <c r="G1025">
        <v>3.6324797532497299E-4</v>
      </c>
    </row>
    <row r="1026" spans="1:8" x14ac:dyDescent="0.25">
      <c r="A1026" t="s">
        <v>218</v>
      </c>
      <c r="B1026" t="s">
        <v>70</v>
      </c>
      <c r="C1026" t="s">
        <v>47</v>
      </c>
      <c r="D1026" t="s">
        <v>3315</v>
      </c>
      <c r="E1026" t="s">
        <v>49</v>
      </c>
      <c r="F1026" t="s">
        <v>50</v>
      </c>
      <c r="G1026" s="7">
        <v>7.9365145592462399E-5</v>
      </c>
      <c r="H1026" s="7"/>
    </row>
    <row r="1027" spans="1:8" x14ac:dyDescent="0.25">
      <c r="A1027" t="s">
        <v>218</v>
      </c>
      <c r="B1027" t="s">
        <v>76</v>
      </c>
      <c r="C1027" t="s">
        <v>47</v>
      </c>
      <c r="D1027" t="s">
        <v>3316</v>
      </c>
      <c r="E1027" t="s">
        <v>49</v>
      </c>
      <c r="F1027" t="s">
        <v>50</v>
      </c>
      <c r="G1027">
        <v>3.3730169137318898E-4</v>
      </c>
    </row>
    <row r="1028" spans="1:8" x14ac:dyDescent="0.25">
      <c r="A1028" t="s">
        <v>218</v>
      </c>
      <c r="B1028" t="s">
        <v>70</v>
      </c>
      <c r="C1028" t="s">
        <v>47</v>
      </c>
      <c r="D1028" t="s">
        <v>3317</v>
      </c>
      <c r="E1028" t="s">
        <v>49</v>
      </c>
      <c r="F1028" t="s">
        <v>50</v>
      </c>
      <c r="G1028" s="7">
        <v>7.4074135886298195E-5</v>
      </c>
      <c r="H1028" s="7"/>
    </row>
    <row r="1029" spans="1:8" x14ac:dyDescent="0.25">
      <c r="A1029" t="s">
        <v>218</v>
      </c>
      <c r="B1029" t="s">
        <v>76</v>
      </c>
      <c r="C1029" t="s">
        <v>47</v>
      </c>
      <c r="D1029" t="s">
        <v>3318</v>
      </c>
      <c r="E1029" t="s">
        <v>49</v>
      </c>
      <c r="F1029" t="s">
        <v>50</v>
      </c>
      <c r="G1029">
        <v>3.1481491194831001E-4</v>
      </c>
    </row>
    <row r="1030" spans="1:8" x14ac:dyDescent="0.25">
      <c r="A1030" t="s">
        <v>218</v>
      </c>
      <c r="B1030" t="s">
        <v>70</v>
      </c>
      <c r="C1030" t="s">
        <v>47</v>
      </c>
      <c r="D1030" t="s">
        <v>3319</v>
      </c>
      <c r="E1030" t="s">
        <v>49</v>
      </c>
      <c r="F1030" t="s">
        <v>50</v>
      </c>
      <c r="G1030" s="7">
        <v>6.9444502393404596E-5</v>
      </c>
      <c r="H1030" s="7"/>
    </row>
    <row r="1031" spans="1:8" x14ac:dyDescent="0.25">
      <c r="A1031" t="s">
        <v>218</v>
      </c>
      <c r="B1031" t="s">
        <v>76</v>
      </c>
      <c r="C1031" t="s">
        <v>47</v>
      </c>
      <c r="D1031" t="s">
        <v>3320</v>
      </c>
      <c r="E1031" t="s">
        <v>49</v>
      </c>
      <c r="F1031" t="s">
        <v>50</v>
      </c>
      <c r="G1031">
        <v>2.9513897995154002E-4</v>
      </c>
    </row>
    <row r="1032" spans="1:8" x14ac:dyDescent="0.25">
      <c r="A1032" t="s">
        <v>218</v>
      </c>
      <c r="B1032" t="s">
        <v>70</v>
      </c>
      <c r="C1032" t="s">
        <v>47</v>
      </c>
      <c r="D1032" t="s">
        <v>3321</v>
      </c>
      <c r="E1032" t="s">
        <v>49</v>
      </c>
      <c r="F1032" t="s">
        <v>50</v>
      </c>
      <c r="G1032" s="7">
        <v>6.5359531664380797E-5</v>
      </c>
      <c r="H1032" s="7"/>
    </row>
    <row r="1033" spans="1:8" x14ac:dyDescent="0.25">
      <c r="A1033" t="s">
        <v>218</v>
      </c>
      <c r="B1033" t="s">
        <v>76</v>
      </c>
      <c r="C1033" t="s">
        <v>47</v>
      </c>
      <c r="D1033" t="s">
        <v>3322</v>
      </c>
      <c r="E1033" t="s">
        <v>49</v>
      </c>
      <c r="F1033" t="s">
        <v>50</v>
      </c>
      <c r="G1033">
        <v>2.7777786348380198E-4</v>
      </c>
    </row>
    <row r="1034" spans="1:8" x14ac:dyDescent="0.25">
      <c r="A1034" t="s">
        <v>218</v>
      </c>
      <c r="B1034" t="s">
        <v>70</v>
      </c>
      <c r="C1034" t="s">
        <v>47</v>
      </c>
      <c r="D1034" t="s">
        <v>3323</v>
      </c>
      <c r="E1034" t="s">
        <v>49</v>
      </c>
      <c r="F1034" t="s">
        <v>50</v>
      </c>
      <c r="G1034" s="7">
        <v>6.1728446571915205E-5</v>
      </c>
      <c r="H1034" s="7"/>
    </row>
    <row r="1035" spans="1:8" x14ac:dyDescent="0.25">
      <c r="A1035" t="s">
        <v>218</v>
      </c>
      <c r="B1035" t="s">
        <v>76</v>
      </c>
      <c r="C1035" t="s">
        <v>47</v>
      </c>
      <c r="D1035" t="s">
        <v>3324</v>
      </c>
      <c r="E1035" t="s">
        <v>49</v>
      </c>
      <c r="F1035" t="s">
        <v>50</v>
      </c>
      <c r="G1035">
        <v>2.6234575995692501E-4</v>
      </c>
    </row>
    <row r="1036" spans="1:8" x14ac:dyDescent="0.25">
      <c r="A1036" t="s">
        <v>218</v>
      </c>
      <c r="B1036" t="s">
        <v>70</v>
      </c>
      <c r="C1036" t="s">
        <v>47</v>
      </c>
      <c r="D1036" t="s">
        <v>3325</v>
      </c>
      <c r="E1036" t="s">
        <v>49</v>
      </c>
      <c r="F1036" t="s">
        <v>50</v>
      </c>
      <c r="G1036" s="7">
        <v>5.8479580962867E-5</v>
      </c>
      <c r="H1036" s="7"/>
    </row>
    <row r="1037" spans="1:8" x14ac:dyDescent="0.25">
      <c r="A1037" t="s">
        <v>218</v>
      </c>
      <c r="B1037" t="s">
        <v>76</v>
      </c>
      <c r="C1037" t="s">
        <v>47</v>
      </c>
      <c r="D1037" t="s">
        <v>3326</v>
      </c>
      <c r="E1037" t="s">
        <v>49</v>
      </c>
      <c r="F1037" t="s">
        <v>50</v>
      </c>
      <c r="G1037">
        <v>2.4853808838024401E-4</v>
      </c>
    </row>
    <row r="1038" spans="1:8" x14ac:dyDescent="0.25">
      <c r="A1038" t="s">
        <v>218</v>
      </c>
      <c r="B1038" t="s">
        <v>70</v>
      </c>
      <c r="C1038" t="s">
        <v>47</v>
      </c>
      <c r="D1038" t="s">
        <v>3327</v>
      </c>
      <c r="E1038" t="s">
        <v>49</v>
      </c>
      <c r="F1038" t="s">
        <v>50</v>
      </c>
      <c r="G1038" s="7">
        <v>5.5555601914723697E-5</v>
      </c>
      <c r="H1038" s="7"/>
    </row>
    <row r="1039" spans="1:8" x14ac:dyDescent="0.25">
      <c r="A1039" t="s">
        <v>218</v>
      </c>
      <c r="B1039" t="s">
        <v>76</v>
      </c>
      <c r="C1039" t="s">
        <v>47</v>
      </c>
      <c r="D1039" t="s">
        <v>3328</v>
      </c>
      <c r="E1039" t="s">
        <v>49</v>
      </c>
      <c r="F1039" t="s">
        <v>50</v>
      </c>
      <c r="G1039">
        <v>2.3611118396123199E-4</v>
      </c>
    </row>
    <row r="1040" spans="1:8" x14ac:dyDescent="0.25">
      <c r="A1040" t="s">
        <v>218</v>
      </c>
      <c r="B1040" t="s">
        <v>70</v>
      </c>
      <c r="C1040" t="s">
        <v>47</v>
      </c>
      <c r="D1040" t="s">
        <v>3329</v>
      </c>
      <c r="E1040" t="s">
        <v>49</v>
      </c>
      <c r="F1040" t="s">
        <v>50</v>
      </c>
      <c r="G1040" s="7">
        <v>5.2910097061641602E-5</v>
      </c>
      <c r="H1040" s="7"/>
    </row>
    <row r="1041" spans="1:8" x14ac:dyDescent="0.25">
      <c r="A1041" t="s">
        <v>218</v>
      </c>
      <c r="B1041" t="s">
        <v>76</v>
      </c>
      <c r="C1041" t="s">
        <v>47</v>
      </c>
      <c r="D1041" t="s">
        <v>3330</v>
      </c>
      <c r="E1041" t="s">
        <v>49</v>
      </c>
      <c r="F1041" t="s">
        <v>50</v>
      </c>
      <c r="G1041">
        <v>2.2486779424879199E-4</v>
      </c>
    </row>
    <row r="1042" spans="1:8" x14ac:dyDescent="0.25">
      <c r="A1042" t="s">
        <v>218</v>
      </c>
      <c r="B1042" t="s">
        <v>70</v>
      </c>
      <c r="C1042" t="s">
        <v>47</v>
      </c>
      <c r="D1042" t="s">
        <v>3331</v>
      </c>
      <c r="E1042" t="s">
        <v>49</v>
      </c>
      <c r="F1042" t="s">
        <v>50</v>
      </c>
      <c r="G1042" s="7">
        <v>5.0505092649748799E-5</v>
      </c>
      <c r="H1042" s="7"/>
    </row>
    <row r="1043" spans="1:8" x14ac:dyDescent="0.25">
      <c r="A1043" t="s">
        <v>218</v>
      </c>
      <c r="B1043" t="s">
        <v>76</v>
      </c>
      <c r="C1043" t="s">
        <v>47</v>
      </c>
      <c r="D1043" t="s">
        <v>3332</v>
      </c>
      <c r="E1043" t="s">
        <v>49</v>
      </c>
      <c r="F1043" t="s">
        <v>50</v>
      </c>
      <c r="G1043">
        <v>2.14646530873847E-4</v>
      </c>
    </row>
    <row r="1044" spans="1:8" x14ac:dyDescent="0.25">
      <c r="A1044" t="s">
        <v>218</v>
      </c>
      <c r="B1044" t="s">
        <v>70</v>
      </c>
      <c r="C1044" t="s">
        <v>47</v>
      </c>
      <c r="D1044" t="s">
        <v>3333</v>
      </c>
      <c r="E1044" t="s">
        <v>49</v>
      </c>
      <c r="F1044" t="s">
        <v>50</v>
      </c>
      <c r="G1044" s="7">
        <v>7.2463785392650601E-5</v>
      </c>
      <c r="H1044" s="7"/>
    </row>
    <row r="1045" spans="1:8" x14ac:dyDescent="0.25">
      <c r="A1045" t="s">
        <v>218</v>
      </c>
      <c r="B1045" t="s">
        <v>76</v>
      </c>
      <c r="C1045" t="s">
        <v>47</v>
      </c>
      <c r="D1045" t="s">
        <v>3334</v>
      </c>
      <c r="E1045" t="s">
        <v>49</v>
      </c>
      <c r="F1045" t="s">
        <v>50</v>
      </c>
      <c r="G1045">
        <v>2.0531407300976699E-4</v>
      </c>
    </row>
    <row r="1046" spans="1:8" x14ac:dyDescent="0.25">
      <c r="A1046" t="s">
        <v>218</v>
      </c>
      <c r="B1046" t="s">
        <v>70</v>
      </c>
      <c r="C1046" t="s">
        <v>47</v>
      </c>
      <c r="D1046" t="s">
        <v>3335</v>
      </c>
      <c r="E1046" t="s">
        <v>49</v>
      </c>
      <c r="F1046" t="s">
        <v>50</v>
      </c>
      <c r="G1046" s="7">
        <v>6.9444461001290196E-5</v>
      </c>
      <c r="H1046" s="7"/>
    </row>
    <row r="1047" spans="1:8" x14ac:dyDescent="0.25">
      <c r="A1047" t="s">
        <v>218</v>
      </c>
      <c r="B1047" t="s">
        <v>76</v>
      </c>
      <c r="C1047" t="s">
        <v>47</v>
      </c>
      <c r="D1047" t="s">
        <v>3336</v>
      </c>
      <c r="E1047" t="s">
        <v>49</v>
      </c>
      <c r="F1047" t="s">
        <v>50</v>
      </c>
      <c r="G1047">
        <v>1.9675931996769301E-4</v>
      </c>
    </row>
    <row r="1048" spans="1:8" x14ac:dyDescent="0.25">
      <c r="A1048" t="s">
        <v>218</v>
      </c>
      <c r="B1048" t="s">
        <v>70</v>
      </c>
      <c r="C1048" t="s">
        <v>47</v>
      </c>
      <c r="D1048" t="s">
        <v>3338</v>
      </c>
      <c r="E1048" t="s">
        <v>49</v>
      </c>
      <c r="F1048" t="s">
        <v>50</v>
      </c>
      <c r="G1048" s="7">
        <v>6.6666682561238597E-5</v>
      </c>
      <c r="H1048" s="7"/>
    </row>
    <row r="1049" spans="1:8" x14ac:dyDescent="0.25">
      <c r="A1049" t="s">
        <v>218</v>
      </c>
      <c r="B1049" t="s">
        <v>76</v>
      </c>
      <c r="C1049" t="s">
        <v>47</v>
      </c>
      <c r="D1049" t="s">
        <v>3337</v>
      </c>
      <c r="E1049" t="s">
        <v>49</v>
      </c>
      <c r="F1049" t="s">
        <v>50</v>
      </c>
      <c r="G1049">
        <v>1.88888947168986E-4</v>
      </c>
    </row>
    <row r="1050" spans="1:8" x14ac:dyDescent="0.25">
      <c r="A1050" t="s">
        <v>218</v>
      </c>
      <c r="B1050" t="s">
        <v>70</v>
      </c>
      <c r="C1050" t="s">
        <v>47</v>
      </c>
      <c r="D1050" t="s">
        <v>3340</v>
      </c>
      <c r="E1050" t="s">
        <v>49</v>
      </c>
      <c r="F1050" t="s">
        <v>50</v>
      </c>
      <c r="G1050" s="7">
        <v>6.4102579385806304E-5</v>
      </c>
      <c r="H1050" s="7"/>
    </row>
    <row r="1051" spans="1:8" x14ac:dyDescent="0.25">
      <c r="A1051" t="s">
        <v>218</v>
      </c>
      <c r="B1051" t="s">
        <v>76</v>
      </c>
      <c r="C1051" t="s">
        <v>47</v>
      </c>
      <c r="D1051" t="s">
        <v>3339</v>
      </c>
      <c r="E1051" t="s">
        <v>49</v>
      </c>
      <c r="F1051" t="s">
        <v>50</v>
      </c>
      <c r="G1051">
        <v>2.4572656704829199E-4</v>
      </c>
    </row>
    <row r="1052" spans="1:8" x14ac:dyDescent="0.25">
      <c r="A1052" t="s">
        <v>218</v>
      </c>
      <c r="B1052" t="s">
        <v>70</v>
      </c>
      <c r="C1052" t="s">
        <v>47</v>
      </c>
      <c r="D1052" t="s">
        <v>3341</v>
      </c>
      <c r="E1052" t="s">
        <v>49</v>
      </c>
      <c r="F1052" t="s">
        <v>50</v>
      </c>
      <c r="G1052" s="7">
        <v>6.1728409778924595E-5</v>
      </c>
      <c r="H1052" s="7"/>
    </row>
    <row r="1053" spans="1:8" x14ac:dyDescent="0.25">
      <c r="A1053" t="s">
        <v>218</v>
      </c>
      <c r="B1053" t="s">
        <v>76</v>
      </c>
      <c r="C1053" t="s">
        <v>47</v>
      </c>
      <c r="D1053" t="s">
        <v>3342</v>
      </c>
      <c r="E1053" t="s">
        <v>49</v>
      </c>
      <c r="F1053" t="s">
        <v>50</v>
      </c>
      <c r="G1053">
        <v>2.36625583083541E-4</v>
      </c>
    </row>
    <row r="1054" spans="1:8" x14ac:dyDescent="0.25">
      <c r="A1054" t="s">
        <v>218</v>
      </c>
      <c r="B1054" t="s">
        <v>70</v>
      </c>
      <c r="C1054" t="s">
        <v>47</v>
      </c>
      <c r="D1054" t="s">
        <v>3343</v>
      </c>
      <c r="E1054" t="s">
        <v>49</v>
      </c>
      <c r="F1054" t="s">
        <v>50</v>
      </c>
      <c r="G1054" s="7">
        <v>5.9523823715391597E-5</v>
      </c>
      <c r="H1054" s="7"/>
    </row>
    <row r="1055" spans="1:8" x14ac:dyDescent="0.25">
      <c r="A1055" t="s">
        <v>218</v>
      </c>
      <c r="B1055" t="s">
        <v>76</v>
      </c>
      <c r="C1055" t="s">
        <v>47</v>
      </c>
      <c r="D1055" t="s">
        <v>3344</v>
      </c>
      <c r="E1055" t="s">
        <v>49</v>
      </c>
      <c r="F1055" t="s">
        <v>50</v>
      </c>
      <c r="G1055">
        <v>2.2817466940198601E-4</v>
      </c>
    </row>
    <row r="1056" spans="1:8" x14ac:dyDescent="0.25">
      <c r="A1056" t="s">
        <v>218</v>
      </c>
      <c r="B1056" t="s">
        <v>70</v>
      </c>
      <c r="C1056" t="s">
        <v>47</v>
      </c>
      <c r="D1056" t="s">
        <v>3345</v>
      </c>
      <c r="E1056" t="s">
        <v>49</v>
      </c>
      <c r="F1056" t="s">
        <v>50</v>
      </c>
      <c r="G1056" s="7">
        <v>5.7471278070033199E-5</v>
      </c>
      <c r="H1056" s="7"/>
    </row>
    <row r="1057" spans="1:8" x14ac:dyDescent="0.25">
      <c r="A1057" t="s">
        <v>218</v>
      </c>
      <c r="B1057" t="s">
        <v>76</v>
      </c>
      <c r="C1057" t="s">
        <v>47</v>
      </c>
      <c r="D1057" t="s">
        <v>3347</v>
      </c>
      <c r="E1057" t="s">
        <v>49</v>
      </c>
      <c r="F1057" t="s">
        <v>50</v>
      </c>
      <c r="G1057">
        <v>2.4904218213311501E-4</v>
      </c>
    </row>
    <row r="1058" spans="1:8" x14ac:dyDescent="0.25">
      <c r="A1058" t="s">
        <v>218</v>
      </c>
      <c r="B1058" t="s">
        <v>70</v>
      </c>
      <c r="C1058" t="s">
        <v>47</v>
      </c>
      <c r="D1058" t="s">
        <v>3346</v>
      </c>
      <c r="E1058" t="s">
        <v>49</v>
      </c>
      <c r="F1058" t="s">
        <v>50</v>
      </c>
      <c r="G1058" s="7">
        <v>5.5555568801032099E-5</v>
      </c>
      <c r="H1058" s="7"/>
    </row>
    <row r="1059" spans="1:8" x14ac:dyDescent="0.25">
      <c r="A1059" t="s">
        <v>218</v>
      </c>
      <c r="B1059" t="s">
        <v>76</v>
      </c>
      <c r="C1059" t="s">
        <v>47</v>
      </c>
      <c r="D1059" t="s">
        <v>3349</v>
      </c>
      <c r="E1059" t="s">
        <v>49</v>
      </c>
      <c r="F1059" t="s">
        <v>50</v>
      </c>
      <c r="G1059">
        <v>2.4074077606201099E-4</v>
      </c>
    </row>
    <row r="1060" spans="1:8" x14ac:dyDescent="0.25">
      <c r="A1060" t="s">
        <v>106</v>
      </c>
      <c r="B1060" t="s">
        <v>212</v>
      </c>
      <c r="C1060" t="s">
        <v>108</v>
      </c>
      <c r="D1060">
        <v>13</v>
      </c>
      <c r="E1060" t="s">
        <v>60</v>
      </c>
      <c r="F1060" t="s">
        <v>61</v>
      </c>
      <c r="G1060">
        <v>2.4074077606201099E-4</v>
      </c>
    </row>
    <row r="1061" spans="1:8" x14ac:dyDescent="0.25">
      <c r="A1061">
        <v>2.4074077606201099E-4</v>
      </c>
    </row>
    <row r="1062" spans="1:8" x14ac:dyDescent="0.25">
      <c r="A1062" t="s">
        <v>218</v>
      </c>
      <c r="B1062" t="s">
        <v>70</v>
      </c>
      <c r="C1062" t="s">
        <v>47</v>
      </c>
      <c r="D1062" t="s">
        <v>3348</v>
      </c>
      <c r="E1062" t="s">
        <v>49</v>
      </c>
      <c r="F1062" t="s">
        <v>50</v>
      </c>
      <c r="G1062" s="7">
        <v>5.3763453678418197E-5</v>
      </c>
      <c r="H1062" s="7"/>
    </row>
    <row r="1063" spans="1:8" x14ac:dyDescent="0.25">
      <c r="A1063" t="s">
        <v>218</v>
      </c>
      <c r="B1063" t="s">
        <v>70</v>
      </c>
      <c r="C1063" t="s">
        <v>47</v>
      </c>
      <c r="D1063" t="s">
        <v>3350</v>
      </c>
      <c r="E1063" t="s">
        <v>49</v>
      </c>
      <c r="F1063" t="s">
        <v>50</v>
      </c>
      <c r="G1063" s="7">
        <v>5.20833457509676E-5</v>
      </c>
      <c r="H1063" s="7"/>
    </row>
    <row r="1064" spans="1:8" x14ac:dyDescent="0.25">
      <c r="A1064" t="s">
        <v>218</v>
      </c>
      <c r="B1064" t="s">
        <v>70</v>
      </c>
      <c r="C1064" t="s">
        <v>47</v>
      </c>
      <c r="D1064" t="s">
        <v>3351</v>
      </c>
      <c r="E1064" t="s">
        <v>49</v>
      </c>
      <c r="F1064" t="s">
        <v>50</v>
      </c>
      <c r="G1064" s="7">
        <v>5.05050625463928E-5</v>
      </c>
      <c r="H1064" s="7"/>
    </row>
    <row r="1065" spans="1:8" x14ac:dyDescent="0.25">
      <c r="A1065" t="s">
        <v>218</v>
      </c>
      <c r="B1065" t="s">
        <v>70</v>
      </c>
      <c r="C1065" t="s">
        <v>47</v>
      </c>
      <c r="D1065" t="s">
        <v>3352</v>
      </c>
      <c r="E1065" t="s">
        <v>49</v>
      </c>
      <c r="F1065" t="s">
        <v>50</v>
      </c>
      <c r="G1065" s="7">
        <v>4.9019619530322503E-5</v>
      </c>
      <c r="H1065" s="7"/>
    </row>
    <row r="1066" spans="1:8" x14ac:dyDescent="0.25">
      <c r="A1066" t="s">
        <v>218</v>
      </c>
      <c r="B1066" t="s">
        <v>70</v>
      </c>
      <c r="C1066" t="s">
        <v>47</v>
      </c>
      <c r="D1066" t="s">
        <v>3353</v>
      </c>
      <c r="E1066" t="s">
        <v>49</v>
      </c>
      <c r="F1066" t="s">
        <v>50</v>
      </c>
      <c r="G1066" s="7">
        <v>4.7619058972313197E-5</v>
      </c>
      <c r="H1066" s="7"/>
    </row>
    <row r="1067" spans="1:8" x14ac:dyDescent="0.25">
      <c r="A1067" t="s">
        <v>218</v>
      </c>
      <c r="B1067" t="s">
        <v>70</v>
      </c>
      <c r="C1067" t="s">
        <v>47</v>
      </c>
      <c r="D1067" t="s">
        <v>3354</v>
      </c>
      <c r="E1067" t="s">
        <v>49</v>
      </c>
      <c r="F1067" t="s">
        <v>50</v>
      </c>
      <c r="G1067" s="7">
        <v>4.6296307334193399E-5</v>
      </c>
      <c r="H1067" s="7"/>
    </row>
    <row r="1068" spans="1:8" x14ac:dyDescent="0.25">
      <c r="A1068" t="s">
        <v>218</v>
      </c>
      <c r="B1068" t="s">
        <v>70</v>
      </c>
      <c r="C1068" t="s">
        <v>47</v>
      </c>
      <c r="D1068" t="s">
        <v>3355</v>
      </c>
      <c r="E1068" t="s">
        <v>49</v>
      </c>
      <c r="F1068" t="s">
        <v>50</v>
      </c>
      <c r="G1068" s="7">
        <v>4.5045055784620602E-5</v>
      </c>
      <c r="H1068" s="7"/>
    </row>
    <row r="1069" spans="1:8" x14ac:dyDescent="0.25">
      <c r="A1069" t="s">
        <v>218</v>
      </c>
      <c r="B1069" t="s">
        <v>70</v>
      </c>
      <c r="C1069" t="s">
        <v>47</v>
      </c>
      <c r="D1069" t="s">
        <v>3356</v>
      </c>
      <c r="E1069" t="s">
        <v>49</v>
      </c>
      <c r="F1069" t="s">
        <v>50</v>
      </c>
      <c r="G1069" s="7">
        <v>4.3859659579762201E-5</v>
      </c>
      <c r="H1069" s="7"/>
    </row>
    <row r="1070" spans="1:8" x14ac:dyDescent="0.25">
      <c r="A1070" t="s">
        <v>218</v>
      </c>
      <c r="B1070" t="s">
        <v>70</v>
      </c>
      <c r="C1070" t="s">
        <v>47</v>
      </c>
      <c r="D1070" t="s">
        <v>3357</v>
      </c>
      <c r="E1070" t="s">
        <v>49</v>
      </c>
      <c r="F1070" t="s">
        <v>50</v>
      </c>
      <c r="G1070" s="7">
        <v>4.2735052923870903E-5</v>
      </c>
      <c r="H1070" s="7"/>
    </row>
    <row r="1071" spans="1:8" x14ac:dyDescent="0.25">
      <c r="A1071" t="s">
        <v>218</v>
      </c>
      <c r="B1071" t="s">
        <v>70</v>
      </c>
      <c r="C1071" t="s">
        <v>47</v>
      </c>
      <c r="D1071" t="s">
        <v>3358</v>
      </c>
      <c r="E1071" t="s">
        <v>49</v>
      </c>
      <c r="F1071" t="s">
        <v>50</v>
      </c>
      <c r="G1071" s="7">
        <v>4.1666676600774103E-5</v>
      </c>
      <c r="H1071" s="7"/>
    </row>
    <row r="1072" spans="1:8" x14ac:dyDescent="0.25">
      <c r="A1072" t="s">
        <v>218</v>
      </c>
      <c r="B1072" t="s">
        <v>70</v>
      </c>
      <c r="C1072" t="s">
        <v>47</v>
      </c>
      <c r="D1072" t="s">
        <v>3359</v>
      </c>
      <c r="E1072" t="s">
        <v>49</v>
      </c>
      <c r="F1072" t="s">
        <v>50</v>
      </c>
      <c r="G1072" s="7">
        <v>4.0650416195877199E-5</v>
      </c>
      <c r="H1072" s="7"/>
    </row>
    <row r="1073" spans="1:8" x14ac:dyDescent="0.25">
      <c r="A1073" t="s">
        <v>218</v>
      </c>
      <c r="B1073" t="s">
        <v>70</v>
      </c>
      <c r="C1073" t="s">
        <v>47</v>
      </c>
      <c r="D1073" t="s">
        <v>3360</v>
      </c>
      <c r="E1073" t="s">
        <v>49</v>
      </c>
      <c r="F1073" t="s">
        <v>50</v>
      </c>
      <c r="G1073" s="7">
        <v>3.9682549143594398E-5</v>
      </c>
      <c r="H1073" s="7"/>
    </row>
    <row r="1074" spans="1:8" x14ac:dyDescent="0.25">
      <c r="A1074" t="s">
        <v>218</v>
      </c>
      <c r="B1074" t="s">
        <v>70</v>
      </c>
      <c r="C1074" t="s">
        <v>47</v>
      </c>
      <c r="D1074" t="s">
        <v>3361</v>
      </c>
      <c r="E1074" t="s">
        <v>49</v>
      </c>
      <c r="F1074" t="s">
        <v>50</v>
      </c>
      <c r="G1074" s="7">
        <v>3.8759699163510798E-5</v>
      </c>
      <c r="H1074" s="7"/>
    </row>
    <row r="1075" spans="1:8" x14ac:dyDescent="0.25">
      <c r="A1075" t="s">
        <v>218</v>
      </c>
      <c r="B1075" t="s">
        <v>70</v>
      </c>
      <c r="C1075" t="s">
        <v>47</v>
      </c>
      <c r="D1075" t="s">
        <v>3362</v>
      </c>
      <c r="E1075" t="s">
        <v>49</v>
      </c>
      <c r="F1075" t="s">
        <v>50</v>
      </c>
      <c r="G1075" s="7">
        <v>3.7878796909794602E-5</v>
      </c>
      <c r="H1075" s="7"/>
    </row>
    <row r="1076" spans="1:8" x14ac:dyDescent="0.25">
      <c r="A1076" t="s">
        <v>218</v>
      </c>
      <c r="B1076" t="s">
        <v>70</v>
      </c>
      <c r="C1076" t="s">
        <v>47</v>
      </c>
      <c r="D1076" t="s">
        <v>3363</v>
      </c>
      <c r="E1076" t="s">
        <v>49</v>
      </c>
      <c r="F1076" t="s">
        <v>50</v>
      </c>
      <c r="G1076" s="7">
        <v>3.7037045867354699E-5</v>
      </c>
      <c r="H1076" s="7"/>
    </row>
    <row r="1077" spans="1:8" x14ac:dyDescent="0.25">
      <c r="A1077" t="s">
        <v>218</v>
      </c>
      <c r="B1077" t="s">
        <v>70</v>
      </c>
      <c r="C1077" t="s">
        <v>47</v>
      </c>
      <c r="D1077" t="s">
        <v>3364</v>
      </c>
      <c r="E1077" t="s">
        <v>49</v>
      </c>
      <c r="F1077" t="s">
        <v>50</v>
      </c>
      <c r="G1077" s="7">
        <v>9.0579710144927497E-5</v>
      </c>
      <c r="H1077" s="7"/>
    </row>
    <row r="1078" spans="1:8" x14ac:dyDescent="0.25">
      <c r="A1078" t="s">
        <v>218</v>
      </c>
      <c r="B1078" t="s">
        <v>70</v>
      </c>
      <c r="C1078" t="s">
        <v>47</v>
      </c>
      <c r="D1078" t="s">
        <v>3365</v>
      </c>
      <c r="E1078" t="s">
        <v>49</v>
      </c>
      <c r="F1078" t="s">
        <v>50</v>
      </c>
      <c r="G1078" s="7">
        <v>8.8652482269503498E-5</v>
      </c>
      <c r="H1078" s="7"/>
    </row>
    <row r="1079" spans="1:8" x14ac:dyDescent="0.25">
      <c r="A1079" t="s">
        <v>218</v>
      </c>
      <c r="B1079" t="s">
        <v>70</v>
      </c>
      <c r="C1079" t="s">
        <v>47</v>
      </c>
      <c r="D1079" t="s">
        <v>3366</v>
      </c>
      <c r="E1079" t="s">
        <v>49</v>
      </c>
      <c r="F1079" t="s">
        <v>50</v>
      </c>
      <c r="G1079" s="7">
        <v>8.6805555555555505E-5</v>
      </c>
      <c r="H1079" s="7"/>
    </row>
    <row r="1080" spans="1:8" x14ac:dyDescent="0.25">
      <c r="A1080" t="s">
        <v>218</v>
      </c>
      <c r="B1080" t="s">
        <v>70</v>
      </c>
      <c r="C1080" t="s">
        <v>47</v>
      </c>
      <c r="D1080" t="s">
        <v>3367</v>
      </c>
      <c r="E1080" t="s">
        <v>49</v>
      </c>
      <c r="F1080" t="s">
        <v>50</v>
      </c>
      <c r="G1080" s="7">
        <v>8.5034013605442103E-5</v>
      </c>
      <c r="H1080" s="7"/>
    </row>
    <row r="1081" spans="1:8" x14ac:dyDescent="0.25">
      <c r="A1081" t="s">
        <v>218</v>
      </c>
      <c r="B1081" t="s">
        <v>70</v>
      </c>
      <c r="C1081" t="s">
        <v>47</v>
      </c>
      <c r="D1081" t="s">
        <v>3368</v>
      </c>
      <c r="E1081" t="s">
        <v>49</v>
      </c>
      <c r="F1081" t="s">
        <v>50</v>
      </c>
      <c r="G1081" s="7">
        <v>8.3333333333333303E-5</v>
      </c>
      <c r="H1081" s="7"/>
    </row>
    <row r="1082" spans="1:8" x14ac:dyDescent="0.25">
      <c r="A1082" t="s">
        <v>106</v>
      </c>
      <c r="B1082" t="s">
        <v>212</v>
      </c>
      <c r="C1082" t="s">
        <v>108</v>
      </c>
      <c r="D1082">
        <v>14</v>
      </c>
      <c r="E1082" t="s">
        <v>60</v>
      </c>
      <c r="F1082" t="s">
        <v>61</v>
      </c>
      <c r="G1082" s="7">
        <v>8.3333333333333303E-5</v>
      </c>
    </row>
    <row r="1083" spans="1:8" x14ac:dyDescent="0.25">
      <c r="A1083" s="7">
        <v>8.3333333333333303E-5</v>
      </c>
    </row>
    <row r="1084" spans="1:8" x14ac:dyDescent="0.25">
      <c r="A1084" t="s">
        <v>20</v>
      </c>
      <c r="B1084">
        <v>4</v>
      </c>
      <c r="C1084" t="s">
        <v>127</v>
      </c>
      <c r="D1084" t="s">
        <v>3277</v>
      </c>
      <c r="E1084" t="s">
        <v>3278</v>
      </c>
      <c r="F1084" t="s">
        <v>65</v>
      </c>
    </row>
    <row r="1085" spans="1:8" x14ac:dyDescent="0.25">
      <c r="A1085" t="s">
        <v>20</v>
      </c>
      <c r="B1085">
        <v>4</v>
      </c>
      <c r="C1085" t="s">
        <v>127</v>
      </c>
      <c r="D1085" t="s">
        <v>3277</v>
      </c>
      <c r="E1085" t="s">
        <v>3278</v>
      </c>
      <c r="F1085" t="s">
        <v>3276</v>
      </c>
    </row>
    <row r="1086" spans="1:8" x14ac:dyDescent="0.25">
      <c r="A1086" t="s">
        <v>20</v>
      </c>
      <c r="B1086">
        <v>4</v>
      </c>
      <c r="C1086" t="s">
        <v>131</v>
      </c>
      <c r="D1086" t="s">
        <v>3277</v>
      </c>
      <c r="E1086" t="s">
        <v>3278</v>
      </c>
      <c r="F1086" t="s">
        <v>65</v>
      </c>
    </row>
    <row r="1087" spans="1:8" x14ac:dyDescent="0.25">
      <c r="A1087" t="s">
        <v>20</v>
      </c>
      <c r="B1087">
        <v>4</v>
      </c>
      <c r="C1087" t="s">
        <v>131</v>
      </c>
      <c r="D1087" t="s">
        <v>3277</v>
      </c>
      <c r="E1087" t="s">
        <v>3278</v>
      </c>
      <c r="F1087" t="s">
        <v>3276</v>
      </c>
    </row>
    <row r="1088" spans="1:8" x14ac:dyDescent="0.25">
      <c r="A1088" t="s">
        <v>20</v>
      </c>
      <c r="B1088">
        <v>4</v>
      </c>
      <c r="C1088" t="s">
        <v>132</v>
      </c>
      <c r="D1088" t="s">
        <v>3277</v>
      </c>
      <c r="E1088" t="s">
        <v>3278</v>
      </c>
      <c r="F1088" t="s">
        <v>65</v>
      </c>
    </row>
    <row r="1089" spans="1:11" x14ac:dyDescent="0.25">
      <c r="A1089" t="s">
        <v>20</v>
      </c>
      <c r="B1089">
        <v>4</v>
      </c>
      <c r="C1089" t="s">
        <v>132</v>
      </c>
      <c r="D1089" t="s">
        <v>3277</v>
      </c>
      <c r="E1089" t="s">
        <v>3278</v>
      </c>
      <c r="F1089" t="s">
        <v>3276</v>
      </c>
    </row>
    <row r="1090" spans="1:11" x14ac:dyDescent="0.25">
      <c r="A1090" t="s">
        <v>19</v>
      </c>
    </row>
    <row r="1091" spans="1:11" x14ac:dyDescent="0.25">
      <c r="A1091" t="s">
        <v>19</v>
      </c>
    </row>
    <row r="1092" spans="1:11" x14ac:dyDescent="0.25">
      <c r="A1092" t="s">
        <v>19</v>
      </c>
    </row>
    <row r="1093" spans="1:11" x14ac:dyDescent="0.25">
      <c r="A1093" t="s">
        <v>19</v>
      </c>
    </row>
    <row r="1094" spans="1:11" x14ac:dyDescent="0.25">
      <c r="A1094" t="s">
        <v>19</v>
      </c>
    </row>
    <row r="1095" spans="1:11" x14ac:dyDescent="0.25">
      <c r="A1095" t="s">
        <v>19</v>
      </c>
    </row>
    <row r="1096" spans="1:11" x14ac:dyDescent="0.25">
      <c r="A1096" t="s">
        <v>79</v>
      </c>
      <c r="B1096" t="s">
        <v>24</v>
      </c>
      <c r="C1096" t="s">
        <v>25</v>
      </c>
      <c r="D1096">
        <v>6960</v>
      </c>
    </row>
    <row r="1097" spans="1:11" x14ac:dyDescent="0.25">
      <c r="A1097" t="s">
        <v>80</v>
      </c>
    </row>
    <row r="1098" spans="1:11" x14ac:dyDescent="0.25">
      <c r="A1098" t="s">
        <v>218</v>
      </c>
      <c r="B1098" t="s">
        <v>76</v>
      </c>
      <c r="C1098" t="s">
        <v>27</v>
      </c>
      <c r="D1098" t="s">
        <v>28</v>
      </c>
      <c r="E1098" t="s">
        <v>29</v>
      </c>
      <c r="F1098" t="s">
        <v>30</v>
      </c>
      <c r="G1098" t="s">
        <v>31</v>
      </c>
      <c r="H1098" t="s">
        <v>32</v>
      </c>
      <c r="I1098" t="s">
        <v>33</v>
      </c>
      <c r="J1098" t="s">
        <v>34</v>
      </c>
      <c r="K1098">
        <v>75</v>
      </c>
    </row>
    <row r="1099" spans="1:11" x14ac:dyDescent="0.25">
      <c r="A1099" t="s">
        <v>84</v>
      </c>
    </row>
    <row r="1100" spans="1:11" x14ac:dyDescent="0.25">
      <c r="A1100" t="s">
        <v>85</v>
      </c>
    </row>
    <row r="1101" spans="1:11" x14ac:dyDescent="0.25">
      <c r="A1101" t="s">
        <v>37</v>
      </c>
      <c r="B1101" t="s">
        <v>38</v>
      </c>
    </row>
    <row r="1102" spans="1:11" x14ac:dyDescent="0.25">
      <c r="A1102" t="s">
        <v>39</v>
      </c>
      <c r="B1102" t="s">
        <v>40</v>
      </c>
      <c r="C1102" t="s">
        <v>41</v>
      </c>
      <c r="D1102" t="s">
        <v>1</v>
      </c>
      <c r="E1102">
        <v>13</v>
      </c>
      <c r="F1102" t="s">
        <v>42</v>
      </c>
      <c r="G1102" t="s">
        <v>43</v>
      </c>
      <c r="H1102">
        <v>0.2</v>
      </c>
    </row>
    <row r="1103" spans="1:11" x14ac:dyDescent="0.25">
      <c r="A1103" t="s">
        <v>3227</v>
      </c>
      <c r="B1103" t="s">
        <v>24</v>
      </c>
      <c r="C1103" t="s">
        <v>25</v>
      </c>
      <c r="D1103">
        <v>7002</v>
      </c>
    </row>
    <row r="1104" spans="1:11" x14ac:dyDescent="0.25">
      <c r="A1104" t="s">
        <v>26</v>
      </c>
    </row>
    <row r="1105" spans="1:11" x14ac:dyDescent="0.25">
      <c r="A1105" t="s">
        <v>220</v>
      </c>
      <c r="B1105" t="s">
        <v>70</v>
      </c>
      <c r="C1105" t="s">
        <v>27</v>
      </c>
      <c r="D1105" t="s">
        <v>28</v>
      </c>
      <c r="E1105" t="s">
        <v>29</v>
      </c>
      <c r="F1105" t="s">
        <v>30</v>
      </c>
      <c r="G1105" t="s">
        <v>31</v>
      </c>
      <c r="H1105" t="s">
        <v>32</v>
      </c>
      <c r="I1105" t="s">
        <v>33</v>
      </c>
      <c r="J1105" t="s">
        <v>34</v>
      </c>
      <c r="K1105">
        <v>125</v>
      </c>
    </row>
    <row r="1106" spans="1:11" x14ac:dyDescent="0.25">
      <c r="A1106" t="s">
        <v>140</v>
      </c>
    </row>
    <row r="1107" spans="1:11" x14ac:dyDescent="0.25">
      <c r="A1107" t="s">
        <v>221</v>
      </c>
    </row>
    <row r="1108" spans="1:11" x14ac:dyDescent="0.25">
      <c r="A1108" t="s">
        <v>37</v>
      </c>
      <c r="B1108" t="s">
        <v>38</v>
      </c>
    </row>
    <row r="1109" spans="1:11" x14ac:dyDescent="0.25">
      <c r="A1109" t="s">
        <v>39</v>
      </c>
      <c r="B1109" t="s">
        <v>40</v>
      </c>
      <c r="C1109" t="s">
        <v>41</v>
      </c>
      <c r="D1109" t="s">
        <v>1</v>
      </c>
      <c r="E1109">
        <v>14</v>
      </c>
      <c r="F1109" t="s">
        <v>42</v>
      </c>
      <c r="G1109" t="s">
        <v>43</v>
      </c>
      <c r="H1109">
        <v>0.2</v>
      </c>
    </row>
    <row r="1110" spans="1:11" x14ac:dyDescent="0.25">
      <c r="A1110" t="s">
        <v>3227</v>
      </c>
      <c r="B1110" t="s">
        <v>24</v>
      </c>
      <c r="C1110" t="s">
        <v>25</v>
      </c>
      <c r="D1110">
        <v>7002</v>
      </c>
    </row>
    <row r="1111" spans="1:11" x14ac:dyDescent="0.25">
      <c r="A1111" t="s">
        <v>26</v>
      </c>
    </row>
    <row r="1112" spans="1:11" x14ac:dyDescent="0.25">
      <c r="A1112" t="s">
        <v>220</v>
      </c>
      <c r="B1112" t="s">
        <v>73</v>
      </c>
      <c r="C1112" t="s">
        <v>27</v>
      </c>
      <c r="D1112" t="s">
        <v>28</v>
      </c>
      <c r="E1112" t="s">
        <v>29</v>
      </c>
      <c r="F1112" t="s">
        <v>30</v>
      </c>
      <c r="G1112" t="s">
        <v>31</v>
      </c>
      <c r="H1112" t="s">
        <v>32</v>
      </c>
      <c r="I1112" t="s">
        <v>33</v>
      </c>
      <c r="J1112" t="s">
        <v>34</v>
      </c>
      <c r="K1112">
        <v>25</v>
      </c>
    </row>
    <row r="1113" spans="1:11" x14ac:dyDescent="0.25">
      <c r="A1113" t="s">
        <v>147</v>
      </c>
    </row>
    <row r="1114" spans="1:11" x14ac:dyDescent="0.25">
      <c r="A1114" t="s">
        <v>3275</v>
      </c>
    </row>
    <row r="1115" spans="1:11" x14ac:dyDescent="0.25">
      <c r="A1115" t="s">
        <v>37</v>
      </c>
      <c r="B1115" t="s">
        <v>38</v>
      </c>
    </row>
    <row r="1116" spans="1:11" x14ac:dyDescent="0.25">
      <c r="A1116" t="s">
        <v>39</v>
      </c>
      <c r="B1116" t="s">
        <v>40</v>
      </c>
      <c r="C1116" t="s">
        <v>41</v>
      </c>
      <c r="D1116" t="s">
        <v>1</v>
      </c>
      <c r="E1116">
        <v>12</v>
      </c>
      <c r="F1116" t="s">
        <v>42</v>
      </c>
      <c r="G1116" t="s">
        <v>43</v>
      </c>
      <c r="H1116">
        <v>0.2</v>
      </c>
    </row>
    <row r="1117" spans="1:11" x14ac:dyDescent="0.25">
      <c r="A1117" t="s">
        <v>3227</v>
      </c>
      <c r="B1117" t="s">
        <v>24</v>
      </c>
      <c r="C1117" t="s">
        <v>25</v>
      </c>
      <c r="D1117">
        <v>7002</v>
      </c>
    </row>
    <row r="1118" spans="1:11" x14ac:dyDescent="0.25">
      <c r="A1118" t="s">
        <v>26</v>
      </c>
    </row>
    <row r="1119" spans="1:11" x14ac:dyDescent="0.25">
      <c r="A1119" t="s">
        <v>220</v>
      </c>
      <c r="B1119" t="s">
        <v>76</v>
      </c>
      <c r="C1119" t="s">
        <v>27</v>
      </c>
      <c r="D1119" t="s">
        <v>28</v>
      </c>
      <c r="E1119" t="s">
        <v>29</v>
      </c>
      <c r="F1119" t="s">
        <v>30</v>
      </c>
      <c r="G1119" t="s">
        <v>31</v>
      </c>
      <c r="H1119" t="s">
        <v>32</v>
      </c>
      <c r="I1119" t="s">
        <v>33</v>
      </c>
      <c r="J1119" t="s">
        <v>34</v>
      </c>
      <c r="K1119">
        <v>75</v>
      </c>
    </row>
    <row r="1120" spans="1:11" x14ac:dyDescent="0.25">
      <c r="A1120" t="s">
        <v>35</v>
      </c>
    </row>
    <row r="1121" spans="1:11" x14ac:dyDescent="0.25">
      <c r="A1121" t="s">
        <v>3274</v>
      </c>
    </row>
    <row r="1122" spans="1:11" x14ac:dyDescent="0.25">
      <c r="A1122" t="s">
        <v>37</v>
      </c>
      <c r="B1122" t="s">
        <v>38</v>
      </c>
    </row>
    <row r="1123" spans="1:11" x14ac:dyDescent="0.25">
      <c r="A1123" t="s">
        <v>39</v>
      </c>
      <c r="B1123" t="s">
        <v>40</v>
      </c>
      <c r="C1123" t="s">
        <v>41</v>
      </c>
      <c r="D1123" t="s">
        <v>1</v>
      </c>
      <c r="E1123">
        <v>13</v>
      </c>
      <c r="F1123" t="s">
        <v>42</v>
      </c>
      <c r="G1123" t="s">
        <v>43</v>
      </c>
      <c r="H1123">
        <v>0.2</v>
      </c>
    </row>
    <row r="1124" spans="1:11" x14ac:dyDescent="0.25">
      <c r="A1124" t="s">
        <v>79</v>
      </c>
      <c r="B1124" t="s">
        <v>24</v>
      </c>
      <c r="C1124" t="s">
        <v>25</v>
      </c>
      <c r="D1124">
        <v>6960</v>
      </c>
    </row>
    <row r="1125" spans="1:11" x14ac:dyDescent="0.25">
      <c r="A1125" t="s">
        <v>80</v>
      </c>
    </row>
    <row r="1126" spans="1:11" x14ac:dyDescent="0.25">
      <c r="A1126" t="s">
        <v>218</v>
      </c>
      <c r="B1126" t="s">
        <v>73</v>
      </c>
      <c r="C1126" t="s">
        <v>27</v>
      </c>
      <c r="D1126" t="s">
        <v>28</v>
      </c>
      <c r="E1126" t="s">
        <v>29</v>
      </c>
      <c r="F1126" t="s">
        <v>30</v>
      </c>
      <c r="G1126" t="s">
        <v>31</v>
      </c>
      <c r="H1126" t="s">
        <v>32</v>
      </c>
      <c r="I1126" t="s">
        <v>33</v>
      </c>
      <c r="J1126" t="s">
        <v>34</v>
      </c>
      <c r="K1126">
        <v>25</v>
      </c>
    </row>
    <row r="1127" spans="1:11" x14ac:dyDescent="0.25">
      <c r="A1127" t="s">
        <v>86</v>
      </c>
    </row>
    <row r="1128" spans="1:11" x14ac:dyDescent="0.25">
      <c r="A1128" t="s">
        <v>87</v>
      </c>
    </row>
    <row r="1129" spans="1:11" x14ac:dyDescent="0.25">
      <c r="A1129" t="s">
        <v>37</v>
      </c>
      <c r="B1129" t="s">
        <v>38</v>
      </c>
    </row>
    <row r="1130" spans="1:11" x14ac:dyDescent="0.25">
      <c r="A1130" t="s">
        <v>39</v>
      </c>
      <c r="B1130" t="s">
        <v>40</v>
      </c>
      <c r="C1130" t="s">
        <v>41</v>
      </c>
      <c r="D1130" t="s">
        <v>1</v>
      </c>
      <c r="E1130">
        <v>12</v>
      </c>
      <c r="F1130" t="s">
        <v>42</v>
      </c>
      <c r="G1130" t="s">
        <v>43</v>
      </c>
      <c r="H1130">
        <v>0.2</v>
      </c>
    </row>
    <row r="1131" spans="1:11" x14ac:dyDescent="0.25">
      <c r="A1131" t="s">
        <v>79</v>
      </c>
      <c r="B1131" t="s">
        <v>24</v>
      </c>
      <c r="C1131" t="s">
        <v>25</v>
      </c>
      <c r="D1131">
        <v>6960</v>
      </c>
    </row>
    <row r="1132" spans="1:11" x14ac:dyDescent="0.25">
      <c r="A1132" t="s">
        <v>80</v>
      </c>
    </row>
    <row r="1133" spans="1:11" x14ac:dyDescent="0.25">
      <c r="A1133" t="s">
        <v>218</v>
      </c>
      <c r="B1133" t="s">
        <v>70</v>
      </c>
      <c r="C1133" t="s">
        <v>27</v>
      </c>
      <c r="D1133" t="s">
        <v>28</v>
      </c>
      <c r="E1133" t="s">
        <v>29</v>
      </c>
      <c r="F1133" t="s">
        <v>30</v>
      </c>
      <c r="G1133" t="s">
        <v>31</v>
      </c>
      <c r="H1133" t="s">
        <v>32</v>
      </c>
      <c r="I1133" t="s">
        <v>33</v>
      </c>
      <c r="J1133" t="s">
        <v>34</v>
      </c>
      <c r="K1133">
        <v>125</v>
      </c>
    </row>
    <row r="1134" spans="1:11" x14ac:dyDescent="0.25">
      <c r="A1134" t="s">
        <v>82</v>
      </c>
    </row>
    <row r="1135" spans="1:11" x14ac:dyDescent="0.25">
      <c r="A1135" t="s">
        <v>83</v>
      </c>
    </row>
    <row r="1136" spans="1:11" x14ac:dyDescent="0.25">
      <c r="A1136" t="s">
        <v>37</v>
      </c>
      <c r="B1136" t="s">
        <v>38</v>
      </c>
    </row>
    <row r="1137" spans="1:17" x14ac:dyDescent="0.25">
      <c r="A1137" t="s">
        <v>39</v>
      </c>
      <c r="B1137" t="s">
        <v>40</v>
      </c>
      <c r="C1137" t="s">
        <v>41</v>
      </c>
      <c r="D1137" t="s">
        <v>1</v>
      </c>
      <c r="E1137">
        <v>14</v>
      </c>
      <c r="F1137" t="s">
        <v>42</v>
      </c>
      <c r="G1137" t="s">
        <v>43</v>
      </c>
      <c r="H1137">
        <v>0.2</v>
      </c>
    </row>
    <row r="1138" spans="1:17" x14ac:dyDescent="0.25">
      <c r="A1138" t="s">
        <v>220</v>
      </c>
      <c r="B1138" t="s">
        <v>70</v>
      </c>
      <c r="C1138" t="s">
        <v>44</v>
      </c>
      <c r="D1138" t="s">
        <v>33</v>
      </c>
      <c r="E1138" t="s">
        <v>40</v>
      </c>
      <c r="F1138" t="s">
        <v>0</v>
      </c>
      <c r="G1138" t="s">
        <v>3</v>
      </c>
      <c r="H1138" t="s">
        <v>1</v>
      </c>
      <c r="I1138" t="s">
        <v>0</v>
      </c>
      <c r="J1138">
        <v>14</v>
      </c>
      <c r="K1138" t="s">
        <v>90</v>
      </c>
      <c r="L1138" t="s">
        <v>0</v>
      </c>
      <c r="M1138">
        <v>0.2</v>
      </c>
      <c r="N1138" t="s">
        <v>92</v>
      </c>
      <c r="O1138" t="s">
        <v>93</v>
      </c>
      <c r="P1138" t="s">
        <v>0</v>
      </c>
      <c r="Q1138" t="s">
        <v>94</v>
      </c>
    </row>
    <row r="1139" spans="1:17" x14ac:dyDescent="0.25">
      <c r="A1139" t="s">
        <v>218</v>
      </c>
      <c r="B1139" t="s">
        <v>76</v>
      </c>
      <c r="C1139" t="s">
        <v>44</v>
      </c>
      <c r="D1139" t="s">
        <v>33</v>
      </c>
      <c r="E1139" t="s">
        <v>40</v>
      </c>
      <c r="F1139" t="s">
        <v>0</v>
      </c>
      <c r="G1139" t="s">
        <v>212</v>
      </c>
      <c r="H1139" t="s">
        <v>1</v>
      </c>
      <c r="I1139" t="s">
        <v>0</v>
      </c>
      <c r="J1139">
        <v>13</v>
      </c>
      <c r="K1139" t="s">
        <v>90</v>
      </c>
      <c r="L1139" t="s">
        <v>0</v>
      </c>
      <c r="M1139">
        <v>0.2</v>
      </c>
      <c r="N1139" t="s">
        <v>92</v>
      </c>
      <c r="O1139" t="s">
        <v>93</v>
      </c>
      <c r="P1139" t="s">
        <v>0</v>
      </c>
      <c r="Q1139" t="s">
        <v>94</v>
      </c>
    </row>
    <row r="1140" spans="1:17" x14ac:dyDescent="0.25">
      <c r="A1140" t="s">
        <v>220</v>
      </c>
      <c r="B1140" t="s">
        <v>73</v>
      </c>
      <c r="C1140" t="s">
        <v>44</v>
      </c>
      <c r="D1140" t="s">
        <v>33</v>
      </c>
      <c r="E1140" t="s">
        <v>40</v>
      </c>
      <c r="F1140" t="s">
        <v>0</v>
      </c>
      <c r="G1140" t="s">
        <v>3</v>
      </c>
      <c r="H1140" t="s">
        <v>1</v>
      </c>
      <c r="I1140" t="s">
        <v>0</v>
      </c>
      <c r="J1140">
        <v>12</v>
      </c>
      <c r="K1140" t="s">
        <v>90</v>
      </c>
      <c r="L1140" t="s">
        <v>0</v>
      </c>
      <c r="M1140">
        <v>0.2</v>
      </c>
      <c r="N1140" t="s">
        <v>92</v>
      </c>
      <c r="O1140" t="s">
        <v>93</v>
      </c>
      <c r="P1140" t="s">
        <v>0</v>
      </c>
      <c r="Q1140" t="s">
        <v>94</v>
      </c>
    </row>
    <row r="1141" spans="1:17" x14ac:dyDescent="0.25">
      <c r="A1141" t="s">
        <v>218</v>
      </c>
      <c r="B1141" t="s">
        <v>73</v>
      </c>
      <c r="C1141" t="s">
        <v>44</v>
      </c>
      <c r="D1141" t="s">
        <v>33</v>
      </c>
      <c r="E1141" t="s">
        <v>40</v>
      </c>
      <c r="F1141" t="s">
        <v>0</v>
      </c>
      <c r="G1141" t="s">
        <v>212</v>
      </c>
      <c r="H1141" t="s">
        <v>1</v>
      </c>
      <c r="I1141" t="s">
        <v>0</v>
      </c>
      <c r="J1141">
        <v>12</v>
      </c>
      <c r="K1141" t="s">
        <v>90</v>
      </c>
      <c r="L1141" t="s">
        <v>0</v>
      </c>
      <c r="M1141">
        <v>0.2</v>
      </c>
      <c r="N1141" t="s">
        <v>92</v>
      </c>
      <c r="O1141" t="s">
        <v>93</v>
      </c>
      <c r="P1141" t="s">
        <v>0</v>
      </c>
      <c r="Q1141" t="s">
        <v>94</v>
      </c>
    </row>
    <row r="1142" spans="1:17" x14ac:dyDescent="0.25">
      <c r="A1142" t="s">
        <v>220</v>
      </c>
      <c r="B1142" t="s">
        <v>76</v>
      </c>
      <c r="C1142" t="s">
        <v>44</v>
      </c>
      <c r="D1142" t="s">
        <v>33</v>
      </c>
      <c r="E1142" t="s">
        <v>40</v>
      </c>
      <c r="F1142" t="s">
        <v>0</v>
      </c>
      <c r="G1142" t="s">
        <v>3</v>
      </c>
      <c r="H1142" t="s">
        <v>1</v>
      </c>
      <c r="I1142" t="s">
        <v>0</v>
      </c>
      <c r="J1142">
        <v>13</v>
      </c>
      <c r="K1142" t="s">
        <v>90</v>
      </c>
      <c r="L1142" t="s">
        <v>0</v>
      </c>
      <c r="M1142">
        <v>0.2</v>
      </c>
      <c r="N1142" t="s">
        <v>92</v>
      </c>
      <c r="O1142" t="s">
        <v>93</v>
      </c>
      <c r="P1142" t="s">
        <v>0</v>
      </c>
      <c r="Q1142" t="s">
        <v>94</v>
      </c>
    </row>
    <row r="1143" spans="1:17" x14ac:dyDescent="0.25">
      <c r="A1143" t="s">
        <v>218</v>
      </c>
      <c r="B1143" t="s">
        <v>70</v>
      </c>
      <c r="C1143" t="s">
        <v>44</v>
      </c>
      <c r="D1143" t="s">
        <v>33</v>
      </c>
      <c r="E1143" t="s">
        <v>40</v>
      </c>
      <c r="F1143" t="s">
        <v>0</v>
      </c>
      <c r="G1143" t="s">
        <v>212</v>
      </c>
      <c r="H1143" t="s">
        <v>1</v>
      </c>
      <c r="I1143" t="s">
        <v>0</v>
      </c>
      <c r="J1143">
        <v>14</v>
      </c>
      <c r="K1143" t="s">
        <v>90</v>
      </c>
      <c r="L1143" t="s">
        <v>0</v>
      </c>
      <c r="M1143">
        <v>0.2</v>
      </c>
      <c r="N1143" t="s">
        <v>92</v>
      </c>
      <c r="O1143" t="s">
        <v>93</v>
      </c>
      <c r="P1143" t="s">
        <v>0</v>
      </c>
      <c r="Q1143" t="s">
        <v>94</v>
      </c>
    </row>
    <row r="1144" spans="1:17" x14ac:dyDescent="0.25">
      <c r="A1144" t="s">
        <v>220</v>
      </c>
      <c r="B1144" t="s">
        <v>3246</v>
      </c>
      <c r="C1144" t="s">
        <v>99</v>
      </c>
      <c r="D1144" t="s">
        <v>50</v>
      </c>
      <c r="E1144" t="s">
        <v>0</v>
      </c>
      <c r="F1144">
        <v>3.4722089767455998E-3</v>
      </c>
      <c r="G1144" t="s">
        <v>100</v>
      </c>
    </row>
    <row r="1145" spans="1:17" x14ac:dyDescent="0.25">
      <c r="A1145" t="s">
        <v>101</v>
      </c>
    </row>
    <row r="1146" spans="1:17" x14ac:dyDescent="0.25">
      <c r="A1146" t="s">
        <v>220</v>
      </c>
      <c r="B1146" t="s">
        <v>73</v>
      </c>
      <c r="C1146" t="s">
        <v>44</v>
      </c>
      <c r="D1146" t="s">
        <v>45</v>
      </c>
      <c r="E1146" t="s">
        <v>46</v>
      </c>
      <c r="F1146" t="s">
        <v>3103</v>
      </c>
      <c r="G1146">
        <v>1</v>
      </c>
      <c r="H1146" t="s">
        <v>3104</v>
      </c>
    </row>
    <row r="1147" spans="1:17" x14ac:dyDescent="0.25">
      <c r="A1147" t="s">
        <v>220</v>
      </c>
      <c r="B1147" t="s">
        <v>3247</v>
      </c>
      <c r="C1147" t="s">
        <v>99</v>
      </c>
      <c r="D1147" t="s">
        <v>50</v>
      </c>
      <c r="E1147" t="s">
        <v>0</v>
      </c>
      <c r="F1147">
        <v>1.4309883117675701E-3</v>
      </c>
      <c r="G1147" t="s">
        <v>100</v>
      </c>
    </row>
    <row r="1148" spans="1:17" x14ac:dyDescent="0.25">
      <c r="A1148" t="s">
        <v>101</v>
      </c>
    </row>
    <row r="1149" spans="1:17" x14ac:dyDescent="0.25">
      <c r="A1149" t="s">
        <v>220</v>
      </c>
      <c r="B1149" t="s">
        <v>70</v>
      </c>
      <c r="C1149" t="s">
        <v>44</v>
      </c>
      <c r="D1149" t="s">
        <v>45</v>
      </c>
      <c r="E1149" t="s">
        <v>46</v>
      </c>
      <c r="F1149" t="s">
        <v>3103</v>
      </c>
      <c r="G1149">
        <v>5</v>
      </c>
      <c r="H1149" t="s">
        <v>3104</v>
      </c>
    </row>
    <row r="1150" spans="1:17" x14ac:dyDescent="0.25">
      <c r="A1150" t="s">
        <v>220</v>
      </c>
      <c r="B1150" t="s">
        <v>3245</v>
      </c>
      <c r="C1150" t="s">
        <v>99</v>
      </c>
      <c r="D1150" t="s">
        <v>50</v>
      </c>
      <c r="E1150" t="s">
        <v>0</v>
      </c>
      <c r="F1150">
        <v>3.2376050949096602E-3</v>
      </c>
      <c r="G1150" t="s">
        <v>100</v>
      </c>
    </row>
    <row r="1151" spans="1:17" x14ac:dyDescent="0.25">
      <c r="A1151" t="s">
        <v>101</v>
      </c>
    </row>
    <row r="1152" spans="1:17" x14ac:dyDescent="0.25">
      <c r="A1152" t="s">
        <v>220</v>
      </c>
      <c r="B1152" t="s">
        <v>76</v>
      </c>
      <c r="C1152" t="s">
        <v>44</v>
      </c>
      <c r="D1152" t="s">
        <v>45</v>
      </c>
      <c r="E1152" t="s">
        <v>46</v>
      </c>
      <c r="F1152" t="s">
        <v>3103</v>
      </c>
      <c r="G1152">
        <v>3</v>
      </c>
      <c r="H1152" t="s">
        <v>3104</v>
      </c>
    </row>
    <row r="1153" spans="1:7" x14ac:dyDescent="0.25">
      <c r="A1153" t="s">
        <v>220</v>
      </c>
      <c r="B1153" t="s">
        <v>73</v>
      </c>
      <c r="C1153" t="s">
        <v>47</v>
      </c>
      <c r="D1153" t="s">
        <v>3280</v>
      </c>
      <c r="E1153" t="s">
        <v>49</v>
      </c>
      <c r="F1153" t="s">
        <v>50</v>
      </c>
      <c r="G1153">
        <v>0</v>
      </c>
    </row>
    <row r="1154" spans="1:7" x14ac:dyDescent="0.25">
      <c r="A1154" t="s">
        <v>220</v>
      </c>
      <c r="B1154" t="s">
        <v>70</v>
      </c>
      <c r="C1154" t="s">
        <v>47</v>
      </c>
      <c r="D1154" t="s">
        <v>3281</v>
      </c>
      <c r="E1154" t="s">
        <v>49</v>
      </c>
      <c r="F1154" t="s">
        <v>50</v>
      </c>
      <c r="G1154">
        <v>0</v>
      </c>
    </row>
    <row r="1155" spans="1:7" x14ac:dyDescent="0.25">
      <c r="A1155" t="s">
        <v>220</v>
      </c>
      <c r="B1155" t="s">
        <v>76</v>
      </c>
      <c r="C1155" t="s">
        <v>47</v>
      </c>
      <c r="D1155" t="s">
        <v>3279</v>
      </c>
      <c r="E1155" t="s">
        <v>49</v>
      </c>
      <c r="F1155" t="s">
        <v>50</v>
      </c>
      <c r="G1155">
        <v>0</v>
      </c>
    </row>
    <row r="1156" spans="1:7" x14ac:dyDescent="0.25">
      <c r="A1156" t="s">
        <v>220</v>
      </c>
      <c r="B1156" t="s">
        <v>73</v>
      </c>
      <c r="C1156" t="s">
        <v>47</v>
      </c>
      <c r="D1156" t="s">
        <v>3284</v>
      </c>
      <c r="E1156" t="s">
        <v>49</v>
      </c>
      <c r="F1156" t="s">
        <v>50</v>
      </c>
      <c r="G1156">
        <v>2.7777751286824499E-4</v>
      </c>
    </row>
    <row r="1157" spans="1:7" x14ac:dyDescent="0.25">
      <c r="A1157" t="s">
        <v>220</v>
      </c>
      <c r="B1157" t="s">
        <v>70</v>
      </c>
      <c r="C1157" t="s">
        <v>47</v>
      </c>
      <c r="D1157" t="s">
        <v>3283</v>
      </c>
      <c r="E1157" t="s">
        <v>49</v>
      </c>
      <c r="F1157" t="s">
        <v>50</v>
      </c>
      <c r="G1157">
        <v>0</v>
      </c>
    </row>
    <row r="1158" spans="1:7" x14ac:dyDescent="0.25">
      <c r="A1158" t="s">
        <v>220</v>
      </c>
      <c r="B1158" t="s">
        <v>76</v>
      </c>
      <c r="C1158" t="s">
        <v>47</v>
      </c>
      <c r="D1158" t="s">
        <v>3282</v>
      </c>
      <c r="E1158" t="s">
        <v>49</v>
      </c>
      <c r="F1158" t="s">
        <v>50</v>
      </c>
      <c r="G1158">
        <v>2.7777751286824499E-4</v>
      </c>
    </row>
    <row r="1159" spans="1:7" x14ac:dyDescent="0.25">
      <c r="A1159" t="s">
        <v>220</v>
      </c>
      <c r="B1159" t="s">
        <v>73</v>
      </c>
      <c r="C1159" t="s">
        <v>47</v>
      </c>
      <c r="D1159" t="s">
        <v>3287</v>
      </c>
      <c r="E1159" t="s">
        <v>49</v>
      </c>
      <c r="F1159" t="s">
        <v>50</v>
      </c>
      <c r="G1159">
        <v>1.8518500857883001E-4</v>
      </c>
    </row>
    <row r="1160" spans="1:7" x14ac:dyDescent="0.25">
      <c r="A1160" t="s">
        <v>220</v>
      </c>
      <c r="B1160" t="s">
        <v>70</v>
      </c>
      <c r="C1160" t="s">
        <v>47</v>
      </c>
      <c r="D1160" t="s">
        <v>3286</v>
      </c>
      <c r="E1160" t="s">
        <v>49</v>
      </c>
      <c r="F1160" t="s">
        <v>50</v>
      </c>
      <c r="G1160">
        <v>0</v>
      </c>
    </row>
    <row r="1161" spans="1:7" x14ac:dyDescent="0.25">
      <c r="A1161" t="s">
        <v>220</v>
      </c>
      <c r="B1161" t="s">
        <v>76</v>
      </c>
      <c r="C1161" t="s">
        <v>47</v>
      </c>
      <c r="D1161" t="s">
        <v>3285</v>
      </c>
      <c r="E1161" t="s">
        <v>49</v>
      </c>
      <c r="F1161" t="s">
        <v>50</v>
      </c>
      <c r="G1161">
        <v>1.8518500857883001E-4</v>
      </c>
    </row>
    <row r="1162" spans="1:7" x14ac:dyDescent="0.25">
      <c r="A1162" t="s">
        <v>220</v>
      </c>
      <c r="B1162" t="s">
        <v>73</v>
      </c>
      <c r="C1162" t="s">
        <v>47</v>
      </c>
      <c r="D1162" t="s">
        <v>3290</v>
      </c>
      <c r="E1162" t="s">
        <v>49</v>
      </c>
      <c r="F1162" t="s">
        <v>50</v>
      </c>
      <c r="G1162">
        <v>1.3888875643412201E-4</v>
      </c>
    </row>
    <row r="1163" spans="1:7" x14ac:dyDescent="0.25">
      <c r="A1163" t="s">
        <v>220</v>
      </c>
      <c r="B1163" t="s">
        <v>70</v>
      </c>
      <c r="C1163" t="s">
        <v>47</v>
      </c>
      <c r="D1163" t="s">
        <v>3289</v>
      </c>
      <c r="E1163" t="s">
        <v>49</v>
      </c>
      <c r="F1163" t="s">
        <v>50</v>
      </c>
      <c r="G1163">
        <v>0</v>
      </c>
    </row>
    <row r="1164" spans="1:7" x14ac:dyDescent="0.25">
      <c r="A1164" t="s">
        <v>220</v>
      </c>
      <c r="B1164" t="s">
        <v>76</v>
      </c>
      <c r="C1164" t="s">
        <v>47</v>
      </c>
      <c r="D1164" t="s">
        <v>3288</v>
      </c>
      <c r="E1164" t="s">
        <v>49</v>
      </c>
      <c r="F1164" t="s">
        <v>50</v>
      </c>
      <c r="G1164">
        <v>1.3888875643412201E-4</v>
      </c>
    </row>
    <row r="1165" spans="1:7" x14ac:dyDescent="0.25">
      <c r="A1165" t="s">
        <v>220</v>
      </c>
      <c r="B1165" t="s">
        <v>73</v>
      </c>
      <c r="C1165" t="s">
        <v>47</v>
      </c>
      <c r="D1165" t="s">
        <v>3293</v>
      </c>
      <c r="E1165" t="s">
        <v>49</v>
      </c>
      <c r="F1165" t="s">
        <v>50</v>
      </c>
      <c r="G1165">
        <v>1.1111100514729799E-4</v>
      </c>
    </row>
    <row r="1166" spans="1:7" x14ac:dyDescent="0.25">
      <c r="A1166" t="s">
        <v>220</v>
      </c>
      <c r="B1166" t="s">
        <v>70</v>
      </c>
      <c r="C1166" t="s">
        <v>47</v>
      </c>
      <c r="D1166" t="s">
        <v>3291</v>
      </c>
      <c r="E1166" t="s">
        <v>49</v>
      </c>
      <c r="F1166" t="s">
        <v>50</v>
      </c>
      <c r="G1166">
        <v>0</v>
      </c>
    </row>
    <row r="1167" spans="1:7" x14ac:dyDescent="0.25">
      <c r="A1167" t="s">
        <v>220</v>
      </c>
      <c r="B1167" t="s">
        <v>76</v>
      </c>
      <c r="C1167" t="s">
        <v>47</v>
      </c>
      <c r="D1167" t="s">
        <v>3292</v>
      </c>
      <c r="E1167" t="s">
        <v>49</v>
      </c>
      <c r="F1167" t="s">
        <v>50</v>
      </c>
      <c r="G1167">
        <v>1.1111100514729799E-4</v>
      </c>
    </row>
    <row r="1168" spans="1:7" x14ac:dyDescent="0.25">
      <c r="A1168" t="s">
        <v>220</v>
      </c>
      <c r="B1168" t="s">
        <v>73</v>
      </c>
      <c r="C1168" t="s">
        <v>47</v>
      </c>
      <c r="D1168" t="s">
        <v>3296</v>
      </c>
      <c r="E1168" t="s">
        <v>49</v>
      </c>
      <c r="F1168" t="s">
        <v>50</v>
      </c>
      <c r="G1168">
        <v>3.24074096149868E-4</v>
      </c>
    </row>
    <row r="1169" spans="1:8" x14ac:dyDescent="0.25">
      <c r="A1169" t="s">
        <v>220</v>
      </c>
      <c r="B1169" t="s">
        <v>70</v>
      </c>
      <c r="C1169" t="s">
        <v>47</v>
      </c>
      <c r="D1169" t="s">
        <v>3294</v>
      </c>
      <c r="E1169" t="s">
        <v>49</v>
      </c>
      <c r="F1169" t="s">
        <v>50</v>
      </c>
      <c r="G1169">
        <v>1.3888875643412201E-4</v>
      </c>
    </row>
    <row r="1170" spans="1:8" x14ac:dyDescent="0.25">
      <c r="A1170" t="s">
        <v>220</v>
      </c>
      <c r="B1170" t="s">
        <v>76</v>
      </c>
      <c r="C1170" t="s">
        <v>47</v>
      </c>
      <c r="D1170" t="s">
        <v>3295</v>
      </c>
      <c r="E1170" t="s">
        <v>49</v>
      </c>
      <c r="F1170" t="s">
        <v>50</v>
      </c>
      <c r="G1170">
        <v>1.8518500857883001E-4</v>
      </c>
    </row>
    <row r="1171" spans="1:8" x14ac:dyDescent="0.25">
      <c r="A1171" t="s">
        <v>220</v>
      </c>
      <c r="B1171" t="s">
        <v>73</v>
      </c>
      <c r="C1171" t="s">
        <v>47</v>
      </c>
      <c r="D1171" t="s">
        <v>3299</v>
      </c>
      <c r="E1171" t="s">
        <v>49</v>
      </c>
      <c r="F1171" t="s">
        <v>50</v>
      </c>
      <c r="G1171">
        <v>2.7777779669988699E-4</v>
      </c>
    </row>
    <row r="1172" spans="1:8" x14ac:dyDescent="0.25">
      <c r="A1172" t="s">
        <v>220</v>
      </c>
      <c r="B1172" t="s">
        <v>70</v>
      </c>
      <c r="C1172" t="s">
        <v>47</v>
      </c>
      <c r="D1172" t="s">
        <v>3297</v>
      </c>
      <c r="E1172" t="s">
        <v>49</v>
      </c>
      <c r="F1172" t="s">
        <v>50</v>
      </c>
      <c r="G1172">
        <v>1.19047505514962E-4</v>
      </c>
    </row>
    <row r="1173" spans="1:8" x14ac:dyDescent="0.25">
      <c r="A1173" t="s">
        <v>220</v>
      </c>
      <c r="B1173" t="s">
        <v>76</v>
      </c>
      <c r="C1173" t="s">
        <v>47</v>
      </c>
      <c r="D1173" t="s">
        <v>3298</v>
      </c>
      <c r="E1173" t="s">
        <v>49</v>
      </c>
      <c r="F1173" t="s">
        <v>50</v>
      </c>
      <c r="G1173">
        <v>1.5873000735328299E-4</v>
      </c>
    </row>
    <row r="1174" spans="1:8" x14ac:dyDescent="0.25">
      <c r="A1174" t="s">
        <v>220</v>
      </c>
      <c r="B1174" t="s">
        <v>73</v>
      </c>
      <c r="C1174" t="s">
        <v>47</v>
      </c>
      <c r="D1174" t="s">
        <v>3302</v>
      </c>
      <c r="E1174" t="s">
        <v>49</v>
      </c>
      <c r="F1174" t="s">
        <v>50</v>
      </c>
      <c r="G1174">
        <v>2.4305557211240099E-4</v>
      </c>
    </row>
    <row r="1175" spans="1:8" x14ac:dyDescent="0.25">
      <c r="A1175" t="s">
        <v>220</v>
      </c>
      <c r="B1175" t="s">
        <v>70</v>
      </c>
      <c r="C1175" t="s">
        <v>47</v>
      </c>
      <c r="D1175" t="s">
        <v>3300</v>
      </c>
      <c r="E1175" t="s">
        <v>49</v>
      </c>
      <c r="F1175" t="s">
        <v>50</v>
      </c>
      <c r="G1175">
        <v>1.04166567325592E-4</v>
      </c>
    </row>
    <row r="1176" spans="1:8" x14ac:dyDescent="0.25">
      <c r="A1176" t="s">
        <v>218</v>
      </c>
      <c r="B1176" t="s">
        <v>3246</v>
      </c>
      <c r="C1176" t="s">
        <v>99</v>
      </c>
      <c r="D1176" t="s">
        <v>50</v>
      </c>
      <c r="E1176" t="s">
        <v>0</v>
      </c>
      <c r="F1176">
        <v>3.7904977798461901E-3</v>
      </c>
      <c r="G1176" t="s">
        <v>100</v>
      </c>
    </row>
    <row r="1177" spans="1:8" x14ac:dyDescent="0.25">
      <c r="A1177" t="s">
        <v>101</v>
      </c>
    </row>
    <row r="1178" spans="1:8" x14ac:dyDescent="0.25">
      <c r="A1178" t="s">
        <v>218</v>
      </c>
      <c r="B1178" t="s">
        <v>3245</v>
      </c>
      <c r="C1178" t="s">
        <v>99</v>
      </c>
      <c r="D1178" t="s">
        <v>50</v>
      </c>
      <c r="E1178" t="s">
        <v>0</v>
      </c>
      <c r="F1178">
        <v>1.2950301170349099E-3</v>
      </c>
      <c r="G1178" t="s">
        <v>100</v>
      </c>
    </row>
    <row r="1179" spans="1:8" x14ac:dyDescent="0.25">
      <c r="A1179" t="s">
        <v>101</v>
      </c>
    </row>
    <row r="1180" spans="1:8" x14ac:dyDescent="0.25">
      <c r="A1180" t="s">
        <v>218</v>
      </c>
      <c r="B1180" t="s">
        <v>73</v>
      </c>
      <c r="C1180" t="s">
        <v>44</v>
      </c>
      <c r="D1180" t="s">
        <v>45</v>
      </c>
      <c r="E1180" t="s">
        <v>46</v>
      </c>
      <c r="F1180" t="s">
        <v>3103</v>
      </c>
      <c r="G1180">
        <v>1</v>
      </c>
      <c r="H1180" t="s">
        <v>3104</v>
      </c>
    </row>
    <row r="1181" spans="1:8" x14ac:dyDescent="0.25">
      <c r="A1181" t="s">
        <v>218</v>
      </c>
      <c r="B1181" t="s">
        <v>76</v>
      </c>
      <c r="C1181" t="s">
        <v>44</v>
      </c>
      <c r="D1181" t="s">
        <v>45</v>
      </c>
      <c r="E1181" t="s">
        <v>46</v>
      </c>
      <c r="F1181" t="s">
        <v>3103</v>
      </c>
      <c r="G1181">
        <v>3</v>
      </c>
      <c r="H1181" t="s">
        <v>3104</v>
      </c>
    </row>
    <row r="1182" spans="1:8" x14ac:dyDescent="0.25">
      <c r="A1182" t="s">
        <v>220</v>
      </c>
      <c r="B1182" t="s">
        <v>76</v>
      </c>
      <c r="C1182" t="s">
        <v>47</v>
      </c>
      <c r="D1182" t="s">
        <v>3301</v>
      </c>
      <c r="E1182" t="s">
        <v>49</v>
      </c>
      <c r="F1182" t="s">
        <v>50</v>
      </c>
      <c r="G1182">
        <v>1.3888875643412201E-4</v>
      </c>
    </row>
    <row r="1183" spans="1:8" x14ac:dyDescent="0.25">
      <c r="A1183" t="s">
        <v>218</v>
      </c>
      <c r="B1183" t="s">
        <v>3247</v>
      </c>
      <c r="C1183" t="s">
        <v>99</v>
      </c>
      <c r="D1183" t="s">
        <v>50</v>
      </c>
      <c r="E1183" t="s">
        <v>0</v>
      </c>
      <c r="F1183">
        <v>2.8055906295776302E-4</v>
      </c>
      <c r="G1183" t="s">
        <v>100</v>
      </c>
    </row>
    <row r="1184" spans="1:8" x14ac:dyDescent="0.25">
      <c r="A1184" t="s">
        <v>101</v>
      </c>
    </row>
    <row r="1185" spans="1:8" x14ac:dyDescent="0.25">
      <c r="A1185" t="s">
        <v>218</v>
      </c>
      <c r="B1185" t="s">
        <v>70</v>
      </c>
      <c r="C1185" t="s">
        <v>44</v>
      </c>
      <c r="D1185" t="s">
        <v>45</v>
      </c>
      <c r="E1185" t="s">
        <v>46</v>
      </c>
      <c r="F1185" t="s">
        <v>3103</v>
      </c>
      <c r="G1185">
        <v>5</v>
      </c>
      <c r="H1185" t="s">
        <v>3104</v>
      </c>
    </row>
    <row r="1186" spans="1:8" x14ac:dyDescent="0.25">
      <c r="A1186" t="s">
        <v>220</v>
      </c>
      <c r="B1186" t="s">
        <v>73</v>
      </c>
      <c r="C1186" t="s">
        <v>47</v>
      </c>
      <c r="D1186" t="s">
        <v>3305</v>
      </c>
      <c r="E1186" t="s">
        <v>49</v>
      </c>
      <c r="F1186" t="s">
        <v>50</v>
      </c>
      <c r="G1186">
        <v>2.7777773362618898E-4</v>
      </c>
    </row>
    <row r="1187" spans="1:8" x14ac:dyDescent="0.25">
      <c r="A1187" t="s">
        <v>220</v>
      </c>
      <c r="B1187" t="s">
        <v>70</v>
      </c>
      <c r="C1187" t="s">
        <v>47</v>
      </c>
      <c r="D1187" t="s">
        <v>3303</v>
      </c>
      <c r="E1187" t="s">
        <v>49</v>
      </c>
      <c r="F1187" t="s">
        <v>50</v>
      </c>
      <c r="G1187" s="7">
        <v>9.2592504289415101E-5</v>
      </c>
      <c r="H1187" s="7"/>
    </row>
    <row r="1188" spans="1:8" x14ac:dyDescent="0.25">
      <c r="A1188" t="s">
        <v>220</v>
      </c>
      <c r="B1188" t="s">
        <v>76</v>
      </c>
      <c r="C1188" t="s">
        <v>47</v>
      </c>
      <c r="D1188" t="s">
        <v>3304</v>
      </c>
      <c r="E1188" t="s">
        <v>49</v>
      </c>
      <c r="F1188" t="s">
        <v>50</v>
      </c>
      <c r="G1188">
        <v>1.2345667238588599E-4</v>
      </c>
    </row>
    <row r="1189" spans="1:8" x14ac:dyDescent="0.25">
      <c r="A1189" t="s">
        <v>220</v>
      </c>
      <c r="B1189" t="s">
        <v>73</v>
      </c>
      <c r="C1189" t="s">
        <v>47</v>
      </c>
      <c r="D1189" t="s">
        <v>3306</v>
      </c>
      <c r="E1189" t="s">
        <v>49</v>
      </c>
      <c r="F1189" t="s">
        <v>50</v>
      </c>
      <c r="G1189">
        <v>3.6111116409301701E-4</v>
      </c>
    </row>
    <row r="1190" spans="1:8" x14ac:dyDescent="0.25">
      <c r="A1190" t="s">
        <v>106</v>
      </c>
      <c r="B1190" t="s">
        <v>3</v>
      </c>
      <c r="C1190" t="s">
        <v>108</v>
      </c>
      <c r="D1190">
        <v>12</v>
      </c>
      <c r="E1190" t="s">
        <v>60</v>
      </c>
      <c r="F1190" t="s">
        <v>61</v>
      </c>
      <c r="G1190">
        <v>3.6111116409301701E-4</v>
      </c>
    </row>
    <row r="1191" spans="1:8" x14ac:dyDescent="0.25">
      <c r="A1191">
        <v>3.6111116409301701E-4</v>
      </c>
    </row>
    <row r="1192" spans="1:8" x14ac:dyDescent="0.25">
      <c r="A1192" t="s">
        <v>220</v>
      </c>
      <c r="B1192" t="s">
        <v>70</v>
      </c>
      <c r="C1192" t="s">
        <v>47</v>
      </c>
      <c r="D1192" t="s">
        <v>3307</v>
      </c>
      <c r="E1192" t="s">
        <v>49</v>
      </c>
      <c r="F1192" t="s">
        <v>50</v>
      </c>
      <c r="G1192" s="7">
        <v>8.33332538604736E-5</v>
      </c>
      <c r="H1192" s="7"/>
    </row>
    <row r="1193" spans="1:8" x14ac:dyDescent="0.25">
      <c r="A1193" t="s">
        <v>220</v>
      </c>
      <c r="B1193" t="s">
        <v>76</v>
      </c>
      <c r="C1193" t="s">
        <v>47</v>
      </c>
      <c r="D1193" t="s">
        <v>3308</v>
      </c>
      <c r="E1193" t="s">
        <v>49</v>
      </c>
      <c r="F1193" t="s">
        <v>50</v>
      </c>
      <c r="G1193">
        <v>2.7777751286824499E-4</v>
      </c>
    </row>
    <row r="1194" spans="1:8" x14ac:dyDescent="0.25">
      <c r="A1194" t="s">
        <v>220</v>
      </c>
      <c r="B1194" t="s">
        <v>70</v>
      </c>
      <c r="C1194" t="s">
        <v>47</v>
      </c>
      <c r="D1194" t="s">
        <v>3309</v>
      </c>
      <c r="E1194" t="s">
        <v>49</v>
      </c>
      <c r="F1194" t="s">
        <v>50</v>
      </c>
      <c r="G1194" s="7">
        <v>7.5757503509521403E-5</v>
      </c>
      <c r="H1194" s="7"/>
    </row>
    <row r="1195" spans="1:8" x14ac:dyDescent="0.25">
      <c r="A1195" t="s">
        <v>220</v>
      </c>
      <c r="B1195" t="s">
        <v>76</v>
      </c>
      <c r="C1195" t="s">
        <v>47</v>
      </c>
      <c r="D1195" t="s">
        <v>3310</v>
      </c>
      <c r="E1195" t="s">
        <v>49</v>
      </c>
      <c r="F1195" t="s">
        <v>50</v>
      </c>
      <c r="G1195">
        <v>2.5252501169840399E-4</v>
      </c>
    </row>
    <row r="1196" spans="1:8" x14ac:dyDescent="0.25">
      <c r="A1196" t="s">
        <v>220</v>
      </c>
      <c r="B1196" t="s">
        <v>70</v>
      </c>
      <c r="C1196" t="s">
        <v>47</v>
      </c>
      <c r="D1196" t="s">
        <v>3311</v>
      </c>
      <c r="E1196" t="s">
        <v>49</v>
      </c>
      <c r="F1196" t="s">
        <v>50</v>
      </c>
      <c r="G1196" s="7">
        <v>6.9444378217061302E-5</v>
      </c>
      <c r="H1196" s="7"/>
    </row>
    <row r="1197" spans="1:8" x14ac:dyDescent="0.25">
      <c r="A1197" t="s">
        <v>220</v>
      </c>
      <c r="B1197" t="s">
        <v>76</v>
      </c>
      <c r="C1197" t="s">
        <v>47</v>
      </c>
      <c r="D1197" t="s">
        <v>3312</v>
      </c>
      <c r="E1197" t="s">
        <v>49</v>
      </c>
      <c r="F1197" t="s">
        <v>50</v>
      </c>
      <c r="G1197">
        <v>2.3148126072353699E-4</v>
      </c>
    </row>
    <row r="1198" spans="1:8" x14ac:dyDescent="0.25">
      <c r="A1198" t="s">
        <v>220</v>
      </c>
      <c r="B1198" t="s">
        <v>70</v>
      </c>
      <c r="C1198" t="s">
        <v>47</v>
      </c>
      <c r="D1198" t="s">
        <v>3313</v>
      </c>
      <c r="E1198" t="s">
        <v>49</v>
      </c>
      <c r="F1198" t="s">
        <v>50</v>
      </c>
      <c r="G1198" s="7">
        <v>6.4102502969595095E-5</v>
      </c>
      <c r="H1198" s="7"/>
    </row>
    <row r="1199" spans="1:8" x14ac:dyDescent="0.25">
      <c r="A1199" t="s">
        <v>220</v>
      </c>
      <c r="B1199" t="s">
        <v>76</v>
      </c>
      <c r="C1199" t="s">
        <v>47</v>
      </c>
      <c r="D1199" t="s">
        <v>3314</v>
      </c>
      <c r="E1199" t="s">
        <v>49</v>
      </c>
      <c r="F1199" t="s">
        <v>50</v>
      </c>
      <c r="G1199">
        <v>2.1367500989864999E-4</v>
      </c>
    </row>
    <row r="1200" spans="1:8" x14ac:dyDescent="0.25">
      <c r="A1200" t="s">
        <v>220</v>
      </c>
      <c r="B1200" t="s">
        <v>70</v>
      </c>
      <c r="C1200" t="s">
        <v>47</v>
      </c>
      <c r="D1200" t="s">
        <v>3315</v>
      </c>
      <c r="E1200" t="s">
        <v>49</v>
      </c>
      <c r="F1200" t="s">
        <v>50</v>
      </c>
      <c r="G1200" s="7">
        <v>5.9523752757481103E-5</v>
      </c>
      <c r="H1200" s="7"/>
    </row>
    <row r="1201" spans="1:8" x14ac:dyDescent="0.25">
      <c r="A1201" t="s">
        <v>220</v>
      </c>
      <c r="B1201" t="s">
        <v>76</v>
      </c>
      <c r="C1201" t="s">
        <v>47</v>
      </c>
      <c r="D1201" t="s">
        <v>3316</v>
      </c>
      <c r="E1201" t="s">
        <v>49</v>
      </c>
      <c r="F1201" t="s">
        <v>50</v>
      </c>
      <c r="G1201">
        <v>1.98412509191603E-4</v>
      </c>
    </row>
    <row r="1202" spans="1:8" x14ac:dyDescent="0.25">
      <c r="A1202" t="s">
        <v>220</v>
      </c>
      <c r="B1202" t="s">
        <v>70</v>
      </c>
      <c r="C1202" t="s">
        <v>47</v>
      </c>
      <c r="D1202" t="s">
        <v>3317</v>
      </c>
      <c r="E1202" t="s">
        <v>49</v>
      </c>
      <c r="F1202" t="s">
        <v>50</v>
      </c>
      <c r="G1202" s="7">
        <v>5.5555502573648997E-5</v>
      </c>
      <c r="H1202" s="7"/>
    </row>
    <row r="1203" spans="1:8" x14ac:dyDescent="0.25">
      <c r="A1203" t="s">
        <v>220</v>
      </c>
      <c r="B1203" t="s">
        <v>76</v>
      </c>
      <c r="C1203" t="s">
        <v>47</v>
      </c>
      <c r="D1203" t="s">
        <v>3318</v>
      </c>
      <c r="E1203" t="s">
        <v>49</v>
      </c>
      <c r="F1203" t="s">
        <v>50</v>
      </c>
      <c r="G1203">
        <v>1.8518500857883001E-4</v>
      </c>
    </row>
    <row r="1204" spans="1:8" x14ac:dyDescent="0.25">
      <c r="A1204" t="s">
        <v>218</v>
      </c>
      <c r="B1204" t="s">
        <v>76</v>
      </c>
      <c r="C1204" t="s">
        <v>47</v>
      </c>
      <c r="D1204" t="s">
        <v>3279</v>
      </c>
      <c r="E1204" t="s">
        <v>49</v>
      </c>
      <c r="F1204" t="s">
        <v>50</v>
      </c>
      <c r="G1204">
        <v>0</v>
      </c>
    </row>
    <row r="1205" spans="1:8" x14ac:dyDescent="0.25">
      <c r="A1205" t="s">
        <v>218</v>
      </c>
      <c r="B1205" t="s">
        <v>73</v>
      </c>
      <c r="C1205" t="s">
        <v>47</v>
      </c>
      <c r="D1205" t="s">
        <v>3280</v>
      </c>
      <c r="E1205" t="s">
        <v>49</v>
      </c>
      <c r="F1205" t="s">
        <v>50</v>
      </c>
      <c r="G1205">
        <v>0</v>
      </c>
    </row>
    <row r="1206" spans="1:8" x14ac:dyDescent="0.25">
      <c r="A1206" t="s">
        <v>218</v>
      </c>
      <c r="B1206" t="s">
        <v>70</v>
      </c>
      <c r="C1206" t="s">
        <v>47</v>
      </c>
      <c r="D1206" t="s">
        <v>3281</v>
      </c>
      <c r="E1206" t="s">
        <v>49</v>
      </c>
      <c r="F1206" t="s">
        <v>50</v>
      </c>
      <c r="G1206">
        <v>0</v>
      </c>
    </row>
    <row r="1207" spans="1:8" x14ac:dyDescent="0.25">
      <c r="A1207" t="s">
        <v>220</v>
      </c>
      <c r="B1207" t="s">
        <v>70</v>
      </c>
      <c r="C1207" t="s">
        <v>47</v>
      </c>
      <c r="D1207" t="s">
        <v>3319</v>
      </c>
      <c r="E1207" t="s">
        <v>49</v>
      </c>
      <c r="F1207" t="s">
        <v>50</v>
      </c>
      <c r="G1207" s="7">
        <v>5.2083283662796E-5</v>
      </c>
      <c r="H1207" s="7"/>
    </row>
    <row r="1208" spans="1:8" x14ac:dyDescent="0.25">
      <c r="A1208" t="s">
        <v>220</v>
      </c>
      <c r="B1208" t="s">
        <v>76</v>
      </c>
      <c r="C1208" t="s">
        <v>47</v>
      </c>
      <c r="D1208" t="s">
        <v>3320</v>
      </c>
      <c r="E1208" t="s">
        <v>49</v>
      </c>
      <c r="F1208" t="s">
        <v>50</v>
      </c>
      <c r="G1208">
        <v>1.73610945542653E-4</v>
      </c>
    </row>
    <row r="1209" spans="1:8" x14ac:dyDescent="0.25">
      <c r="A1209" t="s">
        <v>220</v>
      </c>
      <c r="B1209" t="s">
        <v>70</v>
      </c>
      <c r="C1209" t="s">
        <v>47</v>
      </c>
      <c r="D1209" t="s">
        <v>3321</v>
      </c>
      <c r="E1209" t="s">
        <v>49</v>
      </c>
      <c r="F1209" t="s">
        <v>50</v>
      </c>
      <c r="G1209" s="7">
        <v>4.9019561094396198E-5</v>
      </c>
      <c r="H1209" s="7"/>
    </row>
    <row r="1210" spans="1:8" x14ac:dyDescent="0.25">
      <c r="A1210" t="s">
        <v>220</v>
      </c>
      <c r="B1210" t="s">
        <v>76</v>
      </c>
      <c r="C1210" t="s">
        <v>47</v>
      </c>
      <c r="D1210" t="s">
        <v>3322</v>
      </c>
      <c r="E1210" t="s">
        <v>49</v>
      </c>
      <c r="F1210" t="s">
        <v>50</v>
      </c>
      <c r="G1210">
        <v>1.6339853698131999E-4</v>
      </c>
    </row>
    <row r="1211" spans="1:8" x14ac:dyDescent="0.25">
      <c r="A1211" t="s">
        <v>220</v>
      </c>
      <c r="B1211" t="s">
        <v>70</v>
      </c>
      <c r="C1211" t="s">
        <v>47</v>
      </c>
      <c r="D1211" t="s">
        <v>3323</v>
      </c>
      <c r="E1211" t="s">
        <v>49</v>
      </c>
      <c r="F1211" t="s">
        <v>50</v>
      </c>
      <c r="G1211" s="7">
        <v>4.6296252144707503E-5</v>
      </c>
      <c r="H1211" s="7"/>
    </row>
    <row r="1212" spans="1:8" x14ac:dyDescent="0.25">
      <c r="A1212" t="s">
        <v>220</v>
      </c>
      <c r="B1212" t="s">
        <v>76</v>
      </c>
      <c r="C1212" t="s">
        <v>47</v>
      </c>
      <c r="D1212" t="s">
        <v>3324</v>
      </c>
      <c r="E1212" t="s">
        <v>49</v>
      </c>
      <c r="F1212" t="s">
        <v>50</v>
      </c>
      <c r="G1212">
        <v>1.54320840482358E-4</v>
      </c>
    </row>
    <row r="1213" spans="1:8" x14ac:dyDescent="0.25">
      <c r="A1213" t="s">
        <v>220</v>
      </c>
      <c r="B1213" t="s">
        <v>70</v>
      </c>
      <c r="C1213" t="s">
        <v>47</v>
      </c>
      <c r="D1213" t="s">
        <v>3325</v>
      </c>
      <c r="E1213" t="s">
        <v>49</v>
      </c>
      <c r="F1213" t="s">
        <v>50</v>
      </c>
      <c r="G1213" s="7">
        <v>4.3859607294986097E-5</v>
      </c>
      <c r="H1213" s="7"/>
    </row>
    <row r="1214" spans="1:8" x14ac:dyDescent="0.25">
      <c r="A1214" t="s">
        <v>220</v>
      </c>
      <c r="B1214" t="s">
        <v>76</v>
      </c>
      <c r="C1214" t="s">
        <v>47</v>
      </c>
      <c r="D1214" t="s">
        <v>3326</v>
      </c>
      <c r="E1214" t="s">
        <v>49</v>
      </c>
      <c r="F1214" t="s">
        <v>50</v>
      </c>
      <c r="G1214">
        <v>2.4853777467158801E-4</v>
      </c>
    </row>
    <row r="1215" spans="1:8" x14ac:dyDescent="0.25">
      <c r="A1215" t="s">
        <v>220</v>
      </c>
      <c r="B1215" t="s">
        <v>76</v>
      </c>
      <c r="C1215" t="s">
        <v>47</v>
      </c>
      <c r="D1215" t="s">
        <v>3328</v>
      </c>
      <c r="E1215" t="s">
        <v>49</v>
      </c>
      <c r="F1215" t="s">
        <v>50</v>
      </c>
      <c r="G1215">
        <v>3.3333311478296899E-4</v>
      </c>
    </row>
    <row r="1216" spans="1:8" x14ac:dyDescent="0.25">
      <c r="A1216" t="s">
        <v>220</v>
      </c>
      <c r="B1216" t="s">
        <v>70</v>
      </c>
      <c r="C1216" t="s">
        <v>47</v>
      </c>
      <c r="D1216" t="s">
        <v>3327</v>
      </c>
      <c r="E1216" t="s">
        <v>49</v>
      </c>
      <c r="F1216" t="s">
        <v>50</v>
      </c>
      <c r="G1216" s="7">
        <v>6.9444378217061302E-5</v>
      </c>
      <c r="H1216" s="7"/>
    </row>
    <row r="1217" spans="1:8" x14ac:dyDescent="0.25">
      <c r="A1217" t="s">
        <v>220</v>
      </c>
      <c r="B1217" t="s">
        <v>76</v>
      </c>
      <c r="C1217" t="s">
        <v>47</v>
      </c>
      <c r="D1217" t="s">
        <v>3330</v>
      </c>
      <c r="E1217" t="s">
        <v>49</v>
      </c>
      <c r="F1217" t="s">
        <v>50</v>
      </c>
      <c r="G1217">
        <v>3.1746010931711302E-4</v>
      </c>
    </row>
    <row r="1218" spans="1:8" x14ac:dyDescent="0.25">
      <c r="A1218" t="s">
        <v>220</v>
      </c>
      <c r="B1218" t="s">
        <v>70</v>
      </c>
      <c r="C1218" t="s">
        <v>47</v>
      </c>
      <c r="D1218" t="s">
        <v>3329</v>
      </c>
      <c r="E1218" t="s">
        <v>49</v>
      </c>
      <c r="F1218" t="s">
        <v>50</v>
      </c>
      <c r="G1218" s="7">
        <v>6.61375030638679E-5</v>
      </c>
      <c r="H1218" s="7"/>
    </row>
    <row r="1219" spans="1:8" x14ac:dyDescent="0.25">
      <c r="A1219" t="s">
        <v>218</v>
      </c>
      <c r="B1219" t="s">
        <v>73</v>
      </c>
      <c r="C1219" t="s">
        <v>47</v>
      </c>
      <c r="D1219" t="s">
        <v>3284</v>
      </c>
      <c r="E1219" t="s">
        <v>49</v>
      </c>
      <c r="F1219" t="s">
        <v>50</v>
      </c>
      <c r="G1219">
        <v>4.16666269302368E-4</v>
      </c>
    </row>
    <row r="1220" spans="1:8" x14ac:dyDescent="0.25">
      <c r="A1220" t="s">
        <v>220</v>
      </c>
      <c r="B1220" t="s">
        <v>76</v>
      </c>
      <c r="C1220" t="s">
        <v>47</v>
      </c>
      <c r="D1220" t="s">
        <v>3332</v>
      </c>
      <c r="E1220" t="s">
        <v>49</v>
      </c>
      <c r="F1220" t="s">
        <v>50</v>
      </c>
      <c r="G1220">
        <v>3.0303010434815298E-4</v>
      </c>
    </row>
    <row r="1221" spans="1:8" x14ac:dyDescent="0.25">
      <c r="A1221" t="s">
        <v>220</v>
      </c>
      <c r="B1221" t="s">
        <v>70</v>
      </c>
      <c r="C1221" t="s">
        <v>47</v>
      </c>
      <c r="D1221" t="s">
        <v>3331</v>
      </c>
      <c r="E1221" t="s">
        <v>49</v>
      </c>
      <c r="F1221" t="s">
        <v>50</v>
      </c>
      <c r="G1221" s="7">
        <v>6.3131252924601201E-5</v>
      </c>
      <c r="H1221" s="7"/>
    </row>
    <row r="1222" spans="1:8" x14ac:dyDescent="0.25">
      <c r="A1222" t="s">
        <v>218</v>
      </c>
      <c r="B1222" t="s">
        <v>76</v>
      </c>
      <c r="C1222" t="s">
        <v>47</v>
      </c>
      <c r="D1222" t="s">
        <v>3282</v>
      </c>
      <c r="E1222" t="s">
        <v>49</v>
      </c>
      <c r="F1222" t="s">
        <v>50</v>
      </c>
      <c r="G1222">
        <v>0</v>
      </c>
    </row>
    <row r="1223" spans="1:8" x14ac:dyDescent="0.25">
      <c r="A1223" t="s">
        <v>218</v>
      </c>
      <c r="B1223" t="s">
        <v>70</v>
      </c>
      <c r="C1223" t="s">
        <v>47</v>
      </c>
      <c r="D1223" t="s">
        <v>3283</v>
      </c>
      <c r="E1223" t="s">
        <v>49</v>
      </c>
      <c r="F1223" t="s">
        <v>50</v>
      </c>
      <c r="G1223">
        <v>0</v>
      </c>
    </row>
    <row r="1224" spans="1:8" x14ac:dyDescent="0.25">
      <c r="A1224" t="s">
        <v>220</v>
      </c>
      <c r="B1224" t="s">
        <v>76</v>
      </c>
      <c r="C1224" t="s">
        <v>47</v>
      </c>
      <c r="D1224" t="s">
        <v>3334</v>
      </c>
      <c r="E1224" t="s">
        <v>49</v>
      </c>
      <c r="F1224" t="s">
        <v>50</v>
      </c>
      <c r="G1224">
        <v>2.8985488241997301E-4</v>
      </c>
    </row>
    <row r="1225" spans="1:8" x14ac:dyDescent="0.25">
      <c r="A1225" t="s">
        <v>220</v>
      </c>
      <c r="B1225" t="s">
        <v>70</v>
      </c>
      <c r="C1225" t="s">
        <v>47</v>
      </c>
      <c r="D1225" t="s">
        <v>3333</v>
      </c>
      <c r="E1225" t="s">
        <v>49</v>
      </c>
      <c r="F1225" t="s">
        <v>50</v>
      </c>
      <c r="G1225" s="7">
        <v>6.0386415840922902E-5</v>
      </c>
      <c r="H1225" s="7"/>
    </row>
    <row r="1226" spans="1:8" x14ac:dyDescent="0.25">
      <c r="A1226" t="s">
        <v>220</v>
      </c>
      <c r="B1226" t="s">
        <v>76</v>
      </c>
      <c r="C1226" t="s">
        <v>47</v>
      </c>
      <c r="D1226" t="s">
        <v>3336</v>
      </c>
      <c r="E1226" t="s">
        <v>49</v>
      </c>
      <c r="F1226" t="s">
        <v>50</v>
      </c>
      <c r="G1226">
        <v>2.7777759565247401E-4</v>
      </c>
    </row>
    <row r="1227" spans="1:8" x14ac:dyDescent="0.25">
      <c r="A1227" t="s">
        <v>220</v>
      </c>
      <c r="B1227" t="s">
        <v>70</v>
      </c>
      <c r="C1227" t="s">
        <v>47</v>
      </c>
      <c r="D1227" t="s">
        <v>3335</v>
      </c>
      <c r="E1227" t="s">
        <v>49</v>
      </c>
      <c r="F1227" t="s">
        <v>50</v>
      </c>
      <c r="G1227" s="7">
        <v>5.7870315180884402E-5</v>
      </c>
      <c r="H1227" s="7"/>
    </row>
    <row r="1228" spans="1:8" x14ac:dyDescent="0.25">
      <c r="A1228" t="s">
        <v>220</v>
      </c>
      <c r="B1228" t="s">
        <v>76</v>
      </c>
      <c r="C1228" t="s">
        <v>47</v>
      </c>
      <c r="D1228" t="s">
        <v>3337</v>
      </c>
      <c r="E1228" t="s">
        <v>49</v>
      </c>
      <c r="F1228" t="s">
        <v>50</v>
      </c>
      <c r="G1228">
        <v>2.6666649182637502E-4</v>
      </c>
    </row>
    <row r="1229" spans="1:8" x14ac:dyDescent="0.25">
      <c r="A1229" t="s">
        <v>220</v>
      </c>
      <c r="B1229" t="s">
        <v>70</v>
      </c>
      <c r="C1229" t="s">
        <v>47</v>
      </c>
      <c r="D1229" t="s">
        <v>3338</v>
      </c>
      <c r="E1229" t="s">
        <v>49</v>
      </c>
      <c r="F1229" t="s">
        <v>50</v>
      </c>
      <c r="G1229" s="7">
        <v>5.5555502573648997E-5</v>
      </c>
      <c r="H1229" s="7"/>
    </row>
    <row r="1230" spans="1:8" x14ac:dyDescent="0.25">
      <c r="A1230" t="s">
        <v>220</v>
      </c>
      <c r="B1230" t="s">
        <v>70</v>
      </c>
      <c r="C1230" t="s">
        <v>47</v>
      </c>
      <c r="D1230" t="s">
        <v>3340</v>
      </c>
      <c r="E1230" t="s">
        <v>49</v>
      </c>
      <c r="F1230" t="s">
        <v>50</v>
      </c>
      <c r="G1230">
        <v>1.49572583345266E-4</v>
      </c>
    </row>
    <row r="1231" spans="1:8" x14ac:dyDescent="0.25">
      <c r="A1231" t="s">
        <v>220</v>
      </c>
      <c r="B1231" t="s">
        <v>76</v>
      </c>
      <c r="C1231" t="s">
        <v>47</v>
      </c>
      <c r="D1231" t="s">
        <v>3339</v>
      </c>
      <c r="E1231" t="s">
        <v>49</v>
      </c>
      <c r="F1231" t="s">
        <v>50</v>
      </c>
      <c r="G1231">
        <v>2.7777758928445602E-4</v>
      </c>
    </row>
    <row r="1232" spans="1:8" x14ac:dyDescent="0.25">
      <c r="A1232" t="s">
        <v>220</v>
      </c>
      <c r="B1232" t="s">
        <v>70</v>
      </c>
      <c r="C1232" t="s">
        <v>47</v>
      </c>
      <c r="D1232" t="s">
        <v>3341</v>
      </c>
      <c r="E1232" t="s">
        <v>49</v>
      </c>
      <c r="F1232" t="s">
        <v>50</v>
      </c>
      <c r="G1232">
        <v>1.44032858036182E-4</v>
      </c>
    </row>
    <row r="1233" spans="1:7" x14ac:dyDescent="0.25">
      <c r="A1233" t="s">
        <v>220</v>
      </c>
      <c r="B1233" t="s">
        <v>76</v>
      </c>
      <c r="C1233" t="s">
        <v>47</v>
      </c>
      <c r="D1233" t="s">
        <v>3342</v>
      </c>
      <c r="E1233" t="s">
        <v>49</v>
      </c>
      <c r="F1233" t="s">
        <v>50</v>
      </c>
      <c r="G1233">
        <v>2.6748953042206899E-4</v>
      </c>
    </row>
    <row r="1234" spans="1:7" x14ac:dyDescent="0.25">
      <c r="A1234" t="s">
        <v>220</v>
      </c>
      <c r="B1234" t="s">
        <v>70</v>
      </c>
      <c r="C1234" t="s">
        <v>47</v>
      </c>
      <c r="D1234" t="s">
        <v>3343</v>
      </c>
      <c r="E1234" t="s">
        <v>49</v>
      </c>
      <c r="F1234" t="s">
        <v>50</v>
      </c>
      <c r="G1234">
        <v>1.38888827392033E-4</v>
      </c>
    </row>
    <row r="1235" spans="1:7" x14ac:dyDescent="0.25">
      <c r="A1235" t="s">
        <v>220</v>
      </c>
      <c r="B1235" t="s">
        <v>76</v>
      </c>
      <c r="C1235" t="s">
        <v>47</v>
      </c>
      <c r="D1235" t="s">
        <v>3344</v>
      </c>
      <c r="E1235" t="s">
        <v>49</v>
      </c>
      <c r="F1235" t="s">
        <v>50</v>
      </c>
      <c r="G1235">
        <v>2.57936332906995E-4</v>
      </c>
    </row>
    <row r="1236" spans="1:7" x14ac:dyDescent="0.25">
      <c r="A1236" t="s">
        <v>218</v>
      </c>
      <c r="B1236" t="s">
        <v>73</v>
      </c>
      <c r="C1236" t="s">
        <v>47</v>
      </c>
      <c r="D1236" t="s">
        <v>3287</v>
      </c>
      <c r="E1236" t="s">
        <v>49</v>
      </c>
      <c r="F1236" t="s">
        <v>50</v>
      </c>
      <c r="G1236">
        <v>7.4074069658915196E-4</v>
      </c>
    </row>
    <row r="1237" spans="1:7" x14ac:dyDescent="0.25">
      <c r="A1237" t="s">
        <v>220</v>
      </c>
      <c r="B1237" t="s">
        <v>70</v>
      </c>
      <c r="C1237" t="s">
        <v>47</v>
      </c>
      <c r="D1237" t="s">
        <v>3345</v>
      </c>
      <c r="E1237" t="s">
        <v>49</v>
      </c>
      <c r="F1237" t="s">
        <v>50</v>
      </c>
      <c r="G1237">
        <v>2.6819911496392602E-4</v>
      </c>
    </row>
    <row r="1238" spans="1:7" x14ac:dyDescent="0.25">
      <c r="A1238" t="s">
        <v>220</v>
      </c>
      <c r="B1238" t="s">
        <v>76</v>
      </c>
      <c r="C1238" t="s">
        <v>47</v>
      </c>
      <c r="D1238" t="s">
        <v>3347</v>
      </c>
      <c r="E1238" t="s">
        <v>49</v>
      </c>
      <c r="F1238" t="s">
        <v>50</v>
      </c>
      <c r="G1238">
        <v>2.5862051152634801E-4</v>
      </c>
    </row>
    <row r="1239" spans="1:7" x14ac:dyDescent="0.25">
      <c r="A1239" t="s">
        <v>218</v>
      </c>
      <c r="B1239" t="s">
        <v>76</v>
      </c>
      <c r="C1239" t="s">
        <v>47</v>
      </c>
      <c r="D1239" t="s">
        <v>3285</v>
      </c>
      <c r="E1239" t="s">
        <v>49</v>
      </c>
      <c r="F1239" t="s">
        <v>50</v>
      </c>
      <c r="G1239">
        <v>0</v>
      </c>
    </row>
    <row r="1240" spans="1:7" x14ac:dyDescent="0.25">
      <c r="A1240" t="s">
        <v>218</v>
      </c>
      <c r="B1240" t="s">
        <v>70</v>
      </c>
      <c r="C1240" t="s">
        <v>47</v>
      </c>
      <c r="D1240" t="s">
        <v>3286</v>
      </c>
      <c r="E1240" t="s">
        <v>49</v>
      </c>
      <c r="F1240" t="s">
        <v>50</v>
      </c>
      <c r="G1240">
        <v>0</v>
      </c>
    </row>
    <row r="1241" spans="1:7" x14ac:dyDescent="0.25">
      <c r="A1241" t="s">
        <v>220</v>
      </c>
      <c r="B1241" t="s">
        <v>70</v>
      </c>
      <c r="C1241" t="s">
        <v>47</v>
      </c>
      <c r="D1241" t="s">
        <v>3346</v>
      </c>
      <c r="E1241" t="s">
        <v>49</v>
      </c>
      <c r="F1241" t="s">
        <v>50</v>
      </c>
      <c r="G1241">
        <v>4.44444219271341E-4</v>
      </c>
    </row>
    <row r="1242" spans="1:7" x14ac:dyDescent="0.25">
      <c r="A1242" t="s">
        <v>220</v>
      </c>
      <c r="B1242" t="s">
        <v>76</v>
      </c>
      <c r="C1242" t="s">
        <v>47</v>
      </c>
      <c r="D1242" t="s">
        <v>3349</v>
      </c>
      <c r="E1242" t="s">
        <v>49</v>
      </c>
      <c r="F1242" t="s">
        <v>50</v>
      </c>
      <c r="G1242">
        <v>3.4259239832560201E-4</v>
      </c>
    </row>
    <row r="1243" spans="1:7" x14ac:dyDescent="0.25">
      <c r="A1243" t="s">
        <v>106</v>
      </c>
      <c r="B1243" t="s">
        <v>3</v>
      </c>
      <c r="C1243" t="s">
        <v>108</v>
      </c>
      <c r="D1243">
        <v>13</v>
      </c>
      <c r="E1243" t="s">
        <v>60</v>
      </c>
      <c r="F1243" t="s">
        <v>61</v>
      </c>
      <c r="G1243">
        <v>3.4259239832560201E-4</v>
      </c>
    </row>
    <row r="1244" spans="1:7" x14ac:dyDescent="0.25">
      <c r="A1244">
        <v>3.4259239832560201E-4</v>
      </c>
    </row>
    <row r="1245" spans="1:7" x14ac:dyDescent="0.25">
      <c r="A1245" t="s">
        <v>220</v>
      </c>
      <c r="B1245" t="s">
        <v>70</v>
      </c>
      <c r="C1245" t="s">
        <v>47</v>
      </c>
      <c r="D1245" t="s">
        <v>3348</v>
      </c>
      <c r="E1245" t="s">
        <v>49</v>
      </c>
      <c r="F1245" t="s">
        <v>50</v>
      </c>
      <c r="G1245">
        <v>4.3010730897226601E-4</v>
      </c>
    </row>
    <row r="1246" spans="1:7" x14ac:dyDescent="0.25">
      <c r="A1246" t="s">
        <v>220</v>
      </c>
      <c r="B1246" t="s">
        <v>70</v>
      </c>
      <c r="C1246" t="s">
        <v>47</v>
      </c>
      <c r="D1246" t="s">
        <v>3350</v>
      </c>
      <c r="E1246" t="s">
        <v>49</v>
      </c>
      <c r="F1246" t="s">
        <v>50</v>
      </c>
      <c r="G1246">
        <v>4.1666645556688299E-4</v>
      </c>
    </row>
    <row r="1247" spans="1:7" x14ac:dyDescent="0.25">
      <c r="A1247" t="s">
        <v>220</v>
      </c>
      <c r="B1247" t="s">
        <v>70</v>
      </c>
      <c r="C1247" t="s">
        <v>47</v>
      </c>
      <c r="D1247" t="s">
        <v>3351</v>
      </c>
      <c r="E1247" t="s">
        <v>49</v>
      </c>
      <c r="F1247" t="s">
        <v>50</v>
      </c>
      <c r="G1247">
        <v>4.0404019933758299E-4</v>
      </c>
    </row>
    <row r="1248" spans="1:7" x14ac:dyDescent="0.25">
      <c r="A1248" t="s">
        <v>220</v>
      </c>
      <c r="B1248" t="s">
        <v>70</v>
      </c>
      <c r="C1248" t="s">
        <v>47</v>
      </c>
      <c r="D1248" t="s">
        <v>3352</v>
      </c>
      <c r="E1248" t="s">
        <v>49</v>
      </c>
      <c r="F1248" t="s">
        <v>50</v>
      </c>
      <c r="G1248">
        <v>3.9215666406294803E-4</v>
      </c>
    </row>
    <row r="1249" spans="1:7" x14ac:dyDescent="0.25">
      <c r="A1249" t="s">
        <v>220</v>
      </c>
      <c r="B1249" t="s">
        <v>70</v>
      </c>
      <c r="C1249" t="s">
        <v>47</v>
      </c>
      <c r="D1249" t="s">
        <v>3353</v>
      </c>
      <c r="E1249" t="s">
        <v>49</v>
      </c>
      <c r="F1249" t="s">
        <v>50</v>
      </c>
      <c r="G1249">
        <v>3.8095218794686401E-4</v>
      </c>
    </row>
    <row r="1250" spans="1:7" x14ac:dyDescent="0.25">
      <c r="A1250" t="s">
        <v>218</v>
      </c>
      <c r="B1250" t="s">
        <v>73</v>
      </c>
      <c r="C1250" t="s">
        <v>47</v>
      </c>
      <c r="D1250" t="s">
        <v>3290</v>
      </c>
      <c r="E1250" t="s">
        <v>49</v>
      </c>
      <c r="F1250" t="s">
        <v>50</v>
      </c>
      <c r="G1250">
        <v>6.94444278875986E-4</v>
      </c>
    </row>
    <row r="1251" spans="1:7" x14ac:dyDescent="0.25">
      <c r="A1251" t="s">
        <v>218</v>
      </c>
      <c r="B1251" t="s">
        <v>76</v>
      </c>
      <c r="C1251" t="s">
        <v>47</v>
      </c>
      <c r="D1251" t="s">
        <v>3288</v>
      </c>
      <c r="E1251" t="s">
        <v>49</v>
      </c>
      <c r="F1251" t="s">
        <v>50</v>
      </c>
      <c r="G1251">
        <v>0</v>
      </c>
    </row>
    <row r="1252" spans="1:7" x14ac:dyDescent="0.25">
      <c r="A1252" t="s">
        <v>218</v>
      </c>
      <c r="B1252" t="s">
        <v>70</v>
      </c>
      <c r="C1252" t="s">
        <v>47</v>
      </c>
      <c r="D1252" t="s">
        <v>3289</v>
      </c>
      <c r="E1252" t="s">
        <v>49</v>
      </c>
      <c r="F1252" t="s">
        <v>50</v>
      </c>
      <c r="G1252">
        <v>0</v>
      </c>
    </row>
    <row r="1253" spans="1:7" x14ac:dyDescent="0.25">
      <c r="A1253" t="s">
        <v>220</v>
      </c>
      <c r="B1253" t="s">
        <v>70</v>
      </c>
      <c r="C1253" t="s">
        <v>47</v>
      </c>
      <c r="D1253" t="s">
        <v>3354</v>
      </c>
      <c r="E1253" t="s">
        <v>49</v>
      </c>
      <c r="F1253" t="s">
        <v>50</v>
      </c>
      <c r="G1253">
        <v>4.9382691030149103E-4</v>
      </c>
    </row>
    <row r="1254" spans="1:7" x14ac:dyDescent="0.25">
      <c r="A1254" t="s">
        <v>220</v>
      </c>
      <c r="B1254" t="s">
        <v>70</v>
      </c>
      <c r="C1254" t="s">
        <v>47</v>
      </c>
      <c r="D1254" t="s">
        <v>3355</v>
      </c>
      <c r="E1254" t="s">
        <v>49</v>
      </c>
      <c r="F1254" t="s">
        <v>50</v>
      </c>
      <c r="G1254">
        <v>4.8048023705009899E-4</v>
      </c>
    </row>
    <row r="1255" spans="1:7" x14ac:dyDescent="0.25">
      <c r="A1255" t="s">
        <v>220</v>
      </c>
      <c r="B1255" t="s">
        <v>70</v>
      </c>
      <c r="C1255" t="s">
        <v>47</v>
      </c>
      <c r="D1255" t="s">
        <v>3356</v>
      </c>
      <c r="E1255" t="s">
        <v>49</v>
      </c>
      <c r="F1255" t="s">
        <v>50</v>
      </c>
      <c r="G1255">
        <v>4.6783602028562302E-4</v>
      </c>
    </row>
    <row r="1256" spans="1:7" x14ac:dyDescent="0.25">
      <c r="A1256" t="s">
        <v>220</v>
      </c>
      <c r="B1256" t="s">
        <v>70</v>
      </c>
      <c r="C1256" t="s">
        <v>47</v>
      </c>
      <c r="D1256" t="s">
        <v>3357</v>
      </c>
      <c r="E1256" t="s">
        <v>49</v>
      </c>
      <c r="F1256" t="s">
        <v>50</v>
      </c>
      <c r="G1256">
        <v>5.12820329421605E-4</v>
      </c>
    </row>
    <row r="1257" spans="1:7" x14ac:dyDescent="0.25">
      <c r="A1257" t="s">
        <v>220</v>
      </c>
      <c r="B1257" t="s">
        <v>70</v>
      </c>
      <c r="C1257" t="s">
        <v>47</v>
      </c>
      <c r="D1257" t="s">
        <v>3358</v>
      </c>
      <c r="E1257" t="s">
        <v>49</v>
      </c>
      <c r="F1257" t="s">
        <v>50</v>
      </c>
      <c r="G1257">
        <v>5.6944419940312704E-4</v>
      </c>
    </row>
    <row r="1258" spans="1:7" x14ac:dyDescent="0.25">
      <c r="A1258" t="s">
        <v>220</v>
      </c>
      <c r="B1258" t="s">
        <v>70</v>
      </c>
      <c r="C1258" t="s">
        <v>47</v>
      </c>
      <c r="D1258" t="s">
        <v>3359</v>
      </c>
      <c r="E1258" t="s">
        <v>49</v>
      </c>
      <c r="F1258" t="s">
        <v>50</v>
      </c>
      <c r="G1258">
        <v>5.6910543906979396E-4</v>
      </c>
    </row>
    <row r="1259" spans="1:7" x14ac:dyDescent="0.25">
      <c r="A1259" t="s">
        <v>218</v>
      </c>
      <c r="B1259" t="s">
        <v>73</v>
      </c>
      <c r="C1259" t="s">
        <v>47</v>
      </c>
      <c r="D1259" t="s">
        <v>3293</v>
      </c>
      <c r="E1259" t="s">
        <v>49</v>
      </c>
      <c r="F1259" t="s">
        <v>50</v>
      </c>
      <c r="G1259">
        <v>5.55555423100789E-4</v>
      </c>
    </row>
    <row r="1260" spans="1:7" x14ac:dyDescent="0.25">
      <c r="A1260" t="s">
        <v>218</v>
      </c>
      <c r="B1260" t="s">
        <v>76</v>
      </c>
      <c r="C1260" t="s">
        <v>47</v>
      </c>
      <c r="D1260" t="s">
        <v>3292</v>
      </c>
      <c r="E1260" t="s">
        <v>49</v>
      </c>
      <c r="F1260" t="s">
        <v>50</v>
      </c>
      <c r="G1260">
        <v>0</v>
      </c>
    </row>
    <row r="1261" spans="1:7" x14ac:dyDescent="0.25">
      <c r="A1261" t="s">
        <v>218</v>
      </c>
      <c r="B1261" t="s">
        <v>70</v>
      </c>
      <c r="C1261" t="s">
        <v>47</v>
      </c>
      <c r="D1261" t="s">
        <v>3291</v>
      </c>
      <c r="E1261" t="s">
        <v>49</v>
      </c>
      <c r="F1261" t="s">
        <v>50</v>
      </c>
      <c r="G1261">
        <v>0</v>
      </c>
    </row>
    <row r="1262" spans="1:7" x14ac:dyDescent="0.25">
      <c r="A1262" t="s">
        <v>220</v>
      </c>
      <c r="B1262" t="s">
        <v>70</v>
      </c>
      <c r="C1262" t="s">
        <v>47</v>
      </c>
      <c r="D1262" t="s">
        <v>3360</v>
      </c>
      <c r="E1262" t="s">
        <v>49</v>
      </c>
      <c r="F1262" t="s">
        <v>50</v>
      </c>
      <c r="G1262">
        <v>5.6878281018090597E-4</v>
      </c>
    </row>
    <row r="1263" spans="1:7" x14ac:dyDescent="0.25">
      <c r="A1263" t="s">
        <v>220</v>
      </c>
      <c r="B1263" t="s">
        <v>70</v>
      </c>
      <c r="C1263" t="s">
        <v>47</v>
      </c>
      <c r="D1263" t="s">
        <v>3361</v>
      </c>
      <c r="E1263" t="s">
        <v>49</v>
      </c>
      <c r="F1263" t="s">
        <v>50</v>
      </c>
      <c r="G1263">
        <v>5.5555530296739597E-4</v>
      </c>
    </row>
    <row r="1264" spans="1:7" x14ac:dyDescent="0.25">
      <c r="A1264" t="s">
        <v>220</v>
      </c>
      <c r="B1264" t="s">
        <v>70</v>
      </c>
      <c r="C1264" t="s">
        <v>47</v>
      </c>
      <c r="D1264" t="s">
        <v>3362</v>
      </c>
      <c r="E1264" t="s">
        <v>49</v>
      </c>
      <c r="F1264" t="s">
        <v>50</v>
      </c>
      <c r="G1264">
        <v>5.4292904608177397E-4</v>
      </c>
    </row>
    <row r="1265" spans="1:7" x14ac:dyDescent="0.25">
      <c r="A1265" t="s">
        <v>220</v>
      </c>
      <c r="B1265" t="s">
        <v>70</v>
      </c>
      <c r="C1265" t="s">
        <v>47</v>
      </c>
      <c r="D1265" t="s">
        <v>3363</v>
      </c>
      <c r="E1265" t="s">
        <v>49</v>
      </c>
      <c r="F1265" t="s">
        <v>50</v>
      </c>
      <c r="G1265">
        <v>5.4938245702672805E-4</v>
      </c>
    </row>
    <row r="1266" spans="1:7" x14ac:dyDescent="0.25">
      <c r="A1266" t="s">
        <v>220</v>
      </c>
      <c r="B1266" t="s">
        <v>70</v>
      </c>
      <c r="C1266" t="s">
        <v>47</v>
      </c>
      <c r="D1266" t="s">
        <v>3364</v>
      </c>
      <c r="E1266" t="s">
        <v>49</v>
      </c>
      <c r="F1266" t="s">
        <v>50</v>
      </c>
      <c r="G1266">
        <v>6.0386446075162995E-4</v>
      </c>
    </row>
    <row r="1267" spans="1:7" x14ac:dyDescent="0.25">
      <c r="A1267" t="s">
        <v>220</v>
      </c>
      <c r="B1267" t="s">
        <v>70</v>
      </c>
      <c r="C1267" t="s">
        <v>47</v>
      </c>
      <c r="D1267" t="s">
        <v>3365</v>
      </c>
      <c r="E1267" t="s">
        <v>49</v>
      </c>
      <c r="F1267" t="s">
        <v>50</v>
      </c>
      <c r="G1267">
        <v>6.0874676028041899E-4</v>
      </c>
    </row>
    <row r="1268" spans="1:7" x14ac:dyDescent="0.25">
      <c r="A1268" t="s">
        <v>218</v>
      </c>
      <c r="B1268" t="s">
        <v>73</v>
      </c>
      <c r="C1268" t="s">
        <v>47</v>
      </c>
      <c r="D1268" t="s">
        <v>3296</v>
      </c>
      <c r="E1268" t="s">
        <v>49</v>
      </c>
      <c r="F1268" t="s">
        <v>50</v>
      </c>
      <c r="G1268">
        <v>5.5555535687340605E-4</v>
      </c>
    </row>
    <row r="1269" spans="1:7" x14ac:dyDescent="0.25">
      <c r="A1269" t="s">
        <v>218</v>
      </c>
      <c r="B1269" t="s">
        <v>76</v>
      </c>
      <c r="C1269" t="s">
        <v>47</v>
      </c>
      <c r="D1269" t="s">
        <v>3295</v>
      </c>
      <c r="E1269" t="s">
        <v>49</v>
      </c>
      <c r="F1269" t="s">
        <v>50</v>
      </c>
      <c r="G1269">
        <v>1.8518533971574499E-4</v>
      </c>
    </row>
    <row r="1270" spans="1:7" x14ac:dyDescent="0.25">
      <c r="A1270" t="s">
        <v>220</v>
      </c>
      <c r="B1270" t="s">
        <v>70</v>
      </c>
      <c r="C1270" t="s">
        <v>47</v>
      </c>
      <c r="D1270" t="s">
        <v>3366</v>
      </c>
      <c r="E1270" t="s">
        <v>49</v>
      </c>
      <c r="F1270" t="s">
        <v>50</v>
      </c>
      <c r="G1270">
        <v>5.9606453610791098E-4</v>
      </c>
    </row>
    <row r="1271" spans="1:7" x14ac:dyDescent="0.25">
      <c r="A1271" t="s">
        <v>218</v>
      </c>
      <c r="B1271" t="s">
        <v>70</v>
      </c>
      <c r="C1271" t="s">
        <v>47</v>
      </c>
      <c r="D1271" t="s">
        <v>3294</v>
      </c>
      <c r="E1271" t="s">
        <v>49</v>
      </c>
      <c r="F1271" t="s">
        <v>50</v>
      </c>
      <c r="G1271">
        <v>0</v>
      </c>
    </row>
    <row r="1272" spans="1:7" x14ac:dyDescent="0.25">
      <c r="A1272" t="s">
        <v>220</v>
      </c>
      <c r="B1272" t="s">
        <v>70</v>
      </c>
      <c r="C1272" t="s">
        <v>47</v>
      </c>
      <c r="D1272" t="s">
        <v>3367</v>
      </c>
      <c r="E1272" t="s">
        <v>49</v>
      </c>
      <c r="F1272" t="s">
        <v>50</v>
      </c>
      <c r="G1272">
        <v>5.8389995373836099E-4</v>
      </c>
    </row>
    <row r="1273" spans="1:7" x14ac:dyDescent="0.25">
      <c r="A1273" t="s">
        <v>220</v>
      </c>
      <c r="B1273" t="s">
        <v>70</v>
      </c>
      <c r="C1273" t="s">
        <v>47</v>
      </c>
      <c r="D1273" t="s">
        <v>3368</v>
      </c>
      <c r="E1273" t="s">
        <v>49</v>
      </c>
      <c r="F1273" t="s">
        <v>50</v>
      </c>
      <c r="G1273">
        <v>5.7222195466359398E-4</v>
      </c>
    </row>
    <row r="1274" spans="1:7" x14ac:dyDescent="0.25">
      <c r="A1274" t="s">
        <v>106</v>
      </c>
      <c r="B1274" t="s">
        <v>3</v>
      </c>
      <c r="C1274" t="s">
        <v>108</v>
      </c>
      <c r="D1274">
        <v>14</v>
      </c>
      <c r="E1274" t="s">
        <v>60</v>
      </c>
      <c r="F1274" t="s">
        <v>61</v>
      </c>
      <c r="G1274">
        <v>5.7222195466359398E-4</v>
      </c>
    </row>
    <row r="1275" spans="1:7" x14ac:dyDescent="0.25">
      <c r="A1275">
        <v>5.7222195466359398E-4</v>
      </c>
    </row>
    <row r="1276" spans="1:7" x14ac:dyDescent="0.25">
      <c r="A1276" t="s">
        <v>218</v>
      </c>
      <c r="B1276" t="s">
        <v>73</v>
      </c>
      <c r="C1276" t="s">
        <v>47</v>
      </c>
      <c r="D1276" t="s">
        <v>3299</v>
      </c>
      <c r="E1276" t="s">
        <v>49</v>
      </c>
      <c r="F1276" t="s">
        <v>50</v>
      </c>
      <c r="G1276">
        <v>5.9523781140645297E-4</v>
      </c>
    </row>
    <row r="1277" spans="1:7" x14ac:dyDescent="0.25">
      <c r="A1277" t="s">
        <v>218</v>
      </c>
      <c r="B1277" t="s">
        <v>76</v>
      </c>
      <c r="C1277" t="s">
        <v>47</v>
      </c>
      <c r="D1277" t="s">
        <v>3298</v>
      </c>
      <c r="E1277" t="s">
        <v>49</v>
      </c>
      <c r="F1277" t="s">
        <v>50</v>
      </c>
      <c r="G1277">
        <v>1.5873029118492401E-4</v>
      </c>
    </row>
    <row r="1278" spans="1:7" x14ac:dyDescent="0.25">
      <c r="A1278" t="s">
        <v>218</v>
      </c>
      <c r="B1278" t="s">
        <v>70</v>
      </c>
      <c r="C1278" t="s">
        <v>47</v>
      </c>
      <c r="D1278" t="s">
        <v>3297</v>
      </c>
      <c r="E1278" t="s">
        <v>49</v>
      </c>
      <c r="F1278" t="s">
        <v>50</v>
      </c>
      <c r="G1278">
        <v>0</v>
      </c>
    </row>
    <row r="1279" spans="1:7" x14ac:dyDescent="0.25">
      <c r="A1279" t="s">
        <v>218</v>
      </c>
      <c r="B1279" t="s">
        <v>73</v>
      </c>
      <c r="C1279" t="s">
        <v>47</v>
      </c>
      <c r="D1279" t="s">
        <v>3302</v>
      </c>
      <c r="E1279" t="s">
        <v>49</v>
      </c>
      <c r="F1279" t="s">
        <v>50</v>
      </c>
      <c r="G1279">
        <v>6.2499965230623799E-4</v>
      </c>
    </row>
    <row r="1280" spans="1:7" x14ac:dyDescent="0.25">
      <c r="A1280" t="s">
        <v>218</v>
      </c>
      <c r="B1280" t="s">
        <v>76</v>
      </c>
      <c r="C1280" t="s">
        <v>47</v>
      </c>
      <c r="D1280" t="s">
        <v>3301</v>
      </c>
      <c r="E1280" t="s">
        <v>49</v>
      </c>
      <c r="F1280" t="s">
        <v>50</v>
      </c>
      <c r="G1280">
        <v>1.38889004786809E-4</v>
      </c>
    </row>
    <row r="1281" spans="1:7" x14ac:dyDescent="0.25">
      <c r="A1281" t="s">
        <v>218</v>
      </c>
      <c r="B1281" t="s">
        <v>70</v>
      </c>
      <c r="C1281" t="s">
        <v>47</v>
      </c>
      <c r="D1281" t="s">
        <v>3300</v>
      </c>
      <c r="E1281" t="s">
        <v>49</v>
      </c>
      <c r="F1281" t="s">
        <v>50</v>
      </c>
      <c r="G1281">
        <v>0</v>
      </c>
    </row>
    <row r="1282" spans="1:7" x14ac:dyDescent="0.25">
      <c r="A1282" t="s">
        <v>218</v>
      </c>
      <c r="B1282" t="s">
        <v>73</v>
      </c>
      <c r="C1282" t="s">
        <v>47</v>
      </c>
      <c r="D1282" t="s">
        <v>3305</v>
      </c>
      <c r="E1282" t="s">
        <v>49</v>
      </c>
      <c r="F1282" t="s">
        <v>50</v>
      </c>
      <c r="G1282">
        <v>5.5555524649443402E-4</v>
      </c>
    </row>
    <row r="1283" spans="1:7" x14ac:dyDescent="0.25">
      <c r="A1283" t="s">
        <v>218</v>
      </c>
      <c r="B1283" t="s">
        <v>76</v>
      </c>
      <c r="C1283" t="s">
        <v>47</v>
      </c>
      <c r="D1283" t="s">
        <v>3304</v>
      </c>
      <c r="E1283" t="s">
        <v>49</v>
      </c>
      <c r="F1283" t="s">
        <v>50</v>
      </c>
      <c r="G1283">
        <v>2.7777773362618898E-4</v>
      </c>
    </row>
    <row r="1284" spans="1:7" x14ac:dyDescent="0.25">
      <c r="A1284" t="s">
        <v>218</v>
      </c>
      <c r="B1284" t="s">
        <v>70</v>
      </c>
      <c r="C1284" t="s">
        <v>47</v>
      </c>
      <c r="D1284" t="s">
        <v>3303</v>
      </c>
      <c r="E1284" t="s">
        <v>49</v>
      </c>
      <c r="F1284" t="s">
        <v>50</v>
      </c>
      <c r="G1284">
        <v>0</v>
      </c>
    </row>
    <row r="1285" spans="1:7" x14ac:dyDescent="0.25">
      <c r="A1285" t="s">
        <v>218</v>
      </c>
      <c r="B1285" t="s">
        <v>73</v>
      </c>
      <c r="C1285" t="s">
        <v>47</v>
      </c>
      <c r="D1285" t="s">
        <v>3306</v>
      </c>
      <c r="E1285" t="s">
        <v>49</v>
      </c>
      <c r="F1285" t="s">
        <v>50</v>
      </c>
      <c r="G1285">
        <v>6.9444417953491201E-4</v>
      </c>
    </row>
    <row r="1286" spans="1:7" x14ac:dyDescent="0.25">
      <c r="A1286" t="s">
        <v>106</v>
      </c>
      <c r="B1286" t="s">
        <v>212</v>
      </c>
      <c r="C1286" t="s">
        <v>108</v>
      </c>
      <c r="D1286">
        <v>12</v>
      </c>
      <c r="E1286" t="s">
        <v>60</v>
      </c>
      <c r="F1286" t="s">
        <v>61</v>
      </c>
      <c r="G1286">
        <v>6.9444417953491201E-4</v>
      </c>
    </row>
    <row r="1287" spans="1:7" x14ac:dyDescent="0.25">
      <c r="A1287">
        <v>6.9444417953491201E-4</v>
      </c>
    </row>
    <row r="1288" spans="1:7" x14ac:dyDescent="0.25">
      <c r="A1288" t="s">
        <v>218</v>
      </c>
      <c r="B1288" t="s">
        <v>76</v>
      </c>
      <c r="C1288" t="s">
        <v>47</v>
      </c>
      <c r="D1288" t="s">
        <v>3308</v>
      </c>
      <c r="E1288" t="s">
        <v>49</v>
      </c>
      <c r="F1288" t="s">
        <v>50</v>
      </c>
      <c r="G1288">
        <v>2.4999996026356998E-4</v>
      </c>
    </row>
    <row r="1289" spans="1:7" x14ac:dyDescent="0.25">
      <c r="A1289" t="s">
        <v>218</v>
      </c>
      <c r="B1289" t="s">
        <v>70</v>
      </c>
      <c r="C1289" t="s">
        <v>47</v>
      </c>
      <c r="D1289" t="s">
        <v>3307</v>
      </c>
      <c r="E1289" t="s">
        <v>49</v>
      </c>
      <c r="F1289" t="s">
        <v>50</v>
      </c>
      <c r="G1289">
        <v>0</v>
      </c>
    </row>
    <row r="1290" spans="1:7" x14ac:dyDescent="0.25">
      <c r="A1290" t="s">
        <v>218</v>
      </c>
      <c r="B1290" t="s">
        <v>76</v>
      </c>
      <c r="C1290" t="s">
        <v>47</v>
      </c>
      <c r="D1290" t="s">
        <v>3310</v>
      </c>
      <c r="E1290" t="s">
        <v>49</v>
      </c>
      <c r="F1290" t="s">
        <v>50</v>
      </c>
      <c r="G1290">
        <v>2.272726911487E-4</v>
      </c>
    </row>
    <row r="1291" spans="1:7" x14ac:dyDescent="0.25">
      <c r="A1291" t="s">
        <v>218</v>
      </c>
      <c r="B1291" t="s">
        <v>70</v>
      </c>
      <c r="C1291" t="s">
        <v>47</v>
      </c>
      <c r="D1291" t="s">
        <v>3309</v>
      </c>
      <c r="E1291" t="s">
        <v>49</v>
      </c>
      <c r="F1291" t="s">
        <v>50</v>
      </c>
      <c r="G1291">
        <v>0</v>
      </c>
    </row>
    <row r="1292" spans="1:7" x14ac:dyDescent="0.25">
      <c r="A1292" t="s">
        <v>218</v>
      </c>
      <c r="B1292" t="s">
        <v>76</v>
      </c>
      <c r="C1292" t="s">
        <v>47</v>
      </c>
      <c r="D1292" t="s">
        <v>3312</v>
      </c>
      <c r="E1292" t="s">
        <v>49</v>
      </c>
      <c r="F1292" t="s">
        <v>50</v>
      </c>
      <c r="G1292">
        <v>2.08333300219641E-4</v>
      </c>
    </row>
    <row r="1293" spans="1:7" x14ac:dyDescent="0.25">
      <c r="A1293" t="s">
        <v>218</v>
      </c>
      <c r="B1293" t="s">
        <v>70</v>
      </c>
      <c r="C1293" t="s">
        <v>47</v>
      </c>
      <c r="D1293" t="s">
        <v>3311</v>
      </c>
      <c r="E1293" t="s">
        <v>49</v>
      </c>
      <c r="F1293" t="s">
        <v>50</v>
      </c>
      <c r="G1293">
        <v>0</v>
      </c>
    </row>
    <row r="1294" spans="1:7" x14ac:dyDescent="0.25">
      <c r="A1294" t="s">
        <v>218</v>
      </c>
      <c r="B1294" t="s">
        <v>76</v>
      </c>
      <c r="C1294" t="s">
        <v>47</v>
      </c>
      <c r="D1294" t="s">
        <v>3314</v>
      </c>
      <c r="E1294" t="s">
        <v>49</v>
      </c>
      <c r="F1294" t="s">
        <v>50</v>
      </c>
      <c r="G1294">
        <v>1.9230766174120701E-4</v>
      </c>
    </row>
    <row r="1295" spans="1:7" x14ac:dyDescent="0.25">
      <c r="A1295" t="s">
        <v>218</v>
      </c>
      <c r="B1295" t="s">
        <v>70</v>
      </c>
      <c r="C1295" t="s">
        <v>47</v>
      </c>
      <c r="D1295" t="s">
        <v>3313</v>
      </c>
      <c r="E1295" t="s">
        <v>49</v>
      </c>
      <c r="F1295" t="s">
        <v>50</v>
      </c>
      <c r="G1295">
        <v>0</v>
      </c>
    </row>
    <row r="1296" spans="1:7" x14ac:dyDescent="0.25">
      <c r="A1296" t="s">
        <v>218</v>
      </c>
      <c r="B1296" t="s">
        <v>76</v>
      </c>
      <c r="C1296" t="s">
        <v>47</v>
      </c>
      <c r="D1296" t="s">
        <v>3316</v>
      </c>
      <c r="E1296" t="s">
        <v>49</v>
      </c>
      <c r="F1296" t="s">
        <v>50</v>
      </c>
      <c r="G1296">
        <v>1.7857140018826399E-4</v>
      </c>
    </row>
    <row r="1297" spans="1:8" x14ac:dyDescent="0.25">
      <c r="A1297" t="s">
        <v>218</v>
      </c>
      <c r="B1297" t="s">
        <v>70</v>
      </c>
      <c r="C1297" t="s">
        <v>47</v>
      </c>
      <c r="D1297" t="s">
        <v>3315</v>
      </c>
      <c r="E1297" t="s">
        <v>49</v>
      </c>
      <c r="F1297" t="s">
        <v>50</v>
      </c>
      <c r="G1297">
        <v>0</v>
      </c>
    </row>
    <row r="1298" spans="1:8" x14ac:dyDescent="0.25">
      <c r="A1298" t="s">
        <v>218</v>
      </c>
      <c r="B1298" t="s">
        <v>76</v>
      </c>
      <c r="C1298" t="s">
        <v>47</v>
      </c>
      <c r="D1298" t="s">
        <v>3318</v>
      </c>
      <c r="E1298" t="s">
        <v>49</v>
      </c>
      <c r="F1298" t="s">
        <v>50</v>
      </c>
      <c r="G1298">
        <v>1.66666640175713E-4</v>
      </c>
    </row>
    <row r="1299" spans="1:8" x14ac:dyDescent="0.25">
      <c r="A1299" t="s">
        <v>218</v>
      </c>
      <c r="B1299" t="s">
        <v>70</v>
      </c>
      <c r="C1299" t="s">
        <v>47</v>
      </c>
      <c r="D1299" t="s">
        <v>3317</v>
      </c>
      <c r="E1299" t="s">
        <v>49</v>
      </c>
      <c r="F1299" t="s">
        <v>50</v>
      </c>
      <c r="G1299">
        <v>0</v>
      </c>
    </row>
    <row r="1300" spans="1:8" x14ac:dyDescent="0.25">
      <c r="A1300" t="s">
        <v>218</v>
      </c>
      <c r="B1300" t="s">
        <v>76</v>
      </c>
      <c r="C1300" t="s">
        <v>47</v>
      </c>
      <c r="D1300" t="s">
        <v>3320</v>
      </c>
      <c r="E1300" t="s">
        <v>49</v>
      </c>
      <c r="F1300" t="s">
        <v>50</v>
      </c>
      <c r="G1300">
        <v>1.5624997516473099E-4</v>
      </c>
    </row>
    <row r="1301" spans="1:8" x14ac:dyDescent="0.25">
      <c r="A1301" t="s">
        <v>218</v>
      </c>
      <c r="B1301" t="s">
        <v>70</v>
      </c>
      <c r="C1301" t="s">
        <v>47</v>
      </c>
      <c r="D1301" t="s">
        <v>3319</v>
      </c>
      <c r="E1301" t="s">
        <v>49</v>
      </c>
      <c r="F1301" t="s">
        <v>50</v>
      </c>
      <c r="G1301">
        <v>0</v>
      </c>
    </row>
    <row r="1302" spans="1:8" x14ac:dyDescent="0.25">
      <c r="A1302" t="s">
        <v>218</v>
      </c>
      <c r="B1302" t="s">
        <v>76</v>
      </c>
      <c r="C1302" t="s">
        <v>47</v>
      </c>
      <c r="D1302" t="s">
        <v>3322</v>
      </c>
      <c r="E1302" t="s">
        <v>49</v>
      </c>
      <c r="F1302" t="s">
        <v>50</v>
      </c>
      <c r="G1302">
        <v>1.4705880015504101E-4</v>
      </c>
    </row>
    <row r="1303" spans="1:8" x14ac:dyDescent="0.25">
      <c r="A1303" t="s">
        <v>218</v>
      </c>
      <c r="B1303" t="s">
        <v>70</v>
      </c>
      <c r="C1303" t="s">
        <v>47</v>
      </c>
      <c r="D1303" t="s">
        <v>3321</v>
      </c>
      <c r="E1303" t="s">
        <v>49</v>
      </c>
      <c r="F1303" t="s">
        <v>50</v>
      </c>
      <c r="G1303">
        <v>0</v>
      </c>
    </row>
    <row r="1304" spans="1:8" x14ac:dyDescent="0.25">
      <c r="A1304" t="s">
        <v>218</v>
      </c>
      <c r="B1304" t="s">
        <v>76</v>
      </c>
      <c r="C1304" t="s">
        <v>47</v>
      </c>
      <c r="D1304" t="s">
        <v>3324</v>
      </c>
      <c r="E1304" t="s">
        <v>49</v>
      </c>
      <c r="F1304" t="s">
        <v>50</v>
      </c>
      <c r="G1304">
        <v>1.38888866813094E-4</v>
      </c>
    </row>
    <row r="1305" spans="1:8" x14ac:dyDescent="0.25">
      <c r="A1305" t="s">
        <v>218</v>
      </c>
      <c r="B1305" t="s">
        <v>70</v>
      </c>
      <c r="C1305" t="s">
        <v>47</v>
      </c>
      <c r="D1305" t="s">
        <v>3323</v>
      </c>
      <c r="E1305" t="s">
        <v>49</v>
      </c>
      <c r="F1305" t="s">
        <v>50</v>
      </c>
      <c r="G1305">
        <v>0</v>
      </c>
    </row>
    <row r="1306" spans="1:8" x14ac:dyDescent="0.25">
      <c r="A1306" t="s">
        <v>218</v>
      </c>
      <c r="B1306" t="s">
        <v>76</v>
      </c>
      <c r="C1306" t="s">
        <v>47</v>
      </c>
      <c r="D1306" t="s">
        <v>3326</v>
      </c>
      <c r="E1306" t="s">
        <v>49</v>
      </c>
      <c r="F1306" t="s">
        <v>50</v>
      </c>
      <c r="G1306">
        <v>8.7719308702569195E-4</v>
      </c>
    </row>
    <row r="1307" spans="1:8" x14ac:dyDescent="0.25">
      <c r="A1307" t="s">
        <v>218</v>
      </c>
      <c r="B1307" t="s">
        <v>70</v>
      </c>
      <c r="C1307" t="s">
        <v>47</v>
      </c>
      <c r="D1307" t="s">
        <v>3325</v>
      </c>
      <c r="E1307" t="s">
        <v>49</v>
      </c>
      <c r="F1307" t="s">
        <v>50</v>
      </c>
      <c r="G1307">
        <v>0</v>
      </c>
    </row>
    <row r="1308" spans="1:8" x14ac:dyDescent="0.25">
      <c r="A1308" t="s">
        <v>218</v>
      </c>
      <c r="B1308" t="s">
        <v>76</v>
      </c>
      <c r="C1308" t="s">
        <v>47</v>
      </c>
      <c r="D1308" t="s">
        <v>3328</v>
      </c>
      <c r="E1308" t="s">
        <v>49</v>
      </c>
      <c r="F1308" t="s">
        <v>50</v>
      </c>
      <c r="G1308">
        <v>8.3333343267440695E-4</v>
      </c>
    </row>
    <row r="1309" spans="1:8" x14ac:dyDescent="0.25">
      <c r="A1309" t="s">
        <v>218</v>
      </c>
      <c r="B1309" t="s">
        <v>70</v>
      </c>
      <c r="C1309" t="s">
        <v>47</v>
      </c>
      <c r="D1309" t="s">
        <v>3327</v>
      </c>
      <c r="E1309" t="s">
        <v>49</v>
      </c>
      <c r="F1309" t="s">
        <v>50</v>
      </c>
      <c r="G1309" s="7">
        <v>8.3333353201548206E-5</v>
      </c>
      <c r="H1309" s="7"/>
    </row>
    <row r="1310" spans="1:8" x14ac:dyDescent="0.25">
      <c r="A1310" t="s">
        <v>218</v>
      </c>
      <c r="B1310" t="s">
        <v>76</v>
      </c>
      <c r="C1310" t="s">
        <v>47</v>
      </c>
      <c r="D1310" t="s">
        <v>3330</v>
      </c>
      <c r="E1310" t="s">
        <v>49</v>
      </c>
      <c r="F1310" t="s">
        <v>50</v>
      </c>
      <c r="G1310">
        <v>7.9365088826134004E-4</v>
      </c>
    </row>
    <row r="1311" spans="1:8" x14ac:dyDescent="0.25">
      <c r="A1311" t="s">
        <v>218</v>
      </c>
      <c r="B1311" t="s">
        <v>70</v>
      </c>
      <c r="C1311" t="s">
        <v>47</v>
      </c>
      <c r="D1311" t="s">
        <v>3329</v>
      </c>
      <c r="E1311" t="s">
        <v>49</v>
      </c>
      <c r="F1311" t="s">
        <v>50</v>
      </c>
      <c r="G1311" s="7">
        <v>7.9365098287188796E-5</v>
      </c>
      <c r="H1311" s="7"/>
    </row>
    <row r="1312" spans="1:8" x14ac:dyDescent="0.25">
      <c r="A1312" t="s">
        <v>218</v>
      </c>
      <c r="B1312" t="s">
        <v>76</v>
      </c>
      <c r="C1312" t="s">
        <v>47</v>
      </c>
      <c r="D1312" t="s">
        <v>3332</v>
      </c>
      <c r="E1312" t="s">
        <v>49</v>
      </c>
      <c r="F1312" t="s">
        <v>50</v>
      </c>
      <c r="G1312">
        <v>7.5757584788582505E-4</v>
      </c>
    </row>
    <row r="1313" spans="1:8" x14ac:dyDescent="0.25">
      <c r="A1313" t="s">
        <v>218</v>
      </c>
      <c r="B1313" t="s">
        <v>70</v>
      </c>
      <c r="C1313" t="s">
        <v>47</v>
      </c>
      <c r="D1313" t="s">
        <v>3331</v>
      </c>
      <c r="E1313" t="s">
        <v>49</v>
      </c>
      <c r="F1313" t="s">
        <v>50</v>
      </c>
      <c r="G1313" s="7">
        <v>7.5757593819589299E-5</v>
      </c>
      <c r="H1313" s="7"/>
    </row>
    <row r="1314" spans="1:8" x14ac:dyDescent="0.25">
      <c r="A1314" t="s">
        <v>218</v>
      </c>
      <c r="B1314" t="s">
        <v>76</v>
      </c>
      <c r="C1314" t="s">
        <v>47</v>
      </c>
      <c r="D1314" t="s">
        <v>3334</v>
      </c>
      <c r="E1314" t="s">
        <v>49</v>
      </c>
      <c r="F1314" t="s">
        <v>50</v>
      </c>
      <c r="G1314">
        <v>7.2463776754296298E-4</v>
      </c>
    </row>
    <row r="1315" spans="1:8" x14ac:dyDescent="0.25">
      <c r="A1315" t="s">
        <v>218</v>
      </c>
      <c r="B1315" t="s">
        <v>70</v>
      </c>
      <c r="C1315" t="s">
        <v>47</v>
      </c>
      <c r="D1315" t="s">
        <v>3333</v>
      </c>
      <c r="E1315" t="s">
        <v>49</v>
      </c>
      <c r="F1315" t="s">
        <v>50</v>
      </c>
      <c r="G1315" s="7">
        <v>7.2463785392650601E-5</v>
      </c>
      <c r="H1315" s="7"/>
    </row>
    <row r="1316" spans="1:8" x14ac:dyDescent="0.25">
      <c r="A1316" t="s">
        <v>218</v>
      </c>
      <c r="B1316" t="s">
        <v>76</v>
      </c>
      <c r="C1316" t="s">
        <v>47</v>
      </c>
      <c r="D1316" t="s">
        <v>3336</v>
      </c>
      <c r="E1316" t="s">
        <v>49</v>
      </c>
      <c r="F1316" t="s">
        <v>50</v>
      </c>
      <c r="G1316">
        <v>6.9444452722867305E-4</v>
      </c>
    </row>
    <row r="1317" spans="1:8" x14ac:dyDescent="0.25">
      <c r="A1317" t="s">
        <v>218</v>
      </c>
      <c r="B1317" t="s">
        <v>70</v>
      </c>
      <c r="C1317" t="s">
        <v>47</v>
      </c>
      <c r="D1317" t="s">
        <v>3335</v>
      </c>
      <c r="E1317" t="s">
        <v>49</v>
      </c>
      <c r="F1317" t="s">
        <v>50</v>
      </c>
      <c r="G1317" s="7">
        <v>6.9444461001290196E-5</v>
      </c>
      <c r="H1317" s="7"/>
    </row>
    <row r="1318" spans="1:8" x14ac:dyDescent="0.25">
      <c r="A1318" t="s">
        <v>218</v>
      </c>
      <c r="B1318" t="s">
        <v>76</v>
      </c>
      <c r="C1318" t="s">
        <v>47</v>
      </c>
      <c r="D1318" t="s">
        <v>3337</v>
      </c>
      <c r="E1318" t="s">
        <v>49</v>
      </c>
      <c r="F1318" t="s">
        <v>50</v>
      </c>
      <c r="G1318">
        <v>6.6666674613952604E-4</v>
      </c>
    </row>
    <row r="1319" spans="1:8" x14ac:dyDescent="0.25">
      <c r="A1319" t="s">
        <v>218</v>
      </c>
      <c r="B1319" t="s">
        <v>70</v>
      </c>
      <c r="C1319" t="s">
        <v>47</v>
      </c>
      <c r="D1319" t="s">
        <v>3338</v>
      </c>
      <c r="E1319" t="s">
        <v>49</v>
      </c>
      <c r="F1319" t="s">
        <v>50</v>
      </c>
      <c r="G1319" s="7">
        <v>6.6666682561238597E-5</v>
      </c>
      <c r="H1319" s="7"/>
    </row>
    <row r="1320" spans="1:8" x14ac:dyDescent="0.25">
      <c r="A1320" t="s">
        <v>218</v>
      </c>
      <c r="B1320" t="s">
        <v>76</v>
      </c>
      <c r="C1320" t="s">
        <v>47</v>
      </c>
      <c r="D1320" t="s">
        <v>3339</v>
      </c>
      <c r="E1320" t="s">
        <v>49</v>
      </c>
      <c r="F1320" t="s">
        <v>50</v>
      </c>
      <c r="G1320">
        <v>6.4102571744185195E-4</v>
      </c>
    </row>
    <row r="1321" spans="1:8" x14ac:dyDescent="0.25">
      <c r="A1321" t="s">
        <v>218</v>
      </c>
      <c r="B1321" t="s">
        <v>70</v>
      </c>
      <c r="C1321" t="s">
        <v>47</v>
      </c>
      <c r="D1321" t="s">
        <v>3340</v>
      </c>
      <c r="E1321" t="s">
        <v>49</v>
      </c>
      <c r="F1321" t="s">
        <v>50</v>
      </c>
      <c r="G1321" s="7">
        <v>8.5470080375671295E-5</v>
      </c>
      <c r="H1321" s="7"/>
    </row>
    <row r="1322" spans="1:8" x14ac:dyDescent="0.25">
      <c r="A1322" t="s">
        <v>218</v>
      </c>
      <c r="B1322" t="s">
        <v>76</v>
      </c>
      <c r="C1322" t="s">
        <v>47</v>
      </c>
      <c r="D1322" t="s">
        <v>3342</v>
      </c>
      <c r="E1322" t="s">
        <v>49</v>
      </c>
      <c r="F1322" t="s">
        <v>50</v>
      </c>
      <c r="G1322">
        <v>6.17284024203265E-4</v>
      </c>
    </row>
    <row r="1323" spans="1:8" x14ac:dyDescent="0.25">
      <c r="A1323" t="s">
        <v>218</v>
      </c>
      <c r="B1323" t="s">
        <v>70</v>
      </c>
      <c r="C1323" t="s">
        <v>47</v>
      </c>
      <c r="D1323" t="s">
        <v>3341</v>
      </c>
      <c r="E1323" t="s">
        <v>49</v>
      </c>
      <c r="F1323" t="s">
        <v>50</v>
      </c>
      <c r="G1323" s="7">
        <v>8.2304521843239102E-5</v>
      </c>
      <c r="H1323" s="7"/>
    </row>
    <row r="1324" spans="1:8" x14ac:dyDescent="0.25">
      <c r="A1324" t="s">
        <v>218</v>
      </c>
      <c r="B1324" t="s">
        <v>76</v>
      </c>
      <c r="C1324" t="s">
        <v>47</v>
      </c>
      <c r="D1324" t="s">
        <v>3344</v>
      </c>
      <c r="E1324" t="s">
        <v>49</v>
      </c>
      <c r="F1324" t="s">
        <v>50</v>
      </c>
      <c r="G1324">
        <v>5.9523816619600498E-4</v>
      </c>
    </row>
    <row r="1325" spans="1:8" x14ac:dyDescent="0.25">
      <c r="A1325" t="s">
        <v>218</v>
      </c>
      <c r="B1325" t="s">
        <v>70</v>
      </c>
      <c r="C1325" t="s">
        <v>47</v>
      </c>
      <c r="D1325" t="s">
        <v>3343</v>
      </c>
      <c r="E1325" t="s">
        <v>49</v>
      </c>
      <c r="F1325" t="s">
        <v>50</v>
      </c>
      <c r="G1325" s="7">
        <v>7.9365074634551994E-5</v>
      </c>
      <c r="H1325" s="7"/>
    </row>
    <row r="1326" spans="1:8" x14ac:dyDescent="0.25">
      <c r="A1326" t="s">
        <v>218</v>
      </c>
      <c r="B1326" t="s">
        <v>76</v>
      </c>
      <c r="C1326" t="s">
        <v>47</v>
      </c>
      <c r="D1326" t="s">
        <v>3347</v>
      </c>
      <c r="E1326" t="s">
        <v>49</v>
      </c>
      <c r="F1326" t="s">
        <v>50</v>
      </c>
      <c r="G1326">
        <v>5.7471271218924595E-4</v>
      </c>
    </row>
    <row r="1327" spans="1:8" x14ac:dyDescent="0.25">
      <c r="A1327" t="s">
        <v>218</v>
      </c>
      <c r="B1327" t="s">
        <v>70</v>
      </c>
      <c r="C1327" t="s">
        <v>47</v>
      </c>
      <c r="D1327" t="s">
        <v>3345</v>
      </c>
      <c r="E1327" t="s">
        <v>49</v>
      </c>
      <c r="F1327" t="s">
        <v>50</v>
      </c>
      <c r="G1327" s="7">
        <v>7.66283479230157E-5</v>
      </c>
      <c r="H1327" s="7"/>
    </row>
    <row r="1328" spans="1:8" x14ac:dyDescent="0.25">
      <c r="A1328" t="s">
        <v>218</v>
      </c>
      <c r="B1328" t="s">
        <v>76</v>
      </c>
      <c r="C1328" t="s">
        <v>47</v>
      </c>
      <c r="D1328" t="s">
        <v>3349</v>
      </c>
      <c r="E1328" t="s">
        <v>49</v>
      </c>
      <c r="F1328" t="s">
        <v>50</v>
      </c>
      <c r="G1328">
        <v>5.5555562178293797E-4</v>
      </c>
    </row>
    <row r="1329" spans="1:8" x14ac:dyDescent="0.25">
      <c r="A1329" t="s">
        <v>106</v>
      </c>
      <c r="B1329" t="s">
        <v>212</v>
      </c>
      <c r="C1329" t="s">
        <v>108</v>
      </c>
      <c r="D1329">
        <v>13</v>
      </c>
      <c r="E1329" t="s">
        <v>60</v>
      </c>
      <c r="F1329" t="s">
        <v>61</v>
      </c>
      <c r="G1329">
        <v>5.5555562178293797E-4</v>
      </c>
    </row>
    <row r="1330" spans="1:8" x14ac:dyDescent="0.25">
      <c r="A1330">
        <v>5.5555562178293797E-4</v>
      </c>
    </row>
    <row r="1331" spans="1:8" x14ac:dyDescent="0.25">
      <c r="A1331" t="s">
        <v>218</v>
      </c>
      <c r="B1331" t="s">
        <v>70</v>
      </c>
      <c r="C1331" t="s">
        <v>47</v>
      </c>
      <c r="D1331" t="s">
        <v>3346</v>
      </c>
      <c r="E1331" t="s">
        <v>49</v>
      </c>
      <c r="F1331" t="s">
        <v>50</v>
      </c>
      <c r="G1331" s="7">
        <v>7.4074069658915201E-5</v>
      </c>
      <c r="H1331" s="7"/>
    </row>
    <row r="1332" spans="1:8" x14ac:dyDescent="0.25">
      <c r="A1332" t="s">
        <v>218</v>
      </c>
      <c r="B1332" t="s">
        <v>70</v>
      </c>
      <c r="C1332" t="s">
        <v>47</v>
      </c>
      <c r="D1332" t="s">
        <v>3348</v>
      </c>
      <c r="E1332" t="s">
        <v>49</v>
      </c>
      <c r="F1332" t="s">
        <v>50</v>
      </c>
      <c r="G1332" s="7">
        <v>7.1684583540885602E-5</v>
      </c>
      <c r="H1332" s="7"/>
    </row>
    <row r="1333" spans="1:8" x14ac:dyDescent="0.25">
      <c r="A1333" t="s">
        <v>218</v>
      </c>
      <c r="B1333" t="s">
        <v>70</v>
      </c>
      <c r="C1333" t="s">
        <v>47</v>
      </c>
      <c r="D1333" t="s">
        <v>3350</v>
      </c>
      <c r="E1333" t="s">
        <v>49</v>
      </c>
      <c r="F1333" t="s">
        <v>50</v>
      </c>
      <c r="G1333" s="7">
        <v>6.9444440305232996E-5</v>
      </c>
      <c r="H1333" s="7"/>
    </row>
    <row r="1334" spans="1:8" x14ac:dyDescent="0.25">
      <c r="A1334" t="s">
        <v>218</v>
      </c>
      <c r="B1334" t="s">
        <v>70</v>
      </c>
      <c r="C1334" t="s">
        <v>47</v>
      </c>
      <c r="D1334" t="s">
        <v>3351</v>
      </c>
      <c r="E1334" t="s">
        <v>49</v>
      </c>
      <c r="F1334" t="s">
        <v>50</v>
      </c>
      <c r="G1334" s="7">
        <v>8.4175064106180203E-5</v>
      </c>
      <c r="H1334" s="7"/>
    </row>
    <row r="1335" spans="1:8" x14ac:dyDescent="0.25">
      <c r="A1335" t="s">
        <v>218</v>
      </c>
      <c r="B1335" t="s">
        <v>70</v>
      </c>
      <c r="C1335" t="s">
        <v>47</v>
      </c>
      <c r="D1335" t="s">
        <v>3352</v>
      </c>
      <c r="E1335" t="s">
        <v>49</v>
      </c>
      <c r="F1335" t="s">
        <v>50</v>
      </c>
      <c r="G1335" s="7">
        <v>8.1699326926586597E-5</v>
      </c>
    </row>
    <row r="1336" spans="1:8" x14ac:dyDescent="0.25">
      <c r="A1336" t="s">
        <v>218</v>
      </c>
      <c r="B1336" t="s">
        <v>70</v>
      </c>
      <c r="C1336" t="s">
        <v>47</v>
      </c>
      <c r="D1336" t="s">
        <v>3353</v>
      </c>
      <c r="E1336" t="s">
        <v>49</v>
      </c>
      <c r="F1336" t="s">
        <v>50</v>
      </c>
      <c r="G1336" s="7">
        <v>7.9365060442969894E-5</v>
      </c>
    </row>
    <row r="1337" spans="1:8" x14ac:dyDescent="0.25">
      <c r="A1337" t="s">
        <v>218</v>
      </c>
      <c r="B1337" t="s">
        <v>70</v>
      </c>
      <c r="C1337" t="s">
        <v>47</v>
      </c>
      <c r="D1337" t="s">
        <v>3354</v>
      </c>
      <c r="E1337" t="s">
        <v>49</v>
      </c>
      <c r="F1337" t="s">
        <v>50</v>
      </c>
      <c r="G1337">
        <v>1.00308601503018E-4</v>
      </c>
    </row>
    <row r="1338" spans="1:8" x14ac:dyDescent="0.25">
      <c r="A1338" t="s">
        <v>218</v>
      </c>
      <c r="B1338" t="s">
        <v>70</v>
      </c>
      <c r="C1338" t="s">
        <v>47</v>
      </c>
      <c r="D1338" t="s">
        <v>3355</v>
      </c>
      <c r="E1338" t="s">
        <v>49</v>
      </c>
      <c r="F1338" t="s">
        <v>50</v>
      </c>
      <c r="G1338" s="7">
        <v>9.7597558219153594E-5</v>
      </c>
    </row>
    <row r="1339" spans="1:8" x14ac:dyDescent="0.25">
      <c r="A1339" t="s">
        <v>218</v>
      </c>
      <c r="B1339" t="s">
        <v>70</v>
      </c>
      <c r="C1339" t="s">
        <v>47</v>
      </c>
      <c r="D1339" t="s">
        <v>3356</v>
      </c>
      <c r="E1339" t="s">
        <v>49</v>
      </c>
      <c r="F1339" t="s">
        <v>50</v>
      </c>
      <c r="G1339" s="7">
        <v>9.5029201423912706E-5</v>
      </c>
    </row>
    <row r="1340" spans="1:8" x14ac:dyDescent="0.25">
      <c r="A1340" t="s">
        <v>218</v>
      </c>
      <c r="B1340" t="s">
        <v>70</v>
      </c>
      <c r="C1340" t="s">
        <v>47</v>
      </c>
      <c r="D1340" t="s">
        <v>3357</v>
      </c>
      <c r="E1340" t="s">
        <v>49</v>
      </c>
      <c r="F1340" t="s">
        <v>50</v>
      </c>
      <c r="G1340" s="7">
        <v>9.2592555233555907E-5</v>
      </c>
    </row>
    <row r="1341" spans="1:8" x14ac:dyDescent="0.25">
      <c r="A1341" t="s">
        <v>218</v>
      </c>
      <c r="B1341" t="s">
        <v>70</v>
      </c>
      <c r="C1341" t="s">
        <v>47</v>
      </c>
      <c r="D1341" t="s">
        <v>3358</v>
      </c>
      <c r="E1341" t="s">
        <v>49</v>
      </c>
      <c r="F1341" t="s">
        <v>50</v>
      </c>
      <c r="G1341" s="7">
        <v>9.0277741352716998E-5</v>
      </c>
    </row>
    <row r="1342" spans="1:8" x14ac:dyDescent="0.25">
      <c r="A1342" t="s">
        <v>218</v>
      </c>
      <c r="B1342" t="s">
        <v>70</v>
      </c>
      <c r="C1342" t="s">
        <v>47</v>
      </c>
      <c r="D1342" t="s">
        <v>3359</v>
      </c>
      <c r="E1342" t="s">
        <v>49</v>
      </c>
      <c r="F1342" t="s">
        <v>50</v>
      </c>
      <c r="G1342" s="7">
        <v>8.8075845222162997E-5</v>
      </c>
    </row>
    <row r="1343" spans="1:8" x14ac:dyDescent="0.25">
      <c r="A1343" t="s">
        <v>218</v>
      </c>
      <c r="B1343" t="s">
        <v>70</v>
      </c>
      <c r="C1343" t="s">
        <v>47</v>
      </c>
      <c r="D1343" t="s">
        <v>3360</v>
      </c>
      <c r="E1343" t="s">
        <v>49</v>
      </c>
      <c r="F1343" t="s">
        <v>50</v>
      </c>
      <c r="G1343">
        <v>1.1904760012550899E-4</v>
      </c>
    </row>
    <row r="1344" spans="1:8" x14ac:dyDescent="0.25">
      <c r="A1344" t="s">
        <v>218</v>
      </c>
      <c r="B1344" t="s">
        <v>70</v>
      </c>
      <c r="C1344" t="s">
        <v>47</v>
      </c>
      <c r="D1344" t="s">
        <v>3361</v>
      </c>
      <c r="E1344" t="s">
        <v>49</v>
      </c>
      <c r="F1344" t="s">
        <v>50</v>
      </c>
      <c r="G1344">
        <v>1.16279051285381E-4</v>
      </c>
    </row>
    <row r="1345" spans="1:7" x14ac:dyDescent="0.25">
      <c r="A1345" t="s">
        <v>218</v>
      </c>
      <c r="B1345" t="s">
        <v>70</v>
      </c>
      <c r="C1345" t="s">
        <v>47</v>
      </c>
      <c r="D1345" t="s">
        <v>3362</v>
      </c>
      <c r="E1345" t="s">
        <v>49</v>
      </c>
      <c r="F1345" t="s">
        <v>50</v>
      </c>
      <c r="G1345">
        <v>1.1363634557435E-4</v>
      </c>
    </row>
    <row r="1346" spans="1:7" x14ac:dyDescent="0.25">
      <c r="A1346" t="s">
        <v>218</v>
      </c>
      <c r="B1346" t="s">
        <v>70</v>
      </c>
      <c r="C1346" t="s">
        <v>47</v>
      </c>
      <c r="D1346" t="s">
        <v>3363</v>
      </c>
      <c r="E1346" t="s">
        <v>49</v>
      </c>
      <c r="F1346" t="s">
        <v>50</v>
      </c>
      <c r="G1346">
        <v>1.1111109345047501E-4</v>
      </c>
    </row>
    <row r="1347" spans="1:7" x14ac:dyDescent="0.25">
      <c r="A1347" t="s">
        <v>218</v>
      </c>
      <c r="B1347" t="s">
        <v>70</v>
      </c>
      <c r="C1347" t="s">
        <v>47</v>
      </c>
      <c r="D1347" t="s">
        <v>3364</v>
      </c>
      <c r="E1347" t="s">
        <v>49</v>
      </c>
      <c r="F1347" t="s">
        <v>50</v>
      </c>
      <c r="G1347">
        <v>1.38888886009437E-4</v>
      </c>
    </row>
    <row r="1348" spans="1:7" x14ac:dyDescent="0.25">
      <c r="A1348" t="s">
        <v>218</v>
      </c>
      <c r="B1348" t="s">
        <v>70</v>
      </c>
      <c r="C1348" t="s">
        <v>47</v>
      </c>
      <c r="D1348" t="s">
        <v>3365</v>
      </c>
      <c r="E1348" t="s">
        <v>49</v>
      </c>
      <c r="F1348" t="s">
        <v>50</v>
      </c>
      <c r="G1348">
        <v>1.3593380332838499E-4</v>
      </c>
    </row>
    <row r="1349" spans="1:7" x14ac:dyDescent="0.25">
      <c r="A1349" t="s">
        <v>218</v>
      </c>
      <c r="B1349" t="s">
        <v>70</v>
      </c>
      <c r="C1349" t="s">
        <v>47</v>
      </c>
      <c r="D1349" t="s">
        <v>3366</v>
      </c>
      <c r="E1349" t="s">
        <v>49</v>
      </c>
      <c r="F1349" t="s">
        <v>50</v>
      </c>
      <c r="G1349">
        <v>1.33101849092377E-4</v>
      </c>
    </row>
    <row r="1350" spans="1:7" x14ac:dyDescent="0.25">
      <c r="A1350" t="s">
        <v>218</v>
      </c>
      <c r="B1350" t="s">
        <v>70</v>
      </c>
      <c r="C1350" t="s">
        <v>47</v>
      </c>
      <c r="D1350" t="s">
        <v>3367</v>
      </c>
      <c r="E1350" t="s">
        <v>49</v>
      </c>
      <c r="F1350" t="s">
        <v>50</v>
      </c>
      <c r="G1350">
        <v>1.30385484825186E-4</v>
      </c>
    </row>
    <row r="1351" spans="1:7" x14ac:dyDescent="0.25">
      <c r="A1351" t="s">
        <v>218</v>
      </c>
      <c r="B1351" t="s">
        <v>70</v>
      </c>
      <c r="C1351" t="s">
        <v>47</v>
      </c>
      <c r="D1351" t="s">
        <v>3368</v>
      </c>
      <c r="E1351" t="s">
        <v>49</v>
      </c>
      <c r="F1351" t="s">
        <v>50</v>
      </c>
      <c r="G1351">
        <v>1.27777775128682E-4</v>
      </c>
    </row>
    <row r="1352" spans="1:7" x14ac:dyDescent="0.25">
      <c r="A1352" t="s">
        <v>106</v>
      </c>
      <c r="B1352" t="s">
        <v>212</v>
      </c>
      <c r="C1352" t="s">
        <v>108</v>
      </c>
      <c r="D1352">
        <v>14</v>
      </c>
      <c r="E1352" t="s">
        <v>60</v>
      </c>
      <c r="F1352" t="s">
        <v>61</v>
      </c>
      <c r="G1352">
        <v>1.27777775128682E-4</v>
      </c>
    </row>
    <row r="1353" spans="1:7" x14ac:dyDescent="0.25">
      <c r="A1353">
        <v>1.27777775128682E-4</v>
      </c>
    </row>
    <row r="1354" spans="1:7" x14ac:dyDescent="0.25">
      <c r="A1354" t="s">
        <v>20</v>
      </c>
      <c r="B1354">
        <v>5</v>
      </c>
      <c r="C1354" t="s">
        <v>127</v>
      </c>
      <c r="D1354" t="s">
        <v>3277</v>
      </c>
      <c r="E1354" t="s">
        <v>3278</v>
      </c>
      <c r="F1354" t="s">
        <v>65</v>
      </c>
    </row>
    <row r="1355" spans="1:7" x14ac:dyDescent="0.25">
      <c r="A1355" t="s">
        <v>20</v>
      </c>
      <c r="B1355">
        <v>5</v>
      </c>
      <c r="C1355" t="s">
        <v>127</v>
      </c>
      <c r="D1355" t="s">
        <v>3277</v>
      </c>
      <c r="E1355" t="s">
        <v>3278</v>
      </c>
      <c r="F1355" t="s">
        <v>3276</v>
      </c>
    </row>
    <row r="1356" spans="1:7" x14ac:dyDescent="0.25">
      <c r="A1356" t="s">
        <v>20</v>
      </c>
      <c r="B1356">
        <v>5</v>
      </c>
      <c r="C1356" t="s">
        <v>131</v>
      </c>
      <c r="D1356" t="s">
        <v>3277</v>
      </c>
      <c r="E1356" t="s">
        <v>3278</v>
      </c>
      <c r="F1356" t="s">
        <v>65</v>
      </c>
    </row>
    <row r="1357" spans="1:7" x14ac:dyDescent="0.25">
      <c r="A1357" t="s">
        <v>20</v>
      </c>
      <c r="B1357">
        <v>5</v>
      </c>
      <c r="C1357" t="s">
        <v>131</v>
      </c>
      <c r="D1357" t="s">
        <v>3277</v>
      </c>
      <c r="E1357" t="s">
        <v>3278</v>
      </c>
      <c r="F1357" t="s">
        <v>3276</v>
      </c>
    </row>
    <row r="1358" spans="1:7" x14ac:dyDescent="0.25">
      <c r="A1358" t="s">
        <v>20</v>
      </c>
      <c r="B1358">
        <v>5</v>
      </c>
      <c r="C1358" t="s">
        <v>132</v>
      </c>
      <c r="D1358" t="s">
        <v>3277</v>
      </c>
      <c r="E1358" t="s">
        <v>3278</v>
      </c>
      <c r="F1358" t="s">
        <v>65</v>
      </c>
    </row>
    <row r="1359" spans="1:7" x14ac:dyDescent="0.25">
      <c r="A1359" t="s">
        <v>20</v>
      </c>
      <c r="B1359">
        <v>5</v>
      </c>
      <c r="C1359" t="s">
        <v>132</v>
      </c>
      <c r="D1359" t="s">
        <v>3277</v>
      </c>
      <c r="E1359" t="s">
        <v>3278</v>
      </c>
      <c r="F1359" t="s">
        <v>3276</v>
      </c>
    </row>
    <row r="1360" spans="1:7" x14ac:dyDescent="0.25">
      <c r="A1360" t="s">
        <v>19</v>
      </c>
    </row>
    <row r="1361" spans="1:11" x14ac:dyDescent="0.25">
      <c r="A1361" t="s">
        <v>19</v>
      </c>
    </row>
    <row r="1362" spans="1:11" x14ac:dyDescent="0.25">
      <c r="A1362" t="s">
        <v>19</v>
      </c>
    </row>
    <row r="1363" spans="1:11" x14ac:dyDescent="0.25">
      <c r="A1363" t="s">
        <v>19</v>
      </c>
    </row>
    <row r="1364" spans="1:11" x14ac:dyDescent="0.25">
      <c r="A1364" t="s">
        <v>19</v>
      </c>
    </row>
    <row r="1365" spans="1:11" x14ac:dyDescent="0.25">
      <c r="A1365" t="s">
        <v>19</v>
      </c>
    </row>
    <row r="1366" spans="1:11" x14ac:dyDescent="0.25">
      <c r="A1366" t="s">
        <v>3227</v>
      </c>
      <c r="B1366" t="s">
        <v>24</v>
      </c>
      <c r="C1366" t="s">
        <v>25</v>
      </c>
      <c r="D1366">
        <v>7002</v>
      </c>
    </row>
    <row r="1367" spans="1:11" x14ac:dyDescent="0.25">
      <c r="A1367" t="s">
        <v>26</v>
      </c>
    </row>
    <row r="1368" spans="1:11" x14ac:dyDescent="0.25">
      <c r="A1368" t="s">
        <v>220</v>
      </c>
      <c r="B1368" t="s">
        <v>73</v>
      </c>
      <c r="C1368" t="s">
        <v>27</v>
      </c>
      <c r="D1368" t="s">
        <v>28</v>
      </c>
      <c r="E1368" t="s">
        <v>29</v>
      </c>
      <c r="F1368" t="s">
        <v>30</v>
      </c>
      <c r="G1368" t="s">
        <v>31</v>
      </c>
      <c r="H1368" t="s">
        <v>32</v>
      </c>
      <c r="I1368" t="s">
        <v>33</v>
      </c>
      <c r="J1368" t="s">
        <v>34</v>
      </c>
      <c r="K1368">
        <v>25</v>
      </c>
    </row>
    <row r="1369" spans="1:11" x14ac:dyDescent="0.25">
      <c r="A1369" t="s">
        <v>147</v>
      </c>
    </row>
    <row r="1370" spans="1:11" x14ac:dyDescent="0.25">
      <c r="A1370" t="s">
        <v>3275</v>
      </c>
    </row>
    <row r="1371" spans="1:11" x14ac:dyDescent="0.25">
      <c r="A1371" t="s">
        <v>37</v>
      </c>
      <c r="B1371" t="s">
        <v>38</v>
      </c>
    </row>
    <row r="1372" spans="1:11" x14ac:dyDescent="0.25">
      <c r="A1372" t="s">
        <v>39</v>
      </c>
      <c r="B1372" t="s">
        <v>40</v>
      </c>
      <c r="C1372" t="s">
        <v>41</v>
      </c>
      <c r="D1372" t="s">
        <v>1</v>
      </c>
      <c r="E1372">
        <v>12</v>
      </c>
      <c r="F1372" t="s">
        <v>42</v>
      </c>
      <c r="G1372" t="s">
        <v>43</v>
      </c>
      <c r="H1372">
        <v>0.2</v>
      </c>
    </row>
    <row r="1373" spans="1:11" x14ac:dyDescent="0.25">
      <c r="A1373" t="s">
        <v>79</v>
      </c>
      <c r="B1373" t="s">
        <v>24</v>
      </c>
      <c r="C1373" t="s">
        <v>25</v>
      </c>
      <c r="D1373">
        <v>6960</v>
      </c>
    </row>
    <row r="1374" spans="1:11" x14ac:dyDescent="0.25">
      <c r="A1374" t="s">
        <v>80</v>
      </c>
    </row>
    <row r="1375" spans="1:11" x14ac:dyDescent="0.25">
      <c r="A1375" t="s">
        <v>218</v>
      </c>
      <c r="B1375" t="s">
        <v>70</v>
      </c>
      <c r="C1375" t="s">
        <v>27</v>
      </c>
      <c r="D1375" t="s">
        <v>28</v>
      </c>
      <c r="E1375" t="s">
        <v>29</v>
      </c>
      <c r="F1375" t="s">
        <v>30</v>
      </c>
      <c r="G1375" t="s">
        <v>31</v>
      </c>
      <c r="H1375" t="s">
        <v>32</v>
      </c>
      <c r="I1375" t="s">
        <v>33</v>
      </c>
      <c r="J1375" t="s">
        <v>34</v>
      </c>
      <c r="K1375">
        <v>125</v>
      </c>
    </row>
    <row r="1376" spans="1:11" x14ac:dyDescent="0.25">
      <c r="A1376" t="s">
        <v>82</v>
      </c>
    </row>
    <row r="1377" spans="1:11" x14ac:dyDescent="0.25">
      <c r="A1377" t="s">
        <v>83</v>
      </c>
    </row>
    <row r="1378" spans="1:11" x14ac:dyDescent="0.25">
      <c r="A1378" t="s">
        <v>37</v>
      </c>
      <c r="B1378" t="s">
        <v>38</v>
      </c>
    </row>
    <row r="1379" spans="1:11" x14ac:dyDescent="0.25">
      <c r="A1379" t="s">
        <v>39</v>
      </c>
      <c r="B1379" t="s">
        <v>40</v>
      </c>
      <c r="C1379" t="s">
        <v>41</v>
      </c>
      <c r="D1379" t="s">
        <v>1</v>
      </c>
      <c r="E1379">
        <v>14</v>
      </c>
      <c r="F1379" t="s">
        <v>42</v>
      </c>
      <c r="G1379" t="s">
        <v>43</v>
      </c>
      <c r="H1379">
        <v>0.2</v>
      </c>
    </row>
    <row r="1380" spans="1:11" x14ac:dyDescent="0.25">
      <c r="A1380" t="s">
        <v>79</v>
      </c>
      <c r="B1380" t="s">
        <v>24</v>
      </c>
      <c r="C1380" t="s">
        <v>25</v>
      </c>
      <c r="D1380">
        <v>6960</v>
      </c>
    </row>
    <row r="1381" spans="1:11" x14ac:dyDescent="0.25">
      <c r="A1381" t="s">
        <v>80</v>
      </c>
    </row>
    <row r="1382" spans="1:11" x14ac:dyDescent="0.25">
      <c r="A1382" t="s">
        <v>218</v>
      </c>
      <c r="B1382" t="s">
        <v>73</v>
      </c>
      <c r="C1382" t="s">
        <v>27</v>
      </c>
      <c r="D1382" t="s">
        <v>28</v>
      </c>
      <c r="E1382" t="s">
        <v>29</v>
      </c>
      <c r="F1382" t="s">
        <v>30</v>
      </c>
      <c r="G1382" t="s">
        <v>31</v>
      </c>
      <c r="H1382" t="s">
        <v>32</v>
      </c>
      <c r="I1382" t="s">
        <v>33</v>
      </c>
      <c r="J1382" t="s">
        <v>34</v>
      </c>
      <c r="K1382">
        <v>25</v>
      </c>
    </row>
    <row r="1383" spans="1:11" x14ac:dyDescent="0.25">
      <c r="A1383" t="s">
        <v>86</v>
      </c>
    </row>
    <row r="1384" spans="1:11" x14ac:dyDescent="0.25">
      <c r="A1384" t="s">
        <v>87</v>
      </c>
    </row>
    <row r="1385" spans="1:11" x14ac:dyDescent="0.25">
      <c r="A1385" t="s">
        <v>37</v>
      </c>
      <c r="B1385" t="s">
        <v>38</v>
      </c>
    </row>
    <row r="1386" spans="1:11" x14ac:dyDescent="0.25">
      <c r="A1386" t="s">
        <v>39</v>
      </c>
      <c r="B1386" t="s">
        <v>40</v>
      </c>
      <c r="C1386" t="s">
        <v>41</v>
      </c>
      <c r="D1386" t="s">
        <v>1</v>
      </c>
      <c r="E1386">
        <v>12</v>
      </c>
      <c r="F1386" t="s">
        <v>42</v>
      </c>
      <c r="G1386" t="s">
        <v>43</v>
      </c>
      <c r="H1386">
        <v>0.2</v>
      </c>
    </row>
    <row r="1387" spans="1:11" x14ac:dyDescent="0.25">
      <c r="A1387" t="s">
        <v>3227</v>
      </c>
      <c r="B1387" t="s">
        <v>24</v>
      </c>
      <c r="C1387" t="s">
        <v>25</v>
      </c>
      <c r="D1387">
        <v>7002</v>
      </c>
    </row>
    <row r="1388" spans="1:11" x14ac:dyDescent="0.25">
      <c r="A1388" t="s">
        <v>26</v>
      </c>
    </row>
    <row r="1389" spans="1:11" x14ac:dyDescent="0.25">
      <c r="A1389" t="s">
        <v>220</v>
      </c>
      <c r="B1389" t="s">
        <v>76</v>
      </c>
      <c r="C1389" t="s">
        <v>27</v>
      </c>
      <c r="D1389" t="s">
        <v>28</v>
      </c>
      <c r="E1389" t="s">
        <v>29</v>
      </c>
      <c r="F1389" t="s">
        <v>30</v>
      </c>
      <c r="G1389" t="s">
        <v>31</v>
      </c>
      <c r="H1389" t="s">
        <v>32</v>
      </c>
      <c r="I1389" t="s">
        <v>33</v>
      </c>
      <c r="J1389" t="s">
        <v>34</v>
      </c>
      <c r="K1389">
        <v>75</v>
      </c>
    </row>
    <row r="1390" spans="1:11" x14ac:dyDescent="0.25">
      <c r="A1390" t="s">
        <v>35</v>
      </c>
    </row>
    <row r="1391" spans="1:11" x14ac:dyDescent="0.25">
      <c r="A1391" t="s">
        <v>3274</v>
      </c>
    </row>
    <row r="1392" spans="1:11" x14ac:dyDescent="0.25">
      <c r="A1392" t="s">
        <v>37</v>
      </c>
      <c r="B1392" t="s">
        <v>38</v>
      </c>
    </row>
    <row r="1393" spans="1:17" x14ac:dyDescent="0.25">
      <c r="A1393" t="s">
        <v>39</v>
      </c>
      <c r="B1393" t="s">
        <v>40</v>
      </c>
      <c r="C1393" t="s">
        <v>41</v>
      </c>
      <c r="D1393" t="s">
        <v>1</v>
      </c>
      <c r="E1393">
        <v>13</v>
      </c>
      <c r="F1393" t="s">
        <v>42</v>
      </c>
      <c r="G1393" t="s">
        <v>43</v>
      </c>
      <c r="H1393">
        <v>0.2</v>
      </c>
    </row>
    <row r="1394" spans="1:17" x14ac:dyDescent="0.25">
      <c r="A1394" t="s">
        <v>3227</v>
      </c>
      <c r="B1394" t="s">
        <v>24</v>
      </c>
      <c r="C1394" t="s">
        <v>25</v>
      </c>
      <c r="D1394">
        <v>7002</v>
      </c>
    </row>
    <row r="1395" spans="1:17" x14ac:dyDescent="0.25">
      <c r="A1395" t="s">
        <v>26</v>
      </c>
    </row>
    <row r="1396" spans="1:17" x14ac:dyDescent="0.25">
      <c r="A1396" t="s">
        <v>220</v>
      </c>
      <c r="B1396" t="s">
        <v>70</v>
      </c>
      <c r="C1396" t="s">
        <v>27</v>
      </c>
      <c r="D1396" t="s">
        <v>28</v>
      </c>
      <c r="E1396" t="s">
        <v>29</v>
      </c>
      <c r="F1396" t="s">
        <v>30</v>
      </c>
      <c r="G1396" t="s">
        <v>31</v>
      </c>
      <c r="H1396" t="s">
        <v>32</v>
      </c>
      <c r="I1396" t="s">
        <v>33</v>
      </c>
      <c r="J1396" t="s">
        <v>34</v>
      </c>
      <c r="K1396">
        <v>125</v>
      </c>
    </row>
    <row r="1397" spans="1:17" x14ac:dyDescent="0.25">
      <c r="A1397" t="s">
        <v>140</v>
      </c>
    </row>
    <row r="1398" spans="1:17" x14ac:dyDescent="0.25">
      <c r="A1398" t="s">
        <v>221</v>
      </c>
    </row>
    <row r="1399" spans="1:17" x14ac:dyDescent="0.25">
      <c r="A1399" t="s">
        <v>37</v>
      </c>
      <c r="B1399" t="s">
        <v>38</v>
      </c>
    </row>
    <row r="1400" spans="1:17" x14ac:dyDescent="0.25">
      <c r="A1400" t="s">
        <v>39</v>
      </c>
      <c r="B1400" t="s">
        <v>40</v>
      </c>
      <c r="C1400" t="s">
        <v>41</v>
      </c>
      <c r="D1400" t="s">
        <v>1</v>
      </c>
      <c r="E1400">
        <v>14</v>
      </c>
      <c r="F1400" t="s">
        <v>42</v>
      </c>
      <c r="G1400" t="s">
        <v>43</v>
      </c>
      <c r="H1400">
        <v>0.2</v>
      </c>
    </row>
    <row r="1401" spans="1:17" x14ac:dyDescent="0.25">
      <c r="A1401" t="s">
        <v>79</v>
      </c>
      <c r="B1401" t="s">
        <v>24</v>
      </c>
      <c r="C1401" t="s">
        <v>25</v>
      </c>
      <c r="D1401">
        <v>6960</v>
      </c>
    </row>
    <row r="1402" spans="1:17" x14ac:dyDescent="0.25">
      <c r="A1402" t="s">
        <v>80</v>
      </c>
    </row>
    <row r="1403" spans="1:17" x14ac:dyDescent="0.25">
      <c r="A1403" t="s">
        <v>218</v>
      </c>
      <c r="B1403" t="s">
        <v>76</v>
      </c>
      <c r="C1403" t="s">
        <v>27</v>
      </c>
      <c r="D1403" t="s">
        <v>28</v>
      </c>
      <c r="E1403" t="s">
        <v>29</v>
      </c>
      <c r="F1403" t="s">
        <v>30</v>
      </c>
      <c r="G1403" t="s">
        <v>31</v>
      </c>
      <c r="H1403" t="s">
        <v>32</v>
      </c>
      <c r="I1403" t="s">
        <v>33</v>
      </c>
      <c r="J1403" t="s">
        <v>34</v>
      </c>
      <c r="K1403">
        <v>75</v>
      </c>
    </row>
    <row r="1404" spans="1:17" x14ac:dyDescent="0.25">
      <c r="A1404" t="s">
        <v>84</v>
      </c>
    </row>
    <row r="1405" spans="1:17" x14ac:dyDescent="0.25">
      <c r="A1405" t="s">
        <v>85</v>
      </c>
    </row>
    <row r="1406" spans="1:17" x14ac:dyDescent="0.25">
      <c r="A1406" t="s">
        <v>37</v>
      </c>
      <c r="B1406" t="s">
        <v>38</v>
      </c>
    </row>
    <row r="1407" spans="1:17" x14ac:dyDescent="0.25">
      <c r="A1407" t="s">
        <v>39</v>
      </c>
      <c r="B1407" t="s">
        <v>40</v>
      </c>
      <c r="C1407" t="s">
        <v>41</v>
      </c>
      <c r="D1407" t="s">
        <v>1</v>
      </c>
      <c r="E1407">
        <v>13</v>
      </c>
      <c r="F1407" t="s">
        <v>42</v>
      </c>
      <c r="G1407" t="s">
        <v>43</v>
      </c>
      <c r="H1407">
        <v>0.2</v>
      </c>
    </row>
    <row r="1408" spans="1:17" x14ac:dyDescent="0.25">
      <c r="A1408" t="s">
        <v>218</v>
      </c>
      <c r="B1408" t="s">
        <v>73</v>
      </c>
      <c r="C1408" t="s">
        <v>44</v>
      </c>
      <c r="D1408" t="s">
        <v>33</v>
      </c>
      <c r="E1408" t="s">
        <v>40</v>
      </c>
      <c r="F1408" t="s">
        <v>0</v>
      </c>
      <c r="G1408" t="s">
        <v>212</v>
      </c>
      <c r="H1408" t="s">
        <v>1</v>
      </c>
      <c r="I1408" t="s">
        <v>0</v>
      </c>
      <c r="J1408">
        <v>12</v>
      </c>
      <c r="K1408" t="s">
        <v>90</v>
      </c>
      <c r="L1408" t="s">
        <v>0</v>
      </c>
      <c r="M1408">
        <v>0.2</v>
      </c>
      <c r="N1408" t="s">
        <v>92</v>
      </c>
      <c r="O1408" t="s">
        <v>93</v>
      </c>
      <c r="P1408" t="s">
        <v>0</v>
      </c>
      <c r="Q1408" t="s">
        <v>94</v>
      </c>
    </row>
    <row r="1409" spans="1:17" x14ac:dyDescent="0.25">
      <c r="A1409" t="s">
        <v>218</v>
      </c>
      <c r="B1409" t="s">
        <v>76</v>
      </c>
      <c r="C1409" t="s">
        <v>44</v>
      </c>
      <c r="D1409" t="s">
        <v>33</v>
      </c>
      <c r="E1409" t="s">
        <v>40</v>
      </c>
      <c r="F1409" t="s">
        <v>0</v>
      </c>
      <c r="G1409" t="s">
        <v>212</v>
      </c>
      <c r="H1409" t="s">
        <v>1</v>
      </c>
      <c r="I1409" t="s">
        <v>0</v>
      </c>
      <c r="J1409">
        <v>13</v>
      </c>
      <c r="K1409" t="s">
        <v>90</v>
      </c>
      <c r="L1409" t="s">
        <v>0</v>
      </c>
      <c r="M1409">
        <v>0.2</v>
      </c>
      <c r="N1409" t="s">
        <v>92</v>
      </c>
      <c r="O1409" t="s">
        <v>93</v>
      </c>
      <c r="P1409" t="s">
        <v>0</v>
      </c>
      <c r="Q1409" t="s">
        <v>94</v>
      </c>
    </row>
    <row r="1410" spans="1:17" x14ac:dyDescent="0.25">
      <c r="A1410" t="s">
        <v>220</v>
      </c>
      <c r="B1410" t="s">
        <v>76</v>
      </c>
      <c r="C1410" t="s">
        <v>44</v>
      </c>
      <c r="D1410" t="s">
        <v>33</v>
      </c>
      <c r="E1410" t="s">
        <v>40</v>
      </c>
      <c r="F1410" t="s">
        <v>0</v>
      </c>
      <c r="G1410" t="s">
        <v>3</v>
      </c>
      <c r="H1410" t="s">
        <v>1</v>
      </c>
      <c r="I1410" t="s">
        <v>0</v>
      </c>
      <c r="J1410">
        <v>13</v>
      </c>
      <c r="K1410" t="s">
        <v>90</v>
      </c>
      <c r="L1410" t="s">
        <v>0</v>
      </c>
      <c r="M1410">
        <v>0.2</v>
      </c>
      <c r="N1410" t="s">
        <v>92</v>
      </c>
      <c r="O1410" t="s">
        <v>93</v>
      </c>
      <c r="P1410" t="s">
        <v>0</v>
      </c>
      <c r="Q1410" t="s">
        <v>94</v>
      </c>
    </row>
    <row r="1411" spans="1:17" x14ac:dyDescent="0.25">
      <c r="A1411" t="s">
        <v>220</v>
      </c>
      <c r="B1411" t="s">
        <v>70</v>
      </c>
      <c r="C1411" t="s">
        <v>44</v>
      </c>
      <c r="D1411" t="s">
        <v>33</v>
      </c>
      <c r="E1411" t="s">
        <v>40</v>
      </c>
      <c r="F1411" t="s">
        <v>0</v>
      </c>
      <c r="G1411" t="s">
        <v>3</v>
      </c>
      <c r="H1411" t="s">
        <v>1</v>
      </c>
      <c r="I1411" t="s">
        <v>0</v>
      </c>
      <c r="J1411">
        <v>14</v>
      </c>
      <c r="K1411" t="s">
        <v>90</v>
      </c>
      <c r="L1411" t="s">
        <v>0</v>
      </c>
      <c r="M1411">
        <v>0.2</v>
      </c>
      <c r="N1411" t="s">
        <v>92</v>
      </c>
      <c r="O1411" t="s">
        <v>93</v>
      </c>
      <c r="P1411" t="s">
        <v>0</v>
      </c>
      <c r="Q1411" t="s">
        <v>94</v>
      </c>
    </row>
    <row r="1412" spans="1:17" x14ac:dyDescent="0.25">
      <c r="A1412" t="s">
        <v>218</v>
      </c>
      <c r="B1412" t="s">
        <v>70</v>
      </c>
      <c r="C1412" t="s">
        <v>44</v>
      </c>
      <c r="D1412" t="s">
        <v>33</v>
      </c>
      <c r="E1412" t="s">
        <v>40</v>
      </c>
      <c r="F1412" t="s">
        <v>0</v>
      </c>
      <c r="G1412" t="s">
        <v>212</v>
      </c>
      <c r="H1412" t="s">
        <v>1</v>
      </c>
      <c r="I1412" t="s">
        <v>0</v>
      </c>
      <c r="J1412">
        <v>14</v>
      </c>
      <c r="K1412" t="s">
        <v>90</v>
      </c>
      <c r="L1412" t="s">
        <v>0</v>
      </c>
      <c r="M1412">
        <v>0.2</v>
      </c>
      <c r="N1412" t="s">
        <v>92</v>
      </c>
      <c r="O1412" t="s">
        <v>93</v>
      </c>
      <c r="P1412" t="s">
        <v>0</v>
      </c>
      <c r="Q1412" t="s">
        <v>94</v>
      </c>
    </row>
    <row r="1413" spans="1:17" x14ac:dyDescent="0.25">
      <c r="A1413" t="s">
        <v>220</v>
      </c>
      <c r="B1413" t="s">
        <v>73</v>
      </c>
      <c r="C1413" t="s">
        <v>44</v>
      </c>
      <c r="D1413" t="s">
        <v>33</v>
      </c>
      <c r="E1413" t="s">
        <v>40</v>
      </c>
      <c r="F1413" t="s">
        <v>0</v>
      </c>
      <c r="G1413" t="s">
        <v>3</v>
      </c>
      <c r="H1413" t="s">
        <v>1</v>
      </c>
      <c r="I1413" t="s">
        <v>0</v>
      </c>
      <c r="J1413">
        <v>12</v>
      </c>
      <c r="K1413" t="s">
        <v>90</v>
      </c>
      <c r="L1413" t="s">
        <v>0</v>
      </c>
      <c r="M1413">
        <v>0.2</v>
      </c>
      <c r="N1413" t="s">
        <v>92</v>
      </c>
      <c r="O1413" t="s">
        <v>93</v>
      </c>
      <c r="P1413" t="s">
        <v>0</v>
      </c>
      <c r="Q1413" t="s">
        <v>94</v>
      </c>
    </row>
    <row r="1414" spans="1:17" x14ac:dyDescent="0.25">
      <c r="A1414" t="s">
        <v>220</v>
      </c>
      <c r="B1414" t="s">
        <v>3245</v>
      </c>
      <c r="C1414" t="s">
        <v>99</v>
      </c>
      <c r="D1414" t="s">
        <v>50</v>
      </c>
      <c r="E1414" t="s">
        <v>0</v>
      </c>
      <c r="F1414">
        <v>2.6745200157165501E-3</v>
      </c>
      <c r="G1414" t="s">
        <v>100</v>
      </c>
    </row>
    <row r="1415" spans="1:17" x14ac:dyDescent="0.25">
      <c r="A1415" t="s">
        <v>101</v>
      </c>
    </row>
    <row r="1416" spans="1:17" x14ac:dyDescent="0.25">
      <c r="A1416" t="s">
        <v>220</v>
      </c>
      <c r="B1416" t="s">
        <v>76</v>
      </c>
      <c r="C1416" t="s">
        <v>44</v>
      </c>
      <c r="D1416" t="s">
        <v>45</v>
      </c>
      <c r="E1416" t="s">
        <v>46</v>
      </c>
      <c r="F1416" t="s">
        <v>3103</v>
      </c>
      <c r="G1416">
        <v>3</v>
      </c>
      <c r="H1416" t="s">
        <v>3104</v>
      </c>
    </row>
    <row r="1417" spans="1:17" x14ac:dyDescent="0.25">
      <c r="A1417" t="s">
        <v>220</v>
      </c>
      <c r="B1417" t="s">
        <v>3247</v>
      </c>
      <c r="C1417" t="s">
        <v>99</v>
      </c>
      <c r="D1417" t="s">
        <v>50</v>
      </c>
      <c r="E1417" t="s">
        <v>0</v>
      </c>
      <c r="F1417">
        <v>2.30079889297485E-3</v>
      </c>
      <c r="G1417" t="s">
        <v>100</v>
      </c>
    </row>
    <row r="1418" spans="1:17" x14ac:dyDescent="0.25">
      <c r="A1418" t="s">
        <v>101</v>
      </c>
    </row>
    <row r="1419" spans="1:17" x14ac:dyDescent="0.25">
      <c r="A1419" t="s">
        <v>220</v>
      </c>
      <c r="B1419" t="s">
        <v>70</v>
      </c>
      <c r="C1419" t="s">
        <v>44</v>
      </c>
      <c r="D1419" t="s">
        <v>45</v>
      </c>
      <c r="E1419" t="s">
        <v>46</v>
      </c>
      <c r="F1419" t="s">
        <v>3103</v>
      </c>
      <c r="G1419">
        <v>5</v>
      </c>
      <c r="H1419" t="s">
        <v>3104</v>
      </c>
    </row>
    <row r="1420" spans="1:17" x14ac:dyDescent="0.25">
      <c r="A1420" t="s">
        <v>220</v>
      </c>
      <c r="B1420" t="s">
        <v>3246</v>
      </c>
      <c r="C1420" t="s">
        <v>99</v>
      </c>
      <c r="D1420" t="s">
        <v>50</v>
      </c>
      <c r="E1420" t="s">
        <v>0</v>
      </c>
      <c r="F1420">
        <v>1.9676089286804199E-3</v>
      </c>
      <c r="G1420" t="s">
        <v>100</v>
      </c>
    </row>
    <row r="1421" spans="1:17" x14ac:dyDescent="0.25">
      <c r="A1421" t="s">
        <v>101</v>
      </c>
    </row>
    <row r="1422" spans="1:17" x14ac:dyDescent="0.25">
      <c r="A1422" t="s">
        <v>220</v>
      </c>
      <c r="B1422" t="s">
        <v>73</v>
      </c>
      <c r="C1422" t="s">
        <v>44</v>
      </c>
      <c r="D1422" t="s">
        <v>45</v>
      </c>
      <c r="E1422" t="s">
        <v>46</v>
      </c>
      <c r="F1422" t="s">
        <v>3103</v>
      </c>
      <c r="G1422">
        <v>1</v>
      </c>
      <c r="H1422" t="s">
        <v>3104</v>
      </c>
    </row>
    <row r="1423" spans="1:17" x14ac:dyDescent="0.25">
      <c r="A1423" t="s">
        <v>220</v>
      </c>
      <c r="B1423" t="s">
        <v>76</v>
      </c>
      <c r="C1423" t="s">
        <v>47</v>
      </c>
      <c r="D1423" t="s">
        <v>3279</v>
      </c>
      <c r="E1423" t="s">
        <v>49</v>
      </c>
      <c r="F1423" t="s">
        <v>50</v>
      </c>
      <c r="G1423">
        <v>0</v>
      </c>
    </row>
    <row r="1424" spans="1:17" x14ac:dyDescent="0.25">
      <c r="A1424" t="s">
        <v>220</v>
      </c>
      <c r="B1424" t="s">
        <v>70</v>
      </c>
      <c r="C1424" t="s">
        <v>47</v>
      </c>
      <c r="D1424" t="s">
        <v>3281</v>
      </c>
      <c r="E1424" t="s">
        <v>49</v>
      </c>
      <c r="F1424" t="s">
        <v>50</v>
      </c>
      <c r="G1424">
        <v>0</v>
      </c>
    </row>
    <row r="1425" spans="1:7" x14ac:dyDescent="0.25">
      <c r="A1425" t="s">
        <v>220</v>
      </c>
      <c r="B1425" t="s">
        <v>73</v>
      </c>
      <c r="C1425" t="s">
        <v>47</v>
      </c>
      <c r="D1425" t="s">
        <v>3280</v>
      </c>
      <c r="E1425" t="s">
        <v>49</v>
      </c>
      <c r="F1425" t="s">
        <v>50</v>
      </c>
      <c r="G1425">
        <v>0</v>
      </c>
    </row>
    <row r="1426" spans="1:7" x14ac:dyDescent="0.25">
      <c r="A1426" t="s">
        <v>220</v>
      </c>
      <c r="B1426" t="s">
        <v>76</v>
      </c>
      <c r="C1426" t="s">
        <v>47</v>
      </c>
      <c r="D1426" t="s">
        <v>3282</v>
      </c>
      <c r="E1426" t="s">
        <v>49</v>
      </c>
      <c r="F1426" t="s">
        <v>50</v>
      </c>
      <c r="G1426">
        <v>2.7777751286824499E-4</v>
      </c>
    </row>
    <row r="1427" spans="1:7" x14ac:dyDescent="0.25">
      <c r="A1427" t="s">
        <v>220</v>
      </c>
      <c r="B1427" t="s">
        <v>70</v>
      </c>
      <c r="C1427" t="s">
        <v>47</v>
      </c>
      <c r="D1427" t="s">
        <v>3283</v>
      </c>
      <c r="E1427" t="s">
        <v>49</v>
      </c>
      <c r="F1427" t="s">
        <v>50</v>
      </c>
      <c r="G1427">
        <v>0</v>
      </c>
    </row>
    <row r="1428" spans="1:7" x14ac:dyDescent="0.25">
      <c r="A1428" t="s">
        <v>220</v>
      </c>
      <c r="B1428" t="s">
        <v>73</v>
      </c>
      <c r="C1428" t="s">
        <v>47</v>
      </c>
      <c r="D1428" t="s">
        <v>3284</v>
      </c>
      <c r="E1428" t="s">
        <v>49</v>
      </c>
      <c r="F1428" t="s">
        <v>50</v>
      </c>
      <c r="G1428">
        <v>2.7777751286824499E-4</v>
      </c>
    </row>
    <row r="1429" spans="1:7" x14ac:dyDescent="0.25">
      <c r="A1429" t="s">
        <v>220</v>
      </c>
      <c r="B1429" t="s">
        <v>76</v>
      </c>
      <c r="C1429" t="s">
        <v>47</v>
      </c>
      <c r="D1429" t="s">
        <v>3285</v>
      </c>
      <c r="E1429" t="s">
        <v>49</v>
      </c>
      <c r="F1429" t="s">
        <v>50</v>
      </c>
      <c r="G1429">
        <v>1.8518500857883001E-4</v>
      </c>
    </row>
    <row r="1430" spans="1:7" x14ac:dyDescent="0.25">
      <c r="A1430" t="s">
        <v>220</v>
      </c>
      <c r="B1430" t="s">
        <v>70</v>
      </c>
      <c r="C1430" t="s">
        <v>47</v>
      </c>
      <c r="D1430" t="s">
        <v>3286</v>
      </c>
      <c r="E1430" t="s">
        <v>49</v>
      </c>
      <c r="F1430" t="s">
        <v>50</v>
      </c>
      <c r="G1430">
        <v>0</v>
      </c>
    </row>
    <row r="1431" spans="1:7" x14ac:dyDescent="0.25">
      <c r="A1431" t="s">
        <v>220</v>
      </c>
      <c r="B1431" t="s">
        <v>73</v>
      </c>
      <c r="C1431" t="s">
        <v>47</v>
      </c>
      <c r="D1431" t="s">
        <v>3287</v>
      </c>
      <c r="E1431" t="s">
        <v>49</v>
      </c>
      <c r="F1431" t="s">
        <v>50</v>
      </c>
      <c r="G1431">
        <v>5.5555502573648998E-4</v>
      </c>
    </row>
    <row r="1432" spans="1:7" x14ac:dyDescent="0.25">
      <c r="A1432" t="s">
        <v>220</v>
      </c>
      <c r="B1432" t="s">
        <v>76</v>
      </c>
      <c r="C1432" t="s">
        <v>47</v>
      </c>
      <c r="D1432" t="s">
        <v>3288</v>
      </c>
      <c r="E1432" t="s">
        <v>49</v>
      </c>
      <c r="F1432" t="s">
        <v>50</v>
      </c>
      <c r="G1432">
        <v>1.3888875643412201E-4</v>
      </c>
    </row>
    <row r="1433" spans="1:7" x14ac:dyDescent="0.25">
      <c r="A1433" t="s">
        <v>220</v>
      </c>
      <c r="B1433" t="s">
        <v>70</v>
      </c>
      <c r="C1433" t="s">
        <v>47</v>
      </c>
      <c r="D1433" t="s">
        <v>3289</v>
      </c>
      <c r="E1433" t="s">
        <v>49</v>
      </c>
      <c r="F1433" t="s">
        <v>50</v>
      </c>
      <c r="G1433">
        <v>0</v>
      </c>
    </row>
    <row r="1434" spans="1:7" x14ac:dyDescent="0.25">
      <c r="A1434" t="s">
        <v>220</v>
      </c>
      <c r="B1434" t="s">
        <v>73</v>
      </c>
      <c r="C1434" t="s">
        <v>47</v>
      </c>
      <c r="D1434" t="s">
        <v>3290</v>
      </c>
      <c r="E1434" t="s">
        <v>49</v>
      </c>
      <c r="F1434" t="s">
        <v>50</v>
      </c>
      <c r="G1434">
        <v>4.16666269302368E-4</v>
      </c>
    </row>
    <row r="1435" spans="1:7" x14ac:dyDescent="0.25">
      <c r="A1435" t="s">
        <v>220</v>
      </c>
      <c r="B1435" t="s">
        <v>76</v>
      </c>
      <c r="C1435" t="s">
        <v>47</v>
      </c>
      <c r="D1435" t="s">
        <v>3292</v>
      </c>
      <c r="E1435" t="s">
        <v>49</v>
      </c>
      <c r="F1435" t="s">
        <v>50</v>
      </c>
      <c r="G1435">
        <v>1.1111100514729799E-4</v>
      </c>
    </row>
    <row r="1436" spans="1:7" x14ac:dyDescent="0.25">
      <c r="A1436" t="s">
        <v>220</v>
      </c>
      <c r="B1436" t="s">
        <v>70</v>
      </c>
      <c r="C1436" t="s">
        <v>47</v>
      </c>
      <c r="D1436" t="s">
        <v>3291</v>
      </c>
      <c r="E1436" t="s">
        <v>49</v>
      </c>
      <c r="F1436" t="s">
        <v>50</v>
      </c>
      <c r="G1436">
        <v>0</v>
      </c>
    </row>
    <row r="1437" spans="1:7" x14ac:dyDescent="0.25">
      <c r="A1437" t="s">
        <v>220</v>
      </c>
      <c r="B1437" t="s">
        <v>73</v>
      </c>
      <c r="C1437" t="s">
        <v>47</v>
      </c>
      <c r="D1437" t="s">
        <v>3293</v>
      </c>
      <c r="E1437" t="s">
        <v>49</v>
      </c>
      <c r="F1437" t="s">
        <v>50</v>
      </c>
      <c r="G1437">
        <v>3.3333301544189402E-4</v>
      </c>
    </row>
    <row r="1438" spans="1:7" x14ac:dyDescent="0.25">
      <c r="A1438" t="s">
        <v>220</v>
      </c>
      <c r="B1438" t="s">
        <v>76</v>
      </c>
      <c r="C1438" t="s">
        <v>47</v>
      </c>
      <c r="D1438" t="s">
        <v>3295</v>
      </c>
      <c r="E1438" t="s">
        <v>49</v>
      </c>
      <c r="F1438" t="s">
        <v>50</v>
      </c>
      <c r="G1438">
        <v>2.3148126072353699E-4</v>
      </c>
    </row>
    <row r="1439" spans="1:7" x14ac:dyDescent="0.25">
      <c r="A1439" t="s">
        <v>220</v>
      </c>
      <c r="B1439" t="s">
        <v>70</v>
      </c>
      <c r="C1439" t="s">
        <v>47</v>
      </c>
      <c r="D1439" t="s">
        <v>3294</v>
      </c>
      <c r="E1439" t="s">
        <v>49</v>
      </c>
      <c r="F1439" t="s">
        <v>50</v>
      </c>
      <c r="G1439">
        <v>1.8518533971574499E-4</v>
      </c>
    </row>
    <row r="1440" spans="1:7" x14ac:dyDescent="0.25">
      <c r="A1440" t="s">
        <v>220</v>
      </c>
      <c r="B1440" t="s">
        <v>73</v>
      </c>
      <c r="C1440" t="s">
        <v>47</v>
      </c>
      <c r="D1440" t="s">
        <v>3296</v>
      </c>
      <c r="E1440" t="s">
        <v>49</v>
      </c>
      <c r="F1440" t="s">
        <v>50</v>
      </c>
      <c r="G1440">
        <v>5.5555502573648998E-4</v>
      </c>
    </row>
    <row r="1441" spans="1:8" x14ac:dyDescent="0.25">
      <c r="A1441" t="s">
        <v>220</v>
      </c>
      <c r="B1441" t="s">
        <v>76</v>
      </c>
      <c r="C1441" t="s">
        <v>47</v>
      </c>
      <c r="D1441" t="s">
        <v>3298</v>
      </c>
      <c r="E1441" t="s">
        <v>49</v>
      </c>
      <c r="F1441" t="s">
        <v>50</v>
      </c>
      <c r="G1441">
        <v>1.98412509191603E-4</v>
      </c>
    </row>
    <row r="1442" spans="1:8" x14ac:dyDescent="0.25">
      <c r="A1442" t="s">
        <v>220</v>
      </c>
      <c r="B1442" t="s">
        <v>70</v>
      </c>
      <c r="C1442" t="s">
        <v>47</v>
      </c>
      <c r="D1442" t="s">
        <v>3297</v>
      </c>
      <c r="E1442" t="s">
        <v>49</v>
      </c>
      <c r="F1442" t="s">
        <v>50</v>
      </c>
      <c r="G1442">
        <v>1.5873029118492401E-4</v>
      </c>
    </row>
    <row r="1443" spans="1:8" x14ac:dyDescent="0.25">
      <c r="A1443" t="s">
        <v>220</v>
      </c>
      <c r="B1443" t="s">
        <v>73</v>
      </c>
      <c r="C1443" t="s">
        <v>47</v>
      </c>
      <c r="D1443" t="s">
        <v>3299</v>
      </c>
      <c r="E1443" t="s">
        <v>49</v>
      </c>
      <c r="F1443" t="s">
        <v>50</v>
      </c>
      <c r="G1443">
        <v>5.1587252389816997E-4</v>
      </c>
    </row>
    <row r="1444" spans="1:8" x14ac:dyDescent="0.25">
      <c r="A1444" t="s">
        <v>220</v>
      </c>
      <c r="B1444" t="s">
        <v>76</v>
      </c>
      <c r="C1444" t="s">
        <v>47</v>
      </c>
      <c r="D1444" t="s">
        <v>3301</v>
      </c>
      <c r="E1444" t="s">
        <v>49</v>
      </c>
      <c r="F1444" t="s">
        <v>50</v>
      </c>
      <c r="G1444">
        <v>1.73610945542653E-4</v>
      </c>
    </row>
    <row r="1445" spans="1:8" x14ac:dyDescent="0.25">
      <c r="A1445" t="s">
        <v>218</v>
      </c>
      <c r="B1445" t="s">
        <v>3246</v>
      </c>
      <c r="C1445" t="s">
        <v>99</v>
      </c>
      <c r="D1445" t="s">
        <v>50</v>
      </c>
      <c r="E1445" t="s">
        <v>0</v>
      </c>
      <c r="F1445">
        <v>4.1956305503845197E-3</v>
      </c>
      <c r="G1445" t="s">
        <v>100</v>
      </c>
    </row>
    <row r="1446" spans="1:8" x14ac:dyDescent="0.25">
      <c r="A1446" t="s">
        <v>101</v>
      </c>
    </row>
    <row r="1447" spans="1:8" x14ac:dyDescent="0.25">
      <c r="A1447" t="s">
        <v>218</v>
      </c>
      <c r="B1447" t="s">
        <v>73</v>
      </c>
      <c r="C1447" t="s">
        <v>44</v>
      </c>
      <c r="D1447" t="s">
        <v>45</v>
      </c>
      <c r="E1447" t="s">
        <v>46</v>
      </c>
      <c r="F1447" t="s">
        <v>3103</v>
      </c>
      <c r="G1447">
        <v>1</v>
      </c>
      <c r="H1447" t="s">
        <v>3104</v>
      </c>
    </row>
    <row r="1448" spans="1:8" x14ac:dyDescent="0.25">
      <c r="A1448" t="s">
        <v>220</v>
      </c>
      <c r="B1448" t="s">
        <v>70</v>
      </c>
      <c r="C1448" t="s">
        <v>47</v>
      </c>
      <c r="D1448" t="s">
        <v>3300</v>
      </c>
      <c r="E1448" t="s">
        <v>49</v>
      </c>
      <c r="F1448" t="s">
        <v>50</v>
      </c>
      <c r="G1448">
        <v>1.38889004786809E-4</v>
      </c>
    </row>
    <row r="1449" spans="1:8" x14ac:dyDescent="0.25">
      <c r="A1449" t="s">
        <v>220</v>
      </c>
      <c r="B1449" t="s">
        <v>73</v>
      </c>
      <c r="C1449" t="s">
        <v>47</v>
      </c>
      <c r="D1449" t="s">
        <v>3302</v>
      </c>
      <c r="E1449" t="s">
        <v>49</v>
      </c>
      <c r="F1449" t="s">
        <v>50</v>
      </c>
      <c r="G1449">
        <v>4.51388458410898E-4</v>
      </c>
    </row>
    <row r="1450" spans="1:8" x14ac:dyDescent="0.25">
      <c r="A1450" t="s">
        <v>218</v>
      </c>
      <c r="B1450" t="s">
        <v>3247</v>
      </c>
      <c r="C1450" t="s">
        <v>99</v>
      </c>
      <c r="D1450" t="s">
        <v>50</v>
      </c>
      <c r="E1450" t="s">
        <v>0</v>
      </c>
      <c r="F1450">
        <v>5.3310394287109299E-4</v>
      </c>
      <c r="G1450" t="s">
        <v>100</v>
      </c>
    </row>
    <row r="1451" spans="1:8" x14ac:dyDescent="0.25">
      <c r="A1451" t="s">
        <v>101</v>
      </c>
    </row>
    <row r="1452" spans="1:8" x14ac:dyDescent="0.25">
      <c r="A1452" t="s">
        <v>218</v>
      </c>
      <c r="B1452" t="s">
        <v>70</v>
      </c>
      <c r="C1452" t="s">
        <v>44</v>
      </c>
      <c r="D1452" t="s">
        <v>45</v>
      </c>
      <c r="E1452" t="s">
        <v>46</v>
      </c>
      <c r="F1452" t="s">
        <v>3103</v>
      </c>
      <c r="G1452">
        <v>5</v>
      </c>
      <c r="H1452" t="s">
        <v>3104</v>
      </c>
    </row>
    <row r="1453" spans="1:8" x14ac:dyDescent="0.25">
      <c r="A1453" t="s">
        <v>218</v>
      </c>
      <c r="B1453" t="s">
        <v>3245</v>
      </c>
      <c r="C1453" t="s">
        <v>99</v>
      </c>
      <c r="D1453" t="s">
        <v>50</v>
      </c>
      <c r="E1453" t="s">
        <v>0</v>
      </c>
      <c r="F1453">
        <v>8.7273120880126899E-4</v>
      </c>
      <c r="G1453" t="s">
        <v>100</v>
      </c>
    </row>
    <row r="1454" spans="1:8" x14ac:dyDescent="0.25">
      <c r="A1454" t="s">
        <v>101</v>
      </c>
    </row>
    <row r="1455" spans="1:8" x14ac:dyDescent="0.25">
      <c r="A1455" t="s">
        <v>218</v>
      </c>
      <c r="B1455" t="s">
        <v>76</v>
      </c>
      <c r="C1455" t="s">
        <v>44</v>
      </c>
      <c r="D1455" t="s">
        <v>45</v>
      </c>
      <c r="E1455" t="s">
        <v>46</v>
      </c>
      <c r="F1455" t="s">
        <v>3103</v>
      </c>
      <c r="G1455">
        <v>3</v>
      </c>
      <c r="H1455" t="s">
        <v>3104</v>
      </c>
    </row>
    <row r="1456" spans="1:8" x14ac:dyDescent="0.25">
      <c r="A1456" t="s">
        <v>220</v>
      </c>
      <c r="B1456" t="s">
        <v>76</v>
      </c>
      <c r="C1456" t="s">
        <v>47</v>
      </c>
      <c r="D1456" t="s">
        <v>3304</v>
      </c>
      <c r="E1456" t="s">
        <v>49</v>
      </c>
      <c r="F1456" t="s">
        <v>50</v>
      </c>
      <c r="G1456">
        <v>1.54320840482358E-4</v>
      </c>
    </row>
    <row r="1457" spans="1:7" x14ac:dyDescent="0.25">
      <c r="A1457" t="s">
        <v>220</v>
      </c>
      <c r="B1457" t="s">
        <v>70</v>
      </c>
      <c r="C1457" t="s">
        <v>47</v>
      </c>
      <c r="D1457" t="s">
        <v>3303</v>
      </c>
      <c r="E1457" t="s">
        <v>49</v>
      </c>
      <c r="F1457" t="s">
        <v>50</v>
      </c>
      <c r="G1457">
        <v>1.2345689314383E-4</v>
      </c>
    </row>
    <row r="1458" spans="1:7" x14ac:dyDescent="0.25">
      <c r="A1458" t="s">
        <v>220</v>
      </c>
      <c r="B1458" t="s">
        <v>73</v>
      </c>
      <c r="C1458" t="s">
        <v>47</v>
      </c>
      <c r="D1458" t="s">
        <v>3305</v>
      </c>
      <c r="E1458" t="s">
        <v>49</v>
      </c>
      <c r="F1458" t="s">
        <v>50</v>
      </c>
      <c r="G1458">
        <v>4.0123418525413201E-4</v>
      </c>
    </row>
    <row r="1459" spans="1:7" x14ac:dyDescent="0.25">
      <c r="A1459" t="s">
        <v>220</v>
      </c>
      <c r="B1459" t="s">
        <v>76</v>
      </c>
      <c r="C1459" t="s">
        <v>47</v>
      </c>
      <c r="D1459" t="s">
        <v>3308</v>
      </c>
      <c r="E1459" t="s">
        <v>49</v>
      </c>
      <c r="F1459" t="s">
        <v>50</v>
      </c>
      <c r="G1459">
        <v>1.6666650772094701E-4</v>
      </c>
    </row>
    <row r="1460" spans="1:7" x14ac:dyDescent="0.25">
      <c r="A1460" t="s">
        <v>220</v>
      </c>
      <c r="B1460" t="s">
        <v>70</v>
      </c>
      <c r="C1460" t="s">
        <v>47</v>
      </c>
      <c r="D1460" t="s">
        <v>3307</v>
      </c>
      <c r="E1460" t="s">
        <v>49</v>
      </c>
      <c r="F1460" t="s">
        <v>50</v>
      </c>
      <c r="G1460">
        <v>1.11111203829447E-4</v>
      </c>
    </row>
    <row r="1461" spans="1:7" x14ac:dyDescent="0.25">
      <c r="A1461" t="s">
        <v>220</v>
      </c>
      <c r="B1461" t="s">
        <v>73</v>
      </c>
      <c r="C1461" t="s">
        <v>47</v>
      </c>
      <c r="D1461" t="s">
        <v>3306</v>
      </c>
      <c r="E1461" t="s">
        <v>49</v>
      </c>
      <c r="F1461" t="s">
        <v>50</v>
      </c>
      <c r="G1461">
        <v>4.4444402058919197E-4</v>
      </c>
    </row>
    <row r="1462" spans="1:7" x14ac:dyDescent="0.25">
      <c r="A1462" t="s">
        <v>106</v>
      </c>
      <c r="B1462" t="s">
        <v>3</v>
      </c>
      <c r="C1462" t="s">
        <v>108</v>
      </c>
      <c r="D1462">
        <v>12</v>
      </c>
      <c r="E1462" t="s">
        <v>60</v>
      </c>
      <c r="F1462" t="s">
        <v>61</v>
      </c>
      <c r="G1462">
        <v>4.4444402058919197E-4</v>
      </c>
    </row>
    <row r="1463" spans="1:7" x14ac:dyDescent="0.25">
      <c r="A1463">
        <v>4.4444402058919197E-4</v>
      </c>
    </row>
    <row r="1464" spans="1:7" x14ac:dyDescent="0.25">
      <c r="A1464" t="s">
        <v>220</v>
      </c>
      <c r="B1464" t="s">
        <v>76</v>
      </c>
      <c r="C1464" t="s">
        <v>47</v>
      </c>
      <c r="D1464" t="s">
        <v>3310</v>
      </c>
      <c r="E1464" t="s">
        <v>49</v>
      </c>
      <c r="F1464" t="s">
        <v>50</v>
      </c>
      <c r="G1464">
        <v>1.5151500701904199E-4</v>
      </c>
    </row>
    <row r="1465" spans="1:7" x14ac:dyDescent="0.25">
      <c r="A1465" t="s">
        <v>220</v>
      </c>
      <c r="B1465" t="s">
        <v>70</v>
      </c>
      <c r="C1465" t="s">
        <v>47</v>
      </c>
      <c r="D1465" t="s">
        <v>3309</v>
      </c>
      <c r="E1465" t="s">
        <v>49</v>
      </c>
      <c r="F1465" t="s">
        <v>50</v>
      </c>
      <c r="G1465">
        <v>1.01010185299497E-4</v>
      </c>
    </row>
    <row r="1466" spans="1:7" x14ac:dyDescent="0.25">
      <c r="A1466" t="s">
        <v>220</v>
      </c>
      <c r="B1466" t="s">
        <v>76</v>
      </c>
      <c r="C1466" t="s">
        <v>47</v>
      </c>
      <c r="D1466" t="s">
        <v>3312</v>
      </c>
      <c r="E1466" t="s">
        <v>49</v>
      </c>
      <c r="F1466" t="s">
        <v>50</v>
      </c>
      <c r="G1466">
        <v>1.3888875643412201E-4</v>
      </c>
    </row>
    <row r="1467" spans="1:7" x14ac:dyDescent="0.25">
      <c r="A1467" t="s">
        <v>220</v>
      </c>
      <c r="B1467" t="s">
        <v>70</v>
      </c>
      <c r="C1467" t="s">
        <v>47</v>
      </c>
      <c r="D1467" t="s">
        <v>3311</v>
      </c>
      <c r="E1467" t="s">
        <v>49</v>
      </c>
      <c r="F1467" t="s">
        <v>50</v>
      </c>
      <c r="G1467" s="7">
        <v>9.2592669857872794E-5</v>
      </c>
    </row>
    <row r="1468" spans="1:7" x14ac:dyDescent="0.25">
      <c r="A1468" t="s">
        <v>220</v>
      </c>
      <c r="B1468" t="s">
        <v>76</v>
      </c>
      <c r="C1468" t="s">
        <v>47</v>
      </c>
      <c r="D1468" t="s">
        <v>3314</v>
      </c>
      <c r="E1468" t="s">
        <v>49</v>
      </c>
      <c r="F1468" t="s">
        <v>50</v>
      </c>
      <c r="G1468">
        <v>1.2820500593919E-4</v>
      </c>
    </row>
    <row r="1469" spans="1:7" x14ac:dyDescent="0.25">
      <c r="A1469" t="s">
        <v>220</v>
      </c>
      <c r="B1469" t="s">
        <v>70</v>
      </c>
      <c r="C1469" t="s">
        <v>47</v>
      </c>
      <c r="D1469" t="s">
        <v>3313</v>
      </c>
      <c r="E1469" t="s">
        <v>49</v>
      </c>
      <c r="F1469" t="s">
        <v>50</v>
      </c>
      <c r="G1469" s="7">
        <v>8.5470156791882598E-5</v>
      </c>
    </row>
    <row r="1470" spans="1:7" x14ac:dyDescent="0.25">
      <c r="A1470" t="s">
        <v>220</v>
      </c>
      <c r="B1470" t="s">
        <v>76</v>
      </c>
      <c r="C1470" t="s">
        <v>47</v>
      </c>
      <c r="D1470" t="s">
        <v>3316</v>
      </c>
      <c r="E1470" t="s">
        <v>49</v>
      </c>
      <c r="F1470" t="s">
        <v>50</v>
      </c>
      <c r="G1470">
        <v>1.19047505514962E-4</v>
      </c>
    </row>
    <row r="1471" spans="1:7" x14ac:dyDescent="0.25">
      <c r="A1471" t="s">
        <v>218</v>
      </c>
      <c r="B1471" t="s">
        <v>73</v>
      </c>
      <c r="C1471" t="s">
        <v>47</v>
      </c>
      <c r="D1471" t="s">
        <v>3280</v>
      </c>
      <c r="E1471" t="s">
        <v>49</v>
      </c>
      <c r="F1471" t="s">
        <v>50</v>
      </c>
      <c r="G1471">
        <v>1.1111120382944701E-3</v>
      </c>
    </row>
    <row r="1472" spans="1:7" x14ac:dyDescent="0.25">
      <c r="A1472" t="s">
        <v>220</v>
      </c>
      <c r="B1472" t="s">
        <v>76</v>
      </c>
      <c r="C1472" t="s">
        <v>47</v>
      </c>
      <c r="D1472" t="s">
        <v>3318</v>
      </c>
      <c r="E1472" t="s">
        <v>49</v>
      </c>
      <c r="F1472" t="s">
        <v>50</v>
      </c>
      <c r="G1472">
        <v>1.1111100514729799E-4</v>
      </c>
    </row>
    <row r="1473" spans="1:7" x14ac:dyDescent="0.25">
      <c r="A1473" t="s">
        <v>220</v>
      </c>
      <c r="B1473" t="s">
        <v>70</v>
      </c>
      <c r="C1473" t="s">
        <v>47</v>
      </c>
      <c r="D1473" t="s">
        <v>3315</v>
      </c>
      <c r="E1473" t="s">
        <v>49</v>
      </c>
      <c r="F1473" t="s">
        <v>50</v>
      </c>
      <c r="G1473" s="7">
        <v>7.9365145592462399E-5</v>
      </c>
    </row>
    <row r="1474" spans="1:7" x14ac:dyDescent="0.25">
      <c r="A1474" t="s">
        <v>218</v>
      </c>
      <c r="B1474" t="s">
        <v>76</v>
      </c>
      <c r="C1474" t="s">
        <v>47</v>
      </c>
      <c r="D1474" t="s">
        <v>3279</v>
      </c>
      <c r="E1474" t="s">
        <v>49</v>
      </c>
      <c r="F1474" t="s">
        <v>50</v>
      </c>
      <c r="G1474">
        <v>0</v>
      </c>
    </row>
    <row r="1475" spans="1:7" x14ac:dyDescent="0.25">
      <c r="A1475" t="s">
        <v>218</v>
      </c>
      <c r="B1475" t="s">
        <v>70</v>
      </c>
      <c r="C1475" t="s">
        <v>47</v>
      </c>
      <c r="D1475" t="s">
        <v>3281</v>
      </c>
      <c r="E1475" t="s">
        <v>49</v>
      </c>
      <c r="F1475" t="s">
        <v>50</v>
      </c>
      <c r="G1475">
        <v>0</v>
      </c>
    </row>
    <row r="1476" spans="1:7" x14ac:dyDescent="0.25">
      <c r="A1476" t="s">
        <v>220</v>
      </c>
      <c r="B1476" t="s">
        <v>76</v>
      </c>
      <c r="C1476" t="s">
        <v>47</v>
      </c>
      <c r="D1476" t="s">
        <v>3320</v>
      </c>
      <c r="E1476" t="s">
        <v>49</v>
      </c>
      <c r="F1476" t="s">
        <v>50</v>
      </c>
      <c r="G1476">
        <v>1.04166567325592E-4</v>
      </c>
    </row>
    <row r="1477" spans="1:7" x14ac:dyDescent="0.25">
      <c r="A1477" t="s">
        <v>220</v>
      </c>
      <c r="B1477" t="s">
        <v>70</v>
      </c>
      <c r="C1477" t="s">
        <v>47</v>
      </c>
      <c r="D1477" t="s">
        <v>3317</v>
      </c>
      <c r="E1477" t="s">
        <v>49</v>
      </c>
      <c r="F1477" t="s">
        <v>50</v>
      </c>
      <c r="G1477" s="7">
        <v>7.4074135886298195E-5</v>
      </c>
    </row>
    <row r="1478" spans="1:7" x14ac:dyDescent="0.25">
      <c r="A1478" t="s">
        <v>220</v>
      </c>
      <c r="B1478" t="s">
        <v>76</v>
      </c>
      <c r="C1478" t="s">
        <v>47</v>
      </c>
      <c r="D1478" t="s">
        <v>3322</v>
      </c>
      <c r="E1478" t="s">
        <v>49</v>
      </c>
      <c r="F1478" t="s">
        <v>50</v>
      </c>
      <c r="G1478" s="7">
        <v>9.8039122188792505E-5</v>
      </c>
    </row>
    <row r="1479" spans="1:7" x14ac:dyDescent="0.25">
      <c r="A1479" t="s">
        <v>220</v>
      </c>
      <c r="B1479" t="s">
        <v>70</v>
      </c>
      <c r="C1479" t="s">
        <v>47</v>
      </c>
      <c r="D1479" t="s">
        <v>3319</v>
      </c>
      <c r="E1479" t="s">
        <v>49</v>
      </c>
      <c r="F1479" t="s">
        <v>50</v>
      </c>
      <c r="G1479" s="7">
        <v>6.9444502393404596E-5</v>
      </c>
    </row>
    <row r="1480" spans="1:7" x14ac:dyDescent="0.25">
      <c r="A1480" t="s">
        <v>220</v>
      </c>
      <c r="B1480" t="s">
        <v>76</v>
      </c>
      <c r="C1480" t="s">
        <v>47</v>
      </c>
      <c r="D1480" t="s">
        <v>3324</v>
      </c>
      <c r="E1480" t="s">
        <v>49</v>
      </c>
      <c r="F1480" t="s">
        <v>50</v>
      </c>
      <c r="G1480" s="7">
        <v>9.2592504289415101E-5</v>
      </c>
    </row>
    <row r="1481" spans="1:7" x14ac:dyDescent="0.25">
      <c r="A1481" t="s">
        <v>220</v>
      </c>
      <c r="B1481" t="s">
        <v>70</v>
      </c>
      <c r="C1481" t="s">
        <v>47</v>
      </c>
      <c r="D1481" t="s">
        <v>3321</v>
      </c>
      <c r="E1481" t="s">
        <v>49</v>
      </c>
      <c r="F1481" t="s">
        <v>50</v>
      </c>
      <c r="G1481" s="7">
        <v>6.5359531664380797E-5</v>
      </c>
    </row>
    <row r="1482" spans="1:7" x14ac:dyDescent="0.25">
      <c r="A1482" t="s">
        <v>220</v>
      </c>
      <c r="B1482" t="s">
        <v>76</v>
      </c>
      <c r="C1482" t="s">
        <v>47</v>
      </c>
      <c r="D1482" t="s">
        <v>3326</v>
      </c>
      <c r="E1482" t="s">
        <v>49</v>
      </c>
      <c r="F1482" t="s">
        <v>50</v>
      </c>
      <c r="G1482">
        <v>2.1929803647493E-4</v>
      </c>
    </row>
    <row r="1483" spans="1:7" x14ac:dyDescent="0.25">
      <c r="A1483" t="s">
        <v>220</v>
      </c>
      <c r="B1483" t="s">
        <v>70</v>
      </c>
      <c r="C1483" t="s">
        <v>47</v>
      </c>
      <c r="D1483" t="s">
        <v>3323</v>
      </c>
      <c r="E1483" t="s">
        <v>49</v>
      </c>
      <c r="F1483" t="s">
        <v>50</v>
      </c>
      <c r="G1483" s="7">
        <v>6.1728446571915205E-5</v>
      </c>
    </row>
    <row r="1484" spans="1:7" x14ac:dyDescent="0.25">
      <c r="A1484" t="s">
        <v>220</v>
      </c>
      <c r="B1484" t="s">
        <v>76</v>
      </c>
      <c r="C1484" t="s">
        <v>47</v>
      </c>
      <c r="D1484" t="s">
        <v>3328</v>
      </c>
      <c r="E1484" t="s">
        <v>49</v>
      </c>
      <c r="F1484" t="s">
        <v>50</v>
      </c>
      <c r="G1484">
        <v>2.4999976158141999E-4</v>
      </c>
    </row>
    <row r="1485" spans="1:7" x14ac:dyDescent="0.25">
      <c r="A1485" t="s">
        <v>220</v>
      </c>
      <c r="B1485" t="s">
        <v>70</v>
      </c>
      <c r="C1485" t="s">
        <v>47</v>
      </c>
      <c r="D1485" t="s">
        <v>3325</v>
      </c>
      <c r="E1485" t="s">
        <v>49</v>
      </c>
      <c r="F1485" t="s">
        <v>50</v>
      </c>
      <c r="G1485" s="7">
        <v>5.8479580962867E-5</v>
      </c>
    </row>
    <row r="1486" spans="1:7" x14ac:dyDescent="0.25">
      <c r="A1486" t="s">
        <v>220</v>
      </c>
      <c r="B1486" t="s">
        <v>76</v>
      </c>
      <c r="C1486" t="s">
        <v>47</v>
      </c>
      <c r="D1486" t="s">
        <v>3330</v>
      </c>
      <c r="E1486" t="s">
        <v>49</v>
      </c>
      <c r="F1486" t="s">
        <v>50</v>
      </c>
      <c r="G1486">
        <v>2.3809501102992401E-4</v>
      </c>
    </row>
    <row r="1487" spans="1:7" x14ac:dyDescent="0.25">
      <c r="A1487" t="s">
        <v>218</v>
      </c>
      <c r="B1487" t="s">
        <v>73</v>
      </c>
      <c r="C1487" t="s">
        <v>47</v>
      </c>
      <c r="D1487" t="s">
        <v>3284</v>
      </c>
      <c r="E1487" t="s">
        <v>49</v>
      </c>
      <c r="F1487" t="s">
        <v>50</v>
      </c>
      <c r="G1487">
        <v>1.1111120382944701E-3</v>
      </c>
    </row>
    <row r="1488" spans="1:7" x14ac:dyDescent="0.25">
      <c r="A1488" t="s">
        <v>220</v>
      </c>
      <c r="B1488" t="s">
        <v>70</v>
      </c>
      <c r="C1488" t="s">
        <v>47</v>
      </c>
      <c r="D1488" t="s">
        <v>3327</v>
      </c>
      <c r="E1488" t="s">
        <v>49</v>
      </c>
      <c r="F1488" t="s">
        <v>50</v>
      </c>
      <c r="G1488" s="7">
        <v>8.3333353201548206E-5</v>
      </c>
    </row>
    <row r="1489" spans="1:7" x14ac:dyDescent="0.25">
      <c r="A1489" t="s">
        <v>220</v>
      </c>
      <c r="B1489" t="s">
        <v>76</v>
      </c>
      <c r="C1489" t="s">
        <v>47</v>
      </c>
      <c r="D1489" t="s">
        <v>3332</v>
      </c>
      <c r="E1489" t="s">
        <v>49</v>
      </c>
      <c r="F1489" t="s">
        <v>50</v>
      </c>
      <c r="G1489">
        <v>2.2727251052856399E-4</v>
      </c>
    </row>
    <row r="1490" spans="1:7" x14ac:dyDescent="0.25">
      <c r="A1490" t="s">
        <v>220</v>
      </c>
      <c r="B1490" t="s">
        <v>70</v>
      </c>
      <c r="C1490" t="s">
        <v>47</v>
      </c>
      <c r="D1490" t="s">
        <v>3329</v>
      </c>
      <c r="E1490" t="s">
        <v>49</v>
      </c>
      <c r="F1490" t="s">
        <v>50</v>
      </c>
      <c r="G1490" s="7">
        <v>7.9365098287188796E-5</v>
      </c>
    </row>
    <row r="1491" spans="1:7" x14ac:dyDescent="0.25">
      <c r="A1491" t="s">
        <v>220</v>
      </c>
      <c r="B1491" t="s">
        <v>76</v>
      </c>
      <c r="C1491" t="s">
        <v>47</v>
      </c>
      <c r="D1491" t="s">
        <v>3334</v>
      </c>
      <c r="E1491" t="s">
        <v>49</v>
      </c>
      <c r="F1491" t="s">
        <v>50</v>
      </c>
      <c r="G1491">
        <v>2.1739109702732199E-4</v>
      </c>
    </row>
    <row r="1492" spans="1:7" x14ac:dyDescent="0.25">
      <c r="A1492" t="s">
        <v>218</v>
      </c>
      <c r="B1492" t="s">
        <v>76</v>
      </c>
      <c r="C1492" t="s">
        <v>47</v>
      </c>
      <c r="D1492" t="s">
        <v>3282</v>
      </c>
      <c r="E1492" t="s">
        <v>49</v>
      </c>
      <c r="F1492" t="s">
        <v>50</v>
      </c>
      <c r="G1492">
        <v>0</v>
      </c>
    </row>
    <row r="1493" spans="1:7" x14ac:dyDescent="0.25">
      <c r="A1493" t="s">
        <v>218</v>
      </c>
      <c r="B1493" t="s">
        <v>70</v>
      </c>
      <c r="C1493" t="s">
        <v>47</v>
      </c>
      <c r="D1493" t="s">
        <v>3283</v>
      </c>
      <c r="E1493" t="s">
        <v>49</v>
      </c>
      <c r="F1493" t="s">
        <v>50</v>
      </c>
      <c r="G1493">
        <v>0</v>
      </c>
    </row>
    <row r="1494" spans="1:7" x14ac:dyDescent="0.25">
      <c r="A1494" t="s">
        <v>220</v>
      </c>
      <c r="B1494" t="s">
        <v>70</v>
      </c>
      <c r="C1494" t="s">
        <v>47</v>
      </c>
      <c r="D1494" t="s">
        <v>3331</v>
      </c>
      <c r="E1494" t="s">
        <v>49</v>
      </c>
      <c r="F1494" t="s">
        <v>50</v>
      </c>
      <c r="G1494" s="7">
        <v>7.5757593819589299E-5</v>
      </c>
    </row>
    <row r="1495" spans="1:7" x14ac:dyDescent="0.25">
      <c r="A1495" t="s">
        <v>220</v>
      </c>
      <c r="B1495" t="s">
        <v>76</v>
      </c>
      <c r="C1495" t="s">
        <v>47</v>
      </c>
      <c r="D1495" t="s">
        <v>3336</v>
      </c>
      <c r="E1495" t="s">
        <v>49</v>
      </c>
      <c r="F1495" t="s">
        <v>50</v>
      </c>
      <c r="G1495">
        <v>2.5462946958011999E-4</v>
      </c>
    </row>
    <row r="1496" spans="1:7" x14ac:dyDescent="0.25">
      <c r="A1496" t="s">
        <v>220</v>
      </c>
      <c r="B1496" t="s">
        <v>70</v>
      </c>
      <c r="C1496" t="s">
        <v>47</v>
      </c>
      <c r="D1496" t="s">
        <v>3333</v>
      </c>
      <c r="E1496" t="s">
        <v>49</v>
      </c>
      <c r="F1496" t="s">
        <v>50</v>
      </c>
      <c r="G1496" s="7">
        <v>7.2463785392650601E-5</v>
      </c>
    </row>
    <row r="1497" spans="1:7" x14ac:dyDescent="0.25">
      <c r="A1497" t="s">
        <v>220</v>
      </c>
      <c r="B1497" t="s">
        <v>76</v>
      </c>
      <c r="C1497" t="s">
        <v>47</v>
      </c>
      <c r="D1497" t="s">
        <v>3337</v>
      </c>
      <c r="E1497" t="s">
        <v>49</v>
      </c>
      <c r="F1497" t="s">
        <v>50</v>
      </c>
      <c r="G1497">
        <v>2.44444290796915E-4</v>
      </c>
    </row>
    <row r="1498" spans="1:7" x14ac:dyDescent="0.25">
      <c r="A1498" t="s">
        <v>220</v>
      </c>
      <c r="B1498" t="s">
        <v>70</v>
      </c>
      <c r="C1498" t="s">
        <v>47</v>
      </c>
      <c r="D1498" t="s">
        <v>3335</v>
      </c>
      <c r="E1498" t="s">
        <v>49</v>
      </c>
      <c r="F1498" t="s">
        <v>50</v>
      </c>
      <c r="G1498" s="7">
        <v>6.9444461001290196E-5</v>
      </c>
    </row>
    <row r="1499" spans="1:7" x14ac:dyDescent="0.25">
      <c r="A1499" t="s">
        <v>220</v>
      </c>
      <c r="B1499" t="s">
        <v>76</v>
      </c>
      <c r="C1499" t="s">
        <v>47</v>
      </c>
      <c r="D1499" t="s">
        <v>3339</v>
      </c>
      <c r="E1499" t="s">
        <v>49</v>
      </c>
      <c r="F1499" t="s">
        <v>50</v>
      </c>
      <c r="G1499">
        <v>2.3504258730472599E-4</v>
      </c>
    </row>
    <row r="1500" spans="1:7" x14ac:dyDescent="0.25">
      <c r="A1500" t="s">
        <v>220</v>
      </c>
      <c r="B1500" t="s">
        <v>70</v>
      </c>
      <c r="C1500" t="s">
        <v>47</v>
      </c>
      <c r="D1500" t="s">
        <v>3338</v>
      </c>
      <c r="E1500" t="s">
        <v>49</v>
      </c>
      <c r="F1500" t="s">
        <v>50</v>
      </c>
      <c r="G1500" s="7">
        <v>6.6666682561238597E-5</v>
      </c>
    </row>
    <row r="1501" spans="1:7" x14ac:dyDescent="0.25">
      <c r="A1501" t="s">
        <v>220</v>
      </c>
      <c r="B1501" t="s">
        <v>76</v>
      </c>
      <c r="C1501" t="s">
        <v>47</v>
      </c>
      <c r="D1501" t="s">
        <v>3342</v>
      </c>
      <c r="E1501" t="s">
        <v>49</v>
      </c>
      <c r="F1501" t="s">
        <v>50</v>
      </c>
      <c r="G1501">
        <v>2.2633730629344E-4</v>
      </c>
    </row>
    <row r="1502" spans="1:7" x14ac:dyDescent="0.25">
      <c r="A1502" t="s">
        <v>220</v>
      </c>
      <c r="B1502" t="s">
        <v>70</v>
      </c>
      <c r="C1502" t="s">
        <v>47</v>
      </c>
      <c r="D1502" t="s">
        <v>3340</v>
      </c>
      <c r="E1502" t="s">
        <v>49</v>
      </c>
      <c r="F1502" t="s">
        <v>50</v>
      </c>
      <c r="G1502">
        <v>1.2820515877161201E-4</v>
      </c>
    </row>
    <row r="1503" spans="1:7" x14ac:dyDescent="0.25">
      <c r="A1503" t="s">
        <v>218</v>
      </c>
      <c r="B1503" t="s">
        <v>73</v>
      </c>
      <c r="C1503" t="s">
        <v>47</v>
      </c>
      <c r="D1503" t="s">
        <v>3287</v>
      </c>
      <c r="E1503" t="s">
        <v>49</v>
      </c>
      <c r="F1503" t="s">
        <v>50</v>
      </c>
      <c r="G1503">
        <v>1.2037045425838801E-3</v>
      </c>
    </row>
    <row r="1504" spans="1:7" x14ac:dyDescent="0.25">
      <c r="A1504" t="s">
        <v>220</v>
      </c>
      <c r="B1504" t="s">
        <v>76</v>
      </c>
      <c r="C1504" t="s">
        <v>47</v>
      </c>
      <c r="D1504" t="s">
        <v>3344</v>
      </c>
      <c r="E1504" t="s">
        <v>49</v>
      </c>
      <c r="F1504" t="s">
        <v>50</v>
      </c>
      <c r="G1504">
        <v>2.1825383106867399E-4</v>
      </c>
    </row>
    <row r="1505" spans="1:7" x14ac:dyDescent="0.25">
      <c r="A1505" t="s">
        <v>220</v>
      </c>
      <c r="B1505" t="s">
        <v>70</v>
      </c>
      <c r="C1505" t="s">
        <v>47</v>
      </c>
      <c r="D1505" t="s">
        <v>3341</v>
      </c>
      <c r="E1505" t="s">
        <v>49</v>
      </c>
      <c r="F1505" t="s">
        <v>50</v>
      </c>
      <c r="G1505">
        <v>1.23456819557849E-4</v>
      </c>
    </row>
    <row r="1506" spans="1:7" x14ac:dyDescent="0.25">
      <c r="A1506" t="s">
        <v>220</v>
      </c>
      <c r="B1506" t="s">
        <v>76</v>
      </c>
      <c r="C1506" t="s">
        <v>47</v>
      </c>
      <c r="D1506" t="s">
        <v>3347</v>
      </c>
      <c r="E1506" t="s">
        <v>49</v>
      </c>
      <c r="F1506" t="s">
        <v>50</v>
      </c>
      <c r="G1506">
        <v>2.49041976599857E-4</v>
      </c>
    </row>
    <row r="1507" spans="1:7" x14ac:dyDescent="0.25">
      <c r="A1507" t="s">
        <v>220</v>
      </c>
      <c r="B1507" t="s">
        <v>70</v>
      </c>
      <c r="C1507" t="s">
        <v>47</v>
      </c>
      <c r="D1507" t="s">
        <v>3343</v>
      </c>
      <c r="E1507" t="s">
        <v>49</v>
      </c>
      <c r="F1507" t="s">
        <v>50</v>
      </c>
      <c r="G1507">
        <v>1.19047647430783E-4</v>
      </c>
    </row>
    <row r="1508" spans="1:7" x14ac:dyDescent="0.25">
      <c r="A1508" t="s">
        <v>220</v>
      </c>
      <c r="B1508" t="s">
        <v>76</v>
      </c>
      <c r="C1508" t="s">
        <v>47</v>
      </c>
      <c r="D1508" t="s">
        <v>3349</v>
      </c>
      <c r="E1508" t="s">
        <v>49</v>
      </c>
      <c r="F1508" t="s">
        <v>50</v>
      </c>
      <c r="G1508">
        <v>4.2592571841345802E-4</v>
      </c>
    </row>
    <row r="1509" spans="1:7" x14ac:dyDescent="0.25">
      <c r="A1509" t="s">
        <v>106</v>
      </c>
      <c r="B1509" t="s">
        <v>3</v>
      </c>
      <c r="C1509" t="s">
        <v>108</v>
      </c>
      <c r="D1509">
        <v>13</v>
      </c>
      <c r="E1509" t="s">
        <v>60</v>
      </c>
      <c r="F1509" t="s">
        <v>61</v>
      </c>
      <c r="G1509">
        <v>4.2592571841345802E-4</v>
      </c>
    </row>
    <row r="1510" spans="1:7" x14ac:dyDescent="0.25">
      <c r="A1510">
        <v>4.2592571841345802E-4</v>
      </c>
    </row>
    <row r="1511" spans="1:7" x14ac:dyDescent="0.25">
      <c r="A1511" t="s">
        <v>218</v>
      </c>
      <c r="B1511" t="s">
        <v>76</v>
      </c>
      <c r="C1511" t="s">
        <v>47</v>
      </c>
      <c r="D1511" t="s">
        <v>3285</v>
      </c>
      <c r="E1511" t="s">
        <v>49</v>
      </c>
      <c r="F1511" t="s">
        <v>50</v>
      </c>
      <c r="G1511">
        <v>0</v>
      </c>
    </row>
    <row r="1512" spans="1:7" x14ac:dyDescent="0.25">
      <c r="A1512" t="s">
        <v>218</v>
      </c>
      <c r="B1512" t="s">
        <v>70</v>
      </c>
      <c r="C1512" t="s">
        <v>47</v>
      </c>
      <c r="D1512" t="s">
        <v>3286</v>
      </c>
      <c r="E1512" t="s">
        <v>49</v>
      </c>
      <c r="F1512" t="s">
        <v>50</v>
      </c>
      <c r="G1512">
        <v>0</v>
      </c>
    </row>
    <row r="1513" spans="1:7" x14ac:dyDescent="0.25">
      <c r="A1513" t="s">
        <v>220</v>
      </c>
      <c r="B1513" t="s">
        <v>70</v>
      </c>
      <c r="C1513" t="s">
        <v>47</v>
      </c>
      <c r="D1513" t="s">
        <v>3345</v>
      </c>
      <c r="E1513" t="s">
        <v>49</v>
      </c>
      <c r="F1513" t="s">
        <v>50</v>
      </c>
      <c r="G1513">
        <v>8.7164784299916204E-4</v>
      </c>
    </row>
    <row r="1514" spans="1:7" x14ac:dyDescent="0.25">
      <c r="A1514" t="s">
        <v>220</v>
      </c>
      <c r="B1514" t="s">
        <v>70</v>
      </c>
      <c r="C1514" t="s">
        <v>47</v>
      </c>
      <c r="D1514" t="s">
        <v>3346</v>
      </c>
      <c r="E1514" t="s">
        <v>49</v>
      </c>
      <c r="F1514" t="s">
        <v>50</v>
      </c>
      <c r="G1514">
        <v>1.2407408820258199E-3</v>
      </c>
    </row>
    <row r="1515" spans="1:7" x14ac:dyDescent="0.25">
      <c r="A1515" t="s">
        <v>220</v>
      </c>
      <c r="B1515" t="s">
        <v>70</v>
      </c>
      <c r="C1515" t="s">
        <v>47</v>
      </c>
      <c r="D1515" t="s">
        <v>3348</v>
      </c>
      <c r="E1515" t="s">
        <v>49</v>
      </c>
      <c r="F1515" t="s">
        <v>50</v>
      </c>
      <c r="G1515">
        <v>1.20071698260563E-3</v>
      </c>
    </row>
    <row r="1516" spans="1:7" x14ac:dyDescent="0.25">
      <c r="A1516" t="s">
        <v>220</v>
      </c>
      <c r="B1516" t="s">
        <v>70</v>
      </c>
      <c r="C1516" t="s">
        <v>47</v>
      </c>
      <c r="D1516" t="s">
        <v>3350</v>
      </c>
      <c r="E1516" t="s">
        <v>49</v>
      </c>
      <c r="F1516" t="s">
        <v>50</v>
      </c>
      <c r="G1516">
        <v>1.16319457689921E-3</v>
      </c>
    </row>
    <row r="1517" spans="1:7" x14ac:dyDescent="0.25">
      <c r="A1517" t="s">
        <v>220</v>
      </c>
      <c r="B1517" t="s">
        <v>70</v>
      </c>
      <c r="C1517" t="s">
        <v>47</v>
      </c>
      <c r="D1517" t="s">
        <v>3351</v>
      </c>
      <c r="E1517" t="s">
        <v>49</v>
      </c>
      <c r="F1517" t="s">
        <v>50</v>
      </c>
      <c r="G1517">
        <v>1.12794625638711E-3</v>
      </c>
    </row>
    <row r="1518" spans="1:7" x14ac:dyDescent="0.25">
      <c r="A1518" t="s">
        <v>218</v>
      </c>
      <c r="B1518" t="s">
        <v>73</v>
      </c>
      <c r="C1518" t="s">
        <v>47</v>
      </c>
      <c r="D1518" t="s">
        <v>3290</v>
      </c>
      <c r="E1518" t="s">
        <v>49</v>
      </c>
      <c r="F1518" t="s">
        <v>50</v>
      </c>
      <c r="G1518">
        <v>9.0277840693791698E-4</v>
      </c>
    </row>
    <row r="1519" spans="1:7" x14ac:dyDescent="0.25">
      <c r="A1519" t="s">
        <v>220</v>
      </c>
      <c r="B1519" t="s">
        <v>70</v>
      </c>
      <c r="C1519" t="s">
        <v>47</v>
      </c>
      <c r="D1519" t="s">
        <v>3352</v>
      </c>
      <c r="E1519" t="s">
        <v>49</v>
      </c>
      <c r="F1519" t="s">
        <v>50</v>
      </c>
      <c r="G1519">
        <v>1.09477136649337E-3</v>
      </c>
    </row>
    <row r="1520" spans="1:7" x14ac:dyDescent="0.25">
      <c r="A1520" t="s">
        <v>220</v>
      </c>
      <c r="B1520" t="s">
        <v>70</v>
      </c>
      <c r="C1520" t="s">
        <v>47</v>
      </c>
      <c r="D1520" t="s">
        <v>3353</v>
      </c>
      <c r="E1520" t="s">
        <v>49</v>
      </c>
      <c r="F1520" t="s">
        <v>50</v>
      </c>
      <c r="G1520">
        <v>1.0634921845935599E-3</v>
      </c>
    </row>
    <row r="1521" spans="1:7" x14ac:dyDescent="0.25">
      <c r="A1521" t="s">
        <v>218</v>
      </c>
      <c r="B1521" t="s">
        <v>76</v>
      </c>
      <c r="C1521" t="s">
        <v>47</v>
      </c>
      <c r="D1521" t="s">
        <v>3288</v>
      </c>
      <c r="E1521" t="s">
        <v>49</v>
      </c>
      <c r="F1521" t="s">
        <v>50</v>
      </c>
      <c r="G1521">
        <v>0</v>
      </c>
    </row>
    <row r="1522" spans="1:7" x14ac:dyDescent="0.25">
      <c r="A1522" t="s">
        <v>218</v>
      </c>
      <c r="B1522" t="s">
        <v>70</v>
      </c>
      <c r="C1522" t="s">
        <v>47</v>
      </c>
      <c r="D1522" t="s">
        <v>3289</v>
      </c>
      <c r="E1522" t="s">
        <v>49</v>
      </c>
      <c r="F1522" t="s">
        <v>50</v>
      </c>
      <c r="G1522">
        <v>0</v>
      </c>
    </row>
    <row r="1523" spans="1:7" x14ac:dyDescent="0.25">
      <c r="A1523" t="s">
        <v>220</v>
      </c>
      <c r="B1523" t="s">
        <v>70</v>
      </c>
      <c r="C1523" t="s">
        <v>47</v>
      </c>
      <c r="D1523" t="s">
        <v>3354</v>
      </c>
      <c r="E1523" t="s">
        <v>49</v>
      </c>
      <c r="F1523" t="s">
        <v>50</v>
      </c>
      <c r="G1523">
        <v>1.0493828190697499E-3</v>
      </c>
    </row>
    <row r="1524" spans="1:7" x14ac:dyDescent="0.25">
      <c r="A1524" t="s">
        <v>220</v>
      </c>
      <c r="B1524" t="s">
        <v>70</v>
      </c>
      <c r="C1524" t="s">
        <v>47</v>
      </c>
      <c r="D1524" t="s">
        <v>3355</v>
      </c>
      <c r="E1524" t="s">
        <v>49</v>
      </c>
      <c r="F1524" t="s">
        <v>50</v>
      </c>
      <c r="G1524">
        <v>1.04354362230043E-3</v>
      </c>
    </row>
    <row r="1525" spans="1:7" x14ac:dyDescent="0.25">
      <c r="A1525" t="s">
        <v>220</v>
      </c>
      <c r="B1525" t="s">
        <v>70</v>
      </c>
      <c r="C1525" t="s">
        <v>47</v>
      </c>
      <c r="D1525" t="s">
        <v>3356</v>
      </c>
      <c r="E1525" t="s">
        <v>49</v>
      </c>
      <c r="F1525" t="s">
        <v>50</v>
      </c>
      <c r="G1525">
        <v>1.0160819480293599E-3</v>
      </c>
    </row>
    <row r="1526" spans="1:7" x14ac:dyDescent="0.25">
      <c r="A1526" t="s">
        <v>220</v>
      </c>
      <c r="B1526" t="s">
        <v>70</v>
      </c>
      <c r="C1526" t="s">
        <v>47</v>
      </c>
      <c r="D1526" t="s">
        <v>3357</v>
      </c>
      <c r="E1526" t="s">
        <v>49</v>
      </c>
      <c r="F1526" t="s">
        <v>50</v>
      </c>
      <c r="G1526">
        <v>1.5242166498787299E-3</v>
      </c>
    </row>
    <row r="1527" spans="1:7" x14ac:dyDescent="0.25">
      <c r="A1527" t="s">
        <v>220</v>
      </c>
      <c r="B1527" t="s">
        <v>70</v>
      </c>
      <c r="C1527" t="s">
        <v>47</v>
      </c>
      <c r="D1527" t="s">
        <v>3358</v>
      </c>
      <c r="E1527" t="s">
        <v>49</v>
      </c>
      <c r="F1527" t="s">
        <v>50</v>
      </c>
      <c r="G1527">
        <v>1.9444445768992101E-3</v>
      </c>
    </row>
    <row r="1528" spans="1:7" x14ac:dyDescent="0.25">
      <c r="A1528" t="s">
        <v>218</v>
      </c>
      <c r="B1528" t="s">
        <v>73</v>
      </c>
      <c r="C1528" t="s">
        <v>47</v>
      </c>
      <c r="D1528" t="s">
        <v>3293</v>
      </c>
      <c r="E1528" t="s">
        <v>49</v>
      </c>
      <c r="F1528" t="s">
        <v>50</v>
      </c>
      <c r="G1528">
        <v>7.2222272555033304E-4</v>
      </c>
    </row>
    <row r="1529" spans="1:7" x14ac:dyDescent="0.25">
      <c r="A1529" t="s">
        <v>220</v>
      </c>
      <c r="B1529" t="s">
        <v>70</v>
      </c>
      <c r="C1529" t="s">
        <v>47</v>
      </c>
      <c r="D1529" t="s">
        <v>3359</v>
      </c>
      <c r="E1529" t="s">
        <v>49</v>
      </c>
      <c r="F1529" t="s">
        <v>50</v>
      </c>
      <c r="G1529">
        <v>1.89701909941386E-3</v>
      </c>
    </row>
    <row r="1530" spans="1:7" x14ac:dyDescent="0.25">
      <c r="A1530" t="s">
        <v>220</v>
      </c>
      <c r="B1530" t="s">
        <v>70</v>
      </c>
      <c r="C1530" t="s">
        <v>47</v>
      </c>
      <c r="D1530" t="s">
        <v>3360</v>
      </c>
      <c r="E1530" t="s">
        <v>49</v>
      </c>
      <c r="F1530" t="s">
        <v>50</v>
      </c>
      <c r="G1530">
        <v>1.85185197799924E-3</v>
      </c>
    </row>
    <row r="1531" spans="1:7" x14ac:dyDescent="0.25">
      <c r="A1531" t="s">
        <v>218</v>
      </c>
      <c r="B1531" t="s">
        <v>76</v>
      </c>
      <c r="C1531" t="s">
        <v>47</v>
      </c>
      <c r="D1531" t="s">
        <v>3292</v>
      </c>
      <c r="E1531" t="s">
        <v>49</v>
      </c>
      <c r="F1531" t="s">
        <v>50</v>
      </c>
      <c r="G1531">
        <v>0</v>
      </c>
    </row>
    <row r="1532" spans="1:7" x14ac:dyDescent="0.25">
      <c r="A1532" t="s">
        <v>218</v>
      </c>
      <c r="B1532" t="s">
        <v>70</v>
      </c>
      <c r="C1532" t="s">
        <v>47</v>
      </c>
      <c r="D1532" t="s">
        <v>3291</v>
      </c>
      <c r="E1532" t="s">
        <v>49</v>
      </c>
      <c r="F1532" t="s">
        <v>50</v>
      </c>
      <c r="G1532">
        <v>0</v>
      </c>
    </row>
    <row r="1533" spans="1:7" x14ac:dyDescent="0.25">
      <c r="A1533" t="s">
        <v>220</v>
      </c>
      <c r="B1533" t="s">
        <v>70</v>
      </c>
      <c r="C1533" t="s">
        <v>47</v>
      </c>
      <c r="D1533" t="s">
        <v>3361</v>
      </c>
      <c r="E1533" t="s">
        <v>49</v>
      </c>
      <c r="F1533" t="s">
        <v>50</v>
      </c>
      <c r="G1533">
        <v>1.80878565292949E-3</v>
      </c>
    </row>
    <row r="1534" spans="1:7" x14ac:dyDescent="0.25">
      <c r="A1534" t="s">
        <v>220</v>
      </c>
      <c r="B1534" t="s">
        <v>70</v>
      </c>
      <c r="C1534" t="s">
        <v>47</v>
      </c>
      <c r="D1534" t="s">
        <v>3362</v>
      </c>
      <c r="E1534" t="s">
        <v>49</v>
      </c>
      <c r="F1534" t="s">
        <v>50</v>
      </c>
      <c r="G1534">
        <v>1.7676768880901901E-3</v>
      </c>
    </row>
    <row r="1535" spans="1:7" x14ac:dyDescent="0.25">
      <c r="A1535" t="s">
        <v>220</v>
      </c>
      <c r="B1535" t="s">
        <v>70</v>
      </c>
      <c r="C1535" t="s">
        <v>47</v>
      </c>
      <c r="D1535" t="s">
        <v>3363</v>
      </c>
      <c r="E1535" t="s">
        <v>49</v>
      </c>
      <c r="F1535" t="s">
        <v>50</v>
      </c>
      <c r="G1535">
        <v>1.7283951794659601E-3</v>
      </c>
    </row>
    <row r="1536" spans="1:7" x14ac:dyDescent="0.25">
      <c r="A1536" t="s">
        <v>220</v>
      </c>
      <c r="B1536" t="s">
        <v>70</v>
      </c>
      <c r="C1536" t="s">
        <v>47</v>
      </c>
      <c r="D1536" t="s">
        <v>3364</v>
      </c>
      <c r="E1536" t="s">
        <v>49</v>
      </c>
      <c r="F1536" t="s">
        <v>50</v>
      </c>
      <c r="G1536">
        <v>1.72101462232893E-3</v>
      </c>
    </row>
    <row r="1537" spans="1:7" x14ac:dyDescent="0.25">
      <c r="A1537" t="s">
        <v>218</v>
      </c>
      <c r="B1537" t="s">
        <v>73</v>
      </c>
      <c r="C1537" t="s">
        <v>47</v>
      </c>
      <c r="D1537" t="s">
        <v>3296</v>
      </c>
      <c r="E1537" t="s">
        <v>49</v>
      </c>
      <c r="F1537" t="s">
        <v>50</v>
      </c>
      <c r="G1537">
        <v>9.2592636744181296E-4</v>
      </c>
    </row>
    <row r="1538" spans="1:7" x14ac:dyDescent="0.25">
      <c r="A1538" t="s">
        <v>220</v>
      </c>
      <c r="B1538" t="s">
        <v>70</v>
      </c>
      <c r="C1538" t="s">
        <v>47</v>
      </c>
      <c r="D1538" t="s">
        <v>3365</v>
      </c>
      <c r="E1538" t="s">
        <v>49</v>
      </c>
      <c r="F1538" t="s">
        <v>50</v>
      </c>
      <c r="G1538">
        <v>1.68439728993896E-3</v>
      </c>
    </row>
    <row r="1539" spans="1:7" x14ac:dyDescent="0.25">
      <c r="A1539" t="s">
        <v>220</v>
      </c>
      <c r="B1539" t="s">
        <v>70</v>
      </c>
      <c r="C1539" t="s">
        <v>47</v>
      </c>
      <c r="D1539" t="s">
        <v>3366</v>
      </c>
      <c r="E1539" t="s">
        <v>49</v>
      </c>
      <c r="F1539" t="s">
        <v>50</v>
      </c>
      <c r="G1539">
        <v>1.6493056797318899E-3</v>
      </c>
    </row>
    <row r="1540" spans="1:7" x14ac:dyDescent="0.25">
      <c r="A1540" t="s">
        <v>218</v>
      </c>
      <c r="B1540" t="s">
        <v>70</v>
      </c>
      <c r="C1540" t="s">
        <v>47</v>
      </c>
      <c r="D1540" t="s">
        <v>3294</v>
      </c>
      <c r="E1540" t="s">
        <v>49</v>
      </c>
      <c r="F1540" t="s">
        <v>50</v>
      </c>
      <c r="G1540">
        <v>5.5555568801032103E-4</v>
      </c>
    </row>
    <row r="1541" spans="1:7" x14ac:dyDescent="0.25">
      <c r="A1541" t="s">
        <v>218</v>
      </c>
      <c r="B1541" t="s">
        <v>76</v>
      </c>
      <c r="C1541" t="s">
        <v>47</v>
      </c>
      <c r="D1541" t="s">
        <v>3295</v>
      </c>
      <c r="E1541" t="s">
        <v>49</v>
      </c>
      <c r="F1541" t="s">
        <v>50</v>
      </c>
      <c r="G1541" s="7">
        <v>9.2592504289415101E-5</v>
      </c>
    </row>
    <row r="1542" spans="1:7" x14ac:dyDescent="0.25">
      <c r="A1542" t="s">
        <v>220</v>
      </c>
      <c r="B1542" t="s">
        <v>70</v>
      </c>
      <c r="C1542" t="s">
        <v>47</v>
      </c>
      <c r="D1542" t="s">
        <v>3367</v>
      </c>
      <c r="E1542" t="s">
        <v>49</v>
      </c>
      <c r="F1542" t="s">
        <v>50</v>
      </c>
      <c r="G1542">
        <v>1.6893424955354999E-3</v>
      </c>
    </row>
    <row r="1543" spans="1:7" x14ac:dyDescent="0.25">
      <c r="A1543" t="s">
        <v>220</v>
      </c>
      <c r="B1543" t="s">
        <v>70</v>
      </c>
      <c r="C1543" t="s">
        <v>47</v>
      </c>
      <c r="D1543" t="s">
        <v>3368</v>
      </c>
      <c r="E1543" t="s">
        <v>49</v>
      </c>
      <c r="F1543" t="s">
        <v>50</v>
      </c>
      <c r="G1543">
        <v>1.8333332538604699E-3</v>
      </c>
    </row>
    <row r="1544" spans="1:7" x14ac:dyDescent="0.25">
      <c r="A1544" t="s">
        <v>106</v>
      </c>
      <c r="B1544" t="s">
        <v>3</v>
      </c>
      <c r="C1544" t="s">
        <v>108</v>
      </c>
      <c r="D1544">
        <v>14</v>
      </c>
      <c r="E1544" t="s">
        <v>60</v>
      </c>
      <c r="F1544" t="s">
        <v>61</v>
      </c>
      <c r="G1544">
        <v>1.8333332538604699E-3</v>
      </c>
    </row>
    <row r="1545" spans="1:7" x14ac:dyDescent="0.25">
      <c r="A1545">
        <v>1.8333332538604699E-3</v>
      </c>
    </row>
    <row r="1546" spans="1:7" x14ac:dyDescent="0.25">
      <c r="A1546" t="s">
        <v>218</v>
      </c>
      <c r="B1546" t="s">
        <v>73</v>
      </c>
      <c r="C1546" t="s">
        <v>47</v>
      </c>
      <c r="D1546" t="s">
        <v>3299</v>
      </c>
      <c r="E1546" t="s">
        <v>49</v>
      </c>
      <c r="F1546" t="s">
        <v>50</v>
      </c>
      <c r="G1546">
        <v>7.9365117209298204E-4</v>
      </c>
    </row>
    <row r="1547" spans="1:7" x14ac:dyDescent="0.25">
      <c r="A1547" t="s">
        <v>218</v>
      </c>
      <c r="B1547" t="s">
        <v>70</v>
      </c>
      <c r="C1547" t="s">
        <v>47</v>
      </c>
      <c r="D1547" t="s">
        <v>3297</v>
      </c>
      <c r="E1547" t="s">
        <v>49</v>
      </c>
      <c r="F1547" t="s">
        <v>50</v>
      </c>
      <c r="G1547">
        <v>4.7619058972313201E-4</v>
      </c>
    </row>
    <row r="1548" spans="1:7" x14ac:dyDescent="0.25">
      <c r="A1548" t="s">
        <v>218</v>
      </c>
      <c r="B1548" t="s">
        <v>76</v>
      </c>
      <c r="C1548" t="s">
        <v>47</v>
      </c>
      <c r="D1548" t="s">
        <v>3298</v>
      </c>
      <c r="E1548" t="s">
        <v>49</v>
      </c>
      <c r="F1548" t="s">
        <v>50</v>
      </c>
      <c r="G1548" s="7">
        <v>7.9365003676641494E-5</v>
      </c>
    </row>
    <row r="1549" spans="1:7" x14ac:dyDescent="0.25">
      <c r="A1549" t="s">
        <v>218</v>
      </c>
      <c r="B1549" t="s">
        <v>73</v>
      </c>
      <c r="C1549" t="s">
        <v>47</v>
      </c>
      <c r="D1549" t="s">
        <v>3302</v>
      </c>
      <c r="E1549" t="s">
        <v>49</v>
      </c>
      <c r="F1549" t="s">
        <v>50</v>
      </c>
      <c r="G1549">
        <v>6.9444477558135902E-4</v>
      </c>
    </row>
    <row r="1550" spans="1:7" x14ac:dyDescent="0.25">
      <c r="A1550" t="s">
        <v>218</v>
      </c>
      <c r="B1550" t="s">
        <v>70</v>
      </c>
      <c r="C1550" t="s">
        <v>47</v>
      </c>
      <c r="D1550" t="s">
        <v>3300</v>
      </c>
      <c r="E1550" t="s">
        <v>49</v>
      </c>
      <c r="F1550" t="s">
        <v>50</v>
      </c>
      <c r="G1550">
        <v>4.1666676600774101E-4</v>
      </c>
    </row>
    <row r="1551" spans="1:7" x14ac:dyDescent="0.25">
      <c r="A1551" t="s">
        <v>218</v>
      </c>
      <c r="B1551" t="s">
        <v>76</v>
      </c>
      <c r="C1551" t="s">
        <v>47</v>
      </c>
      <c r="D1551" t="s">
        <v>3301</v>
      </c>
      <c r="E1551" t="s">
        <v>49</v>
      </c>
      <c r="F1551" t="s">
        <v>50</v>
      </c>
      <c r="G1551" s="7">
        <v>6.9444378217061302E-5</v>
      </c>
    </row>
    <row r="1552" spans="1:7" x14ac:dyDescent="0.25">
      <c r="A1552" t="s">
        <v>218</v>
      </c>
      <c r="B1552" t="s">
        <v>73</v>
      </c>
      <c r="C1552" t="s">
        <v>47</v>
      </c>
      <c r="D1552" t="s">
        <v>3305</v>
      </c>
      <c r="E1552" t="s">
        <v>49</v>
      </c>
      <c r="F1552" t="s">
        <v>50</v>
      </c>
      <c r="G1552">
        <v>8.0246947429798196E-4</v>
      </c>
    </row>
    <row r="1553" spans="1:7" x14ac:dyDescent="0.25">
      <c r="A1553" t="s">
        <v>218</v>
      </c>
      <c r="B1553" t="s">
        <v>70</v>
      </c>
      <c r="C1553" t="s">
        <v>47</v>
      </c>
      <c r="D1553" t="s">
        <v>3303</v>
      </c>
      <c r="E1553" t="s">
        <v>49</v>
      </c>
      <c r="F1553" t="s">
        <v>50</v>
      </c>
      <c r="G1553">
        <v>3.7037045867354703E-4</v>
      </c>
    </row>
    <row r="1554" spans="1:7" x14ac:dyDescent="0.25">
      <c r="A1554" t="s">
        <v>218</v>
      </c>
      <c r="B1554" t="s">
        <v>76</v>
      </c>
      <c r="C1554" t="s">
        <v>47</v>
      </c>
      <c r="D1554" t="s">
        <v>3304</v>
      </c>
      <c r="E1554" t="s">
        <v>49</v>
      </c>
      <c r="F1554" t="s">
        <v>50</v>
      </c>
      <c r="G1554" s="7">
        <v>6.1728336192943401E-5</v>
      </c>
    </row>
    <row r="1555" spans="1:7" x14ac:dyDescent="0.25">
      <c r="A1555" t="s">
        <v>218</v>
      </c>
      <c r="B1555" t="s">
        <v>73</v>
      </c>
      <c r="C1555" t="s">
        <v>47</v>
      </c>
      <c r="D1555" t="s">
        <v>3306</v>
      </c>
      <c r="E1555" t="s">
        <v>49</v>
      </c>
      <c r="F1555" t="s">
        <v>50</v>
      </c>
      <c r="G1555">
        <v>1.0277781883875499E-3</v>
      </c>
    </row>
    <row r="1556" spans="1:7" x14ac:dyDescent="0.25">
      <c r="A1556" t="s">
        <v>106</v>
      </c>
      <c r="B1556" t="s">
        <v>212</v>
      </c>
      <c r="C1556" t="s">
        <v>108</v>
      </c>
      <c r="D1556">
        <v>12</v>
      </c>
      <c r="E1556" t="s">
        <v>60</v>
      </c>
      <c r="F1556" t="s">
        <v>61</v>
      </c>
      <c r="G1556">
        <v>1.0277781883875499E-3</v>
      </c>
    </row>
    <row r="1557" spans="1:7" x14ac:dyDescent="0.25">
      <c r="A1557">
        <v>1.0277781883875499E-3</v>
      </c>
    </row>
    <row r="1558" spans="1:7" x14ac:dyDescent="0.25">
      <c r="A1558" t="s">
        <v>218</v>
      </c>
      <c r="B1558" t="s">
        <v>70</v>
      </c>
      <c r="C1558" t="s">
        <v>47</v>
      </c>
      <c r="D1558" t="s">
        <v>3307</v>
      </c>
      <c r="E1558" t="s">
        <v>49</v>
      </c>
      <c r="F1558" t="s">
        <v>50</v>
      </c>
      <c r="G1558">
        <v>5.5555582046508704E-4</v>
      </c>
    </row>
    <row r="1559" spans="1:7" x14ac:dyDescent="0.25">
      <c r="A1559" t="s">
        <v>218</v>
      </c>
      <c r="B1559" t="s">
        <v>76</v>
      </c>
      <c r="C1559" t="s">
        <v>47</v>
      </c>
      <c r="D1559" t="s">
        <v>3308</v>
      </c>
      <c r="E1559" t="s">
        <v>49</v>
      </c>
      <c r="F1559" t="s">
        <v>50</v>
      </c>
      <c r="G1559">
        <v>1.9444445768992101E-4</v>
      </c>
    </row>
    <row r="1560" spans="1:7" x14ac:dyDescent="0.25">
      <c r="A1560" t="s">
        <v>218</v>
      </c>
      <c r="B1560" t="s">
        <v>70</v>
      </c>
      <c r="C1560" t="s">
        <v>47</v>
      </c>
      <c r="D1560" t="s">
        <v>3309</v>
      </c>
      <c r="E1560" t="s">
        <v>49</v>
      </c>
      <c r="F1560" t="s">
        <v>50</v>
      </c>
      <c r="G1560">
        <v>5.0505074587735201E-4</v>
      </c>
    </row>
    <row r="1561" spans="1:7" x14ac:dyDescent="0.25">
      <c r="A1561" t="s">
        <v>218</v>
      </c>
      <c r="B1561" t="s">
        <v>76</v>
      </c>
      <c r="C1561" t="s">
        <v>47</v>
      </c>
      <c r="D1561" t="s">
        <v>3310</v>
      </c>
      <c r="E1561" t="s">
        <v>49</v>
      </c>
      <c r="F1561" t="s">
        <v>50</v>
      </c>
      <c r="G1561">
        <v>2.02020189978859E-4</v>
      </c>
    </row>
    <row r="1562" spans="1:7" x14ac:dyDescent="0.25">
      <c r="A1562" t="s">
        <v>218</v>
      </c>
      <c r="B1562" t="s">
        <v>70</v>
      </c>
      <c r="C1562" t="s">
        <v>47</v>
      </c>
      <c r="D1562" t="s">
        <v>3311</v>
      </c>
      <c r="E1562" t="s">
        <v>49</v>
      </c>
      <c r="F1562" t="s">
        <v>50</v>
      </c>
      <c r="G1562">
        <v>4.6296318372090599E-4</v>
      </c>
    </row>
    <row r="1563" spans="1:7" x14ac:dyDescent="0.25">
      <c r="A1563" t="s">
        <v>218</v>
      </c>
      <c r="B1563" t="s">
        <v>76</v>
      </c>
      <c r="C1563" t="s">
        <v>47</v>
      </c>
      <c r="D1563" t="s">
        <v>3312</v>
      </c>
      <c r="E1563" t="s">
        <v>49</v>
      </c>
      <c r="F1563" t="s">
        <v>50</v>
      </c>
      <c r="G1563">
        <v>2.5462955236434901E-4</v>
      </c>
    </row>
    <row r="1564" spans="1:7" x14ac:dyDescent="0.25">
      <c r="A1564" t="s">
        <v>218</v>
      </c>
      <c r="B1564" t="s">
        <v>70</v>
      </c>
      <c r="C1564" t="s">
        <v>47</v>
      </c>
      <c r="D1564" t="s">
        <v>3313</v>
      </c>
      <c r="E1564" t="s">
        <v>49</v>
      </c>
      <c r="F1564" t="s">
        <v>50</v>
      </c>
      <c r="G1564">
        <v>4.2735063112698998E-4</v>
      </c>
    </row>
    <row r="1565" spans="1:7" x14ac:dyDescent="0.25">
      <c r="A1565" t="s">
        <v>218</v>
      </c>
      <c r="B1565" t="s">
        <v>76</v>
      </c>
      <c r="C1565" t="s">
        <v>47</v>
      </c>
      <c r="D1565" t="s">
        <v>3314</v>
      </c>
      <c r="E1565" t="s">
        <v>49</v>
      </c>
      <c r="F1565" t="s">
        <v>50</v>
      </c>
      <c r="G1565">
        <v>2.3504266372093699E-4</v>
      </c>
    </row>
    <row r="1566" spans="1:7" x14ac:dyDescent="0.25">
      <c r="A1566" t="s">
        <v>218</v>
      </c>
      <c r="B1566" t="s">
        <v>76</v>
      </c>
      <c r="C1566" t="s">
        <v>47</v>
      </c>
      <c r="D1566" t="s">
        <v>3316</v>
      </c>
      <c r="E1566" t="s">
        <v>49</v>
      </c>
      <c r="F1566" t="s">
        <v>50</v>
      </c>
      <c r="G1566">
        <v>2.18253902026585E-4</v>
      </c>
    </row>
    <row r="1567" spans="1:7" x14ac:dyDescent="0.25">
      <c r="A1567" t="s">
        <v>218</v>
      </c>
      <c r="B1567" t="s">
        <v>70</v>
      </c>
      <c r="C1567" t="s">
        <v>47</v>
      </c>
      <c r="D1567" t="s">
        <v>3315</v>
      </c>
      <c r="E1567" t="s">
        <v>49</v>
      </c>
      <c r="F1567" t="s">
        <v>50</v>
      </c>
      <c r="G1567">
        <v>3.9682558604649102E-4</v>
      </c>
    </row>
    <row r="1568" spans="1:7" x14ac:dyDescent="0.25">
      <c r="A1568" t="s">
        <v>218</v>
      </c>
      <c r="B1568" t="s">
        <v>70</v>
      </c>
      <c r="C1568" t="s">
        <v>47</v>
      </c>
      <c r="D1568" t="s">
        <v>3317</v>
      </c>
      <c r="E1568" t="s">
        <v>49</v>
      </c>
      <c r="F1568" t="s">
        <v>50</v>
      </c>
      <c r="G1568">
        <v>4.2592604955037398E-4</v>
      </c>
    </row>
    <row r="1569" spans="1:7" x14ac:dyDescent="0.25">
      <c r="A1569" t="s">
        <v>218</v>
      </c>
      <c r="B1569" t="s">
        <v>76</v>
      </c>
      <c r="C1569" t="s">
        <v>47</v>
      </c>
      <c r="D1569" t="s">
        <v>3318</v>
      </c>
      <c r="E1569" t="s">
        <v>49</v>
      </c>
      <c r="F1569" t="s">
        <v>50</v>
      </c>
      <c r="G1569">
        <v>2.03703641891479E-4</v>
      </c>
    </row>
    <row r="1570" spans="1:7" x14ac:dyDescent="0.25">
      <c r="A1570" t="s">
        <v>218</v>
      </c>
      <c r="B1570" t="s">
        <v>70</v>
      </c>
      <c r="C1570" t="s">
        <v>47</v>
      </c>
      <c r="D1570" t="s">
        <v>3319</v>
      </c>
      <c r="E1570" t="s">
        <v>49</v>
      </c>
      <c r="F1570" t="s">
        <v>50</v>
      </c>
      <c r="G1570">
        <v>3.9930567145347499E-4</v>
      </c>
    </row>
    <row r="1571" spans="1:7" x14ac:dyDescent="0.25">
      <c r="A1571" t="s">
        <v>218</v>
      </c>
      <c r="B1571" t="s">
        <v>76</v>
      </c>
      <c r="C1571" t="s">
        <v>47</v>
      </c>
      <c r="D1571" t="s">
        <v>3320</v>
      </c>
      <c r="E1571" t="s">
        <v>49</v>
      </c>
      <c r="F1571" t="s">
        <v>50</v>
      </c>
      <c r="G1571">
        <v>1.9097216427326201E-4</v>
      </c>
    </row>
    <row r="1572" spans="1:7" x14ac:dyDescent="0.25">
      <c r="A1572" t="s">
        <v>218</v>
      </c>
      <c r="B1572" t="s">
        <v>70</v>
      </c>
      <c r="C1572" t="s">
        <v>47</v>
      </c>
      <c r="D1572" t="s">
        <v>3321</v>
      </c>
      <c r="E1572" t="s">
        <v>49</v>
      </c>
      <c r="F1572" t="s">
        <v>50</v>
      </c>
      <c r="G1572">
        <v>3.7581710254444702E-4</v>
      </c>
    </row>
    <row r="1573" spans="1:7" x14ac:dyDescent="0.25">
      <c r="A1573" t="s">
        <v>218</v>
      </c>
      <c r="B1573" t="s">
        <v>76</v>
      </c>
      <c r="C1573" t="s">
        <v>47</v>
      </c>
      <c r="D1573" t="s">
        <v>3322</v>
      </c>
      <c r="E1573" t="s">
        <v>49</v>
      </c>
      <c r="F1573" t="s">
        <v>50</v>
      </c>
      <c r="G1573">
        <v>1.79738507551305E-4</v>
      </c>
    </row>
    <row r="1574" spans="1:7" x14ac:dyDescent="0.25">
      <c r="A1574" t="s">
        <v>218</v>
      </c>
      <c r="B1574" t="s">
        <v>76</v>
      </c>
      <c r="C1574" t="s">
        <v>47</v>
      </c>
      <c r="D1574" t="s">
        <v>3324</v>
      </c>
      <c r="E1574" t="s">
        <v>49</v>
      </c>
      <c r="F1574" t="s">
        <v>50</v>
      </c>
      <c r="G1574">
        <v>1.6975303490956599E-4</v>
      </c>
    </row>
    <row r="1575" spans="1:7" x14ac:dyDescent="0.25">
      <c r="A1575" t="s">
        <v>218</v>
      </c>
      <c r="B1575" t="s">
        <v>70</v>
      </c>
      <c r="C1575" t="s">
        <v>47</v>
      </c>
      <c r="D1575" t="s">
        <v>3323</v>
      </c>
      <c r="E1575" t="s">
        <v>49</v>
      </c>
      <c r="F1575" t="s">
        <v>50</v>
      </c>
      <c r="G1575">
        <v>3.5493837462531098E-4</v>
      </c>
    </row>
    <row r="1576" spans="1:7" x14ac:dyDescent="0.25">
      <c r="A1576" t="s">
        <v>218</v>
      </c>
      <c r="B1576" t="s">
        <v>76</v>
      </c>
      <c r="C1576" t="s">
        <v>47</v>
      </c>
      <c r="D1576" t="s">
        <v>3326</v>
      </c>
      <c r="E1576" t="s">
        <v>49</v>
      </c>
      <c r="F1576" t="s">
        <v>50</v>
      </c>
      <c r="G1576">
        <v>3.3625719840066402E-4</v>
      </c>
    </row>
    <row r="1577" spans="1:7" x14ac:dyDescent="0.25">
      <c r="A1577" t="s">
        <v>218</v>
      </c>
      <c r="B1577" t="s">
        <v>70</v>
      </c>
      <c r="C1577" t="s">
        <v>47</v>
      </c>
      <c r="D1577" t="s">
        <v>3325</v>
      </c>
      <c r="E1577" t="s">
        <v>49</v>
      </c>
      <c r="F1577" t="s">
        <v>50</v>
      </c>
      <c r="G1577">
        <v>3.3625740753976898E-4</v>
      </c>
    </row>
    <row r="1578" spans="1:7" x14ac:dyDescent="0.25">
      <c r="A1578" t="s">
        <v>218</v>
      </c>
      <c r="B1578" t="s">
        <v>76</v>
      </c>
      <c r="C1578" t="s">
        <v>47</v>
      </c>
      <c r="D1578" t="s">
        <v>3328</v>
      </c>
      <c r="E1578" t="s">
        <v>49</v>
      </c>
      <c r="F1578" t="s">
        <v>50</v>
      </c>
      <c r="G1578">
        <v>3.19444338480631E-4</v>
      </c>
    </row>
    <row r="1579" spans="1:7" x14ac:dyDescent="0.25">
      <c r="A1579" t="s">
        <v>218</v>
      </c>
      <c r="B1579" t="s">
        <v>70</v>
      </c>
      <c r="C1579" t="s">
        <v>47</v>
      </c>
      <c r="D1579" t="s">
        <v>3327</v>
      </c>
      <c r="E1579" t="s">
        <v>49</v>
      </c>
      <c r="F1579" t="s">
        <v>50</v>
      </c>
      <c r="G1579">
        <v>3.1944453716278002E-4</v>
      </c>
    </row>
    <row r="1580" spans="1:7" x14ac:dyDescent="0.25">
      <c r="A1580" t="s">
        <v>218</v>
      </c>
      <c r="B1580" t="s">
        <v>76</v>
      </c>
      <c r="C1580" t="s">
        <v>47</v>
      </c>
      <c r="D1580" t="s">
        <v>3330</v>
      </c>
      <c r="E1580" t="s">
        <v>49</v>
      </c>
      <c r="F1580" t="s">
        <v>50</v>
      </c>
      <c r="G1580">
        <v>3.04232703314887E-4</v>
      </c>
    </row>
    <row r="1581" spans="1:7" x14ac:dyDescent="0.25">
      <c r="A1581" t="s">
        <v>218</v>
      </c>
      <c r="B1581" t="s">
        <v>70</v>
      </c>
      <c r="C1581" t="s">
        <v>47</v>
      </c>
      <c r="D1581" t="s">
        <v>3329</v>
      </c>
      <c r="E1581" t="s">
        <v>49</v>
      </c>
      <c r="F1581" t="s">
        <v>50</v>
      </c>
      <c r="G1581">
        <v>3.0423289253598098E-4</v>
      </c>
    </row>
    <row r="1582" spans="1:7" x14ac:dyDescent="0.25">
      <c r="A1582" t="s">
        <v>218</v>
      </c>
      <c r="B1582" t="s">
        <v>76</v>
      </c>
      <c r="C1582" t="s">
        <v>47</v>
      </c>
      <c r="D1582" t="s">
        <v>3332</v>
      </c>
      <c r="E1582" t="s">
        <v>49</v>
      </c>
      <c r="F1582" t="s">
        <v>50</v>
      </c>
      <c r="G1582">
        <v>2.9040394407330098E-4</v>
      </c>
    </row>
    <row r="1583" spans="1:7" x14ac:dyDescent="0.25">
      <c r="A1583" t="s">
        <v>218</v>
      </c>
      <c r="B1583" t="s">
        <v>70</v>
      </c>
      <c r="C1583" t="s">
        <v>47</v>
      </c>
      <c r="D1583" t="s">
        <v>3331</v>
      </c>
      <c r="E1583" t="s">
        <v>49</v>
      </c>
      <c r="F1583" t="s">
        <v>50</v>
      </c>
      <c r="G1583">
        <v>2.9040412469343702E-4</v>
      </c>
    </row>
    <row r="1584" spans="1:7" x14ac:dyDescent="0.25">
      <c r="A1584" t="s">
        <v>218</v>
      </c>
      <c r="B1584" t="s">
        <v>76</v>
      </c>
      <c r="C1584" t="s">
        <v>47</v>
      </c>
      <c r="D1584" t="s">
        <v>3334</v>
      </c>
      <c r="E1584" t="s">
        <v>49</v>
      </c>
      <c r="F1584" t="s">
        <v>50</v>
      </c>
      <c r="G1584">
        <v>3.6231875419616698E-4</v>
      </c>
    </row>
    <row r="1585" spans="1:7" x14ac:dyDescent="0.25">
      <c r="A1585" t="s">
        <v>218</v>
      </c>
      <c r="B1585" t="s">
        <v>70</v>
      </c>
      <c r="C1585" t="s">
        <v>47</v>
      </c>
      <c r="D1585" t="s">
        <v>3333</v>
      </c>
      <c r="E1585" t="s">
        <v>49</v>
      </c>
      <c r="F1585" t="s">
        <v>50</v>
      </c>
      <c r="G1585">
        <v>2.7777785840241799E-4</v>
      </c>
    </row>
    <row r="1586" spans="1:7" x14ac:dyDescent="0.25">
      <c r="A1586" t="s">
        <v>218</v>
      </c>
      <c r="B1586" t="s">
        <v>76</v>
      </c>
      <c r="C1586" t="s">
        <v>47</v>
      </c>
      <c r="D1586" t="s">
        <v>3336</v>
      </c>
      <c r="E1586" t="s">
        <v>49</v>
      </c>
      <c r="F1586" t="s">
        <v>50</v>
      </c>
      <c r="G1586">
        <v>3.47222139437993E-4</v>
      </c>
    </row>
    <row r="1587" spans="1:7" x14ac:dyDescent="0.25">
      <c r="A1587" t="s">
        <v>218</v>
      </c>
      <c r="B1587" t="s">
        <v>70</v>
      </c>
      <c r="C1587" t="s">
        <v>47</v>
      </c>
      <c r="D1587" t="s">
        <v>3335</v>
      </c>
      <c r="E1587" t="s">
        <v>49</v>
      </c>
      <c r="F1587" t="s">
        <v>50</v>
      </c>
      <c r="G1587">
        <v>2.6620378096898399E-4</v>
      </c>
    </row>
    <row r="1588" spans="1:7" x14ac:dyDescent="0.25">
      <c r="A1588" t="s">
        <v>218</v>
      </c>
      <c r="B1588" t="s">
        <v>76</v>
      </c>
      <c r="C1588" t="s">
        <v>47</v>
      </c>
      <c r="D1588" t="s">
        <v>3337</v>
      </c>
      <c r="E1588" t="s">
        <v>49</v>
      </c>
      <c r="F1588" t="s">
        <v>50</v>
      </c>
      <c r="G1588">
        <v>3.3333325386047301E-4</v>
      </c>
    </row>
    <row r="1589" spans="1:7" x14ac:dyDescent="0.25">
      <c r="A1589" t="s">
        <v>218</v>
      </c>
      <c r="B1589" t="s">
        <v>70</v>
      </c>
      <c r="C1589" t="s">
        <v>47</v>
      </c>
      <c r="D1589" t="s">
        <v>3338</v>
      </c>
      <c r="E1589" t="s">
        <v>49</v>
      </c>
      <c r="F1589" t="s">
        <v>50</v>
      </c>
      <c r="G1589">
        <v>2.55555629730224E-4</v>
      </c>
    </row>
    <row r="1590" spans="1:7" x14ac:dyDescent="0.25">
      <c r="A1590" t="s">
        <v>218</v>
      </c>
      <c r="B1590" t="s">
        <v>76</v>
      </c>
      <c r="C1590" t="s">
        <v>47</v>
      </c>
      <c r="D1590" t="s">
        <v>3339</v>
      </c>
      <c r="E1590" t="s">
        <v>49</v>
      </c>
      <c r="F1590" t="s">
        <v>50</v>
      </c>
      <c r="G1590">
        <v>3.5256399558140602E-4</v>
      </c>
    </row>
    <row r="1591" spans="1:7" x14ac:dyDescent="0.25">
      <c r="A1591" t="s">
        <v>218</v>
      </c>
      <c r="B1591" t="s">
        <v>70</v>
      </c>
      <c r="C1591" t="s">
        <v>47</v>
      </c>
      <c r="D1591" t="s">
        <v>3340</v>
      </c>
      <c r="E1591" t="s">
        <v>49</v>
      </c>
      <c r="F1591" t="s">
        <v>50</v>
      </c>
      <c r="G1591">
        <v>3.20512896929031E-4</v>
      </c>
    </row>
    <row r="1592" spans="1:7" x14ac:dyDescent="0.25">
      <c r="A1592" t="s">
        <v>218</v>
      </c>
      <c r="B1592" t="s">
        <v>76</v>
      </c>
      <c r="C1592" t="s">
        <v>47</v>
      </c>
      <c r="D1592" t="s">
        <v>3342</v>
      </c>
      <c r="E1592" t="s">
        <v>49</v>
      </c>
      <c r="F1592" t="s">
        <v>50</v>
      </c>
      <c r="G1592">
        <v>3.3950606981913197E-4</v>
      </c>
    </row>
    <row r="1593" spans="1:7" x14ac:dyDescent="0.25">
      <c r="A1593" t="s">
        <v>218</v>
      </c>
      <c r="B1593" t="s">
        <v>70</v>
      </c>
      <c r="C1593" t="s">
        <v>47</v>
      </c>
      <c r="D1593" t="s">
        <v>3341</v>
      </c>
      <c r="E1593" t="s">
        <v>49</v>
      </c>
      <c r="F1593" t="s">
        <v>50</v>
      </c>
      <c r="G1593">
        <v>3.0864204889462297E-4</v>
      </c>
    </row>
    <row r="1594" spans="1:7" x14ac:dyDescent="0.25">
      <c r="A1594" t="s">
        <v>218</v>
      </c>
      <c r="B1594" t="s">
        <v>76</v>
      </c>
      <c r="C1594" t="s">
        <v>47</v>
      </c>
      <c r="D1594" t="s">
        <v>3344</v>
      </c>
      <c r="E1594" t="s">
        <v>49</v>
      </c>
      <c r="F1594" t="s">
        <v>50</v>
      </c>
      <c r="G1594">
        <v>3.2738085303987702E-4</v>
      </c>
    </row>
    <row r="1595" spans="1:7" x14ac:dyDescent="0.25">
      <c r="A1595" t="s">
        <v>218</v>
      </c>
      <c r="B1595" t="s">
        <v>70</v>
      </c>
      <c r="C1595" t="s">
        <v>47</v>
      </c>
      <c r="D1595" t="s">
        <v>3343</v>
      </c>
      <c r="E1595" t="s">
        <v>49</v>
      </c>
      <c r="F1595" t="s">
        <v>50</v>
      </c>
      <c r="G1595">
        <v>2.9761911857695798E-4</v>
      </c>
    </row>
    <row r="1596" spans="1:7" x14ac:dyDescent="0.25">
      <c r="A1596" t="s">
        <v>218</v>
      </c>
      <c r="B1596" t="s">
        <v>76</v>
      </c>
      <c r="C1596" t="s">
        <v>47</v>
      </c>
      <c r="D1596" t="s">
        <v>3347</v>
      </c>
      <c r="E1596" t="s">
        <v>49</v>
      </c>
      <c r="F1596" t="s">
        <v>50</v>
      </c>
      <c r="G1596">
        <v>3.1609185810746801E-4</v>
      </c>
    </row>
    <row r="1597" spans="1:7" x14ac:dyDescent="0.25">
      <c r="A1597" t="s">
        <v>218</v>
      </c>
      <c r="B1597" t="s">
        <v>70</v>
      </c>
      <c r="C1597" t="s">
        <v>47</v>
      </c>
      <c r="D1597" t="s">
        <v>3345</v>
      </c>
      <c r="E1597" t="s">
        <v>49</v>
      </c>
      <c r="F1597" t="s">
        <v>50</v>
      </c>
      <c r="G1597">
        <v>2.8735639035016599E-4</v>
      </c>
    </row>
    <row r="1598" spans="1:7" x14ac:dyDescent="0.25">
      <c r="A1598" t="s">
        <v>218</v>
      </c>
      <c r="B1598" t="s">
        <v>76</v>
      </c>
      <c r="C1598" t="s">
        <v>47</v>
      </c>
      <c r="D1598" t="s">
        <v>3349</v>
      </c>
      <c r="E1598" t="s">
        <v>49</v>
      </c>
      <c r="F1598" t="s">
        <v>50</v>
      </c>
      <c r="G1598">
        <v>3.0555546283721901E-4</v>
      </c>
    </row>
    <row r="1599" spans="1:7" x14ac:dyDescent="0.25">
      <c r="A1599" t="s">
        <v>106</v>
      </c>
      <c r="B1599" t="s">
        <v>212</v>
      </c>
      <c r="C1599" t="s">
        <v>108</v>
      </c>
      <c r="D1599">
        <v>13</v>
      </c>
      <c r="E1599" t="s">
        <v>60</v>
      </c>
      <c r="F1599" t="s">
        <v>61</v>
      </c>
      <c r="G1599">
        <v>3.0555546283721901E-4</v>
      </c>
    </row>
    <row r="1600" spans="1:7" x14ac:dyDescent="0.25">
      <c r="A1600">
        <v>3.0555546283721901E-4</v>
      </c>
    </row>
    <row r="1601" spans="1:7" x14ac:dyDescent="0.25">
      <c r="A1601" t="s">
        <v>218</v>
      </c>
      <c r="B1601" t="s">
        <v>70</v>
      </c>
      <c r="C1601" t="s">
        <v>47</v>
      </c>
      <c r="D1601" t="s">
        <v>3346</v>
      </c>
      <c r="E1601" t="s">
        <v>49</v>
      </c>
      <c r="F1601" t="s">
        <v>50</v>
      </c>
      <c r="G1601">
        <v>2.7777784400516003E-4</v>
      </c>
    </row>
    <row r="1602" spans="1:7" x14ac:dyDescent="0.25">
      <c r="A1602" t="s">
        <v>218</v>
      </c>
      <c r="B1602" t="s">
        <v>70</v>
      </c>
      <c r="C1602" t="s">
        <v>47</v>
      </c>
      <c r="D1602" t="s">
        <v>3348</v>
      </c>
      <c r="E1602" t="s">
        <v>49</v>
      </c>
      <c r="F1602" t="s">
        <v>50</v>
      </c>
      <c r="G1602">
        <v>2.6881726839209102E-4</v>
      </c>
    </row>
    <row r="1603" spans="1:7" x14ac:dyDescent="0.25">
      <c r="A1603" t="s">
        <v>218</v>
      </c>
      <c r="B1603" t="s">
        <v>70</v>
      </c>
      <c r="C1603" t="s">
        <v>47</v>
      </c>
      <c r="D1603" t="s">
        <v>3350</v>
      </c>
      <c r="E1603" t="s">
        <v>49</v>
      </c>
      <c r="F1603" t="s">
        <v>50</v>
      </c>
      <c r="G1603">
        <v>2.6041672875483802E-4</v>
      </c>
    </row>
    <row r="1604" spans="1:7" x14ac:dyDescent="0.25">
      <c r="A1604" t="s">
        <v>218</v>
      </c>
      <c r="B1604" t="s">
        <v>70</v>
      </c>
      <c r="C1604" t="s">
        <v>47</v>
      </c>
      <c r="D1604" t="s">
        <v>3351</v>
      </c>
      <c r="E1604" t="s">
        <v>49</v>
      </c>
      <c r="F1604" t="s">
        <v>50</v>
      </c>
      <c r="G1604">
        <v>2.5252531273196399E-4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D6AD-DA36-463F-AB16-500206745E63}">
  <sheetPr codeName="Sheet13"/>
  <dimension ref="A1:X35"/>
  <sheetViews>
    <sheetView topLeftCell="A4" zoomScale="55" zoomScaleNormal="55" workbookViewId="0">
      <selection activeCell="F1" sqref="F1"/>
    </sheetView>
  </sheetViews>
  <sheetFormatPr defaultRowHeight="15" x14ac:dyDescent="0.25"/>
  <cols>
    <col min="1" max="1" width="12.42578125" bestFit="1" customWidth="1"/>
    <col min="2" max="2" width="9.140625" style="9"/>
    <col min="14" max="14" width="9.7109375" bestFit="1" customWidth="1"/>
    <col min="15" max="15" width="11.85546875" bestFit="1" customWidth="1"/>
  </cols>
  <sheetData>
    <row r="1" spans="1:24" x14ac:dyDescent="0.25">
      <c r="A1" t="str" cm="1">
        <f t="array" ref="A1:C35">SUBSTITUTE(_xlfn._xlws.SORT(INDEX(_xlfn._xlws.FILTER(online_training!A:G,online_training!E:E="Final"),_xlfn.SEQUENCE(COUNTA(_xlfn._xlws.FILTER(online_training!G:G,online_training!E:E="Final"))),{2,4,7}),1,-1),",","")</f>
        <v>ViterbiNet</v>
      </c>
      <c r="B1" s="9" t="str">
        <v>12</v>
      </c>
      <c r="C1" t="str">
        <v>0.00272222220897674</v>
      </c>
      <c r="I1" t="str" cm="1">
        <f t="array" ref="I1:J1">N1:O1</f>
        <v>ViterbiNet</v>
      </c>
      <c r="J1" t="str">
        <v>Transformer</v>
      </c>
      <c r="N1" t="str" cm="1">
        <f t="array" ref="N1:P1">TRANSPOSE(_xlfn.UNIQUE(A1:A45))</f>
        <v>ViterbiNet</v>
      </c>
      <c r="O1" t="str">
        <v>Transformer</v>
      </c>
      <c r="P1">
        <v>0</v>
      </c>
      <c r="R1" t="str" cm="1">
        <f t="array" ref="R1:T1">N1:P1</f>
        <v>ViterbiNet</v>
      </c>
      <c r="S1" t="str">
        <v>Transformer</v>
      </c>
      <c r="T1">
        <v>0</v>
      </c>
      <c r="V1" t="str" cm="1">
        <f t="array" ref="V1:X1">R1:T1</f>
        <v>ViterbiNet</v>
      </c>
      <c r="W1" t="str">
        <v>Transformer</v>
      </c>
      <c r="X1">
        <v>0</v>
      </c>
    </row>
    <row r="2" spans="1:24" x14ac:dyDescent="0.25">
      <c r="A2" t="str">
        <v>ViterbiNet</v>
      </c>
      <c r="B2" s="9" t="str">
        <v>13</v>
      </c>
      <c r="C2" t="str">
        <v>0.000240740709834628</v>
      </c>
      <c r="H2" t="str" cm="1">
        <f t="array" ref="H2:H4">M2:M4</f>
        <v>12</v>
      </c>
      <c r="I2" cm="1">
        <f t="array" ref="I2">AVERAGE(VALUE(_xlfn._xlws.FILTER($C:$C,($A:$A=N$1)*($B:$B=$H2))))</f>
        <v>7.129628128475598E-4</v>
      </c>
      <c r="J2" cm="1">
        <f t="array" ref="J2">AVERAGE(VALUE(_xlfn._xlws.FILTER($C:$C,($A:$A=O$1)*($B:$B=$H2))))</f>
        <v>8.7037043439017279E-4</v>
      </c>
      <c r="L2">
        <v>1</v>
      </c>
      <c r="M2" s="9" t="str" cm="1">
        <f t="array" ref="M2:M5">_xlfn.UNIQUE(B:B)</f>
        <v>12</v>
      </c>
      <c r="N2" s="7" cm="1">
        <f t="array" ref="N2:N7">(VALUE(_xlfn._xlws.FILTER($C:$C,($A:$A=N$1)*($B:$B=$M2))))</f>
        <v>2.7222222089767398E-3</v>
      </c>
      <c r="O2" s="7" cm="1">
        <f t="array" ref="O2:O7">(VALUE(_xlfn._xlws.FILTER($C:$C,($A:$A=O$1)*($B:$B=$M2))))</f>
        <v>6.1111132303873596E-4</v>
      </c>
      <c r="P2" s="7"/>
      <c r="R2" s="7" cm="1">
        <f t="array" ref="R2:R7">(VALUE(_xlfn._xlws.FILTER($C:$C,($A:$A=N$1)*($B:$B=$M3))))</f>
        <v>2.4074070983462801E-4</v>
      </c>
      <c r="S2" s="7" cm="1">
        <f t="array" ref="S2:S7">(VALUE(_xlfn._xlws.FILTER($C:$C,($A:$A=O$1)*($B:$B=$M3))))</f>
        <v>1.7592602305942101E-4</v>
      </c>
      <c r="V2" s="7" cm="1">
        <f t="array" ref="V2:V7">(VALUE(_xlfn._xlws.FILTER($C:$C,($A:$A=V$1)*($B:$B=$M4))))</f>
        <v>5.2500001986821396E-3</v>
      </c>
      <c r="W2" s="7" cm="1">
        <f t="array" ref="W2:W6">(VALUE(_xlfn._xlws.FILTER($C:$C,($A:$A=W$1)*($B:$B=$M4))))</f>
        <v>7.7777822812398196E-5</v>
      </c>
    </row>
    <row r="3" spans="1:24" x14ac:dyDescent="0.25">
      <c r="A3" t="str">
        <v>ViterbiNet</v>
      </c>
      <c r="B3" s="9" t="str">
        <v>14</v>
      </c>
      <c r="C3" t="str">
        <v>0.00525000019868214</v>
      </c>
      <c r="H3" t="str">
        <v>13</v>
      </c>
      <c r="I3" cm="1">
        <f t="array" ref="I3">AVERAGE(VALUE(_xlfn._xlws.FILTER($C:$C,($A:$A=N$1)*($B:$B=$H3))))</f>
        <v>3.2098754688545452E-4</v>
      </c>
      <c r="J3" cm="1">
        <f t="array" ref="J3">AVERAGE(VALUE(_xlfn._xlws.FILTER($C:$C,($A:$A=O$1)*($B:$B=$H3))))</f>
        <v>2.9166666445908665E-4</v>
      </c>
      <c r="L3">
        <v>2</v>
      </c>
      <c r="M3" s="9" t="str">
        <v>13</v>
      </c>
      <c r="N3">
        <v>4.72221970558166E-4</v>
      </c>
      <c r="O3" s="7">
        <v>7.7777783075968403E-4</v>
      </c>
      <c r="P3" s="7"/>
      <c r="R3" s="7">
        <v>2.6851846112145301E-4</v>
      </c>
      <c r="S3">
        <v>1.7592582437727099E-4</v>
      </c>
      <c r="V3">
        <v>4.4999988873799598E-4</v>
      </c>
      <c r="W3">
        <v>2.0000000794728501E-4</v>
      </c>
    </row>
    <row r="4" spans="1:24" x14ac:dyDescent="0.25">
      <c r="A4" t="str">
        <v>ViterbiNet</v>
      </c>
      <c r="B4" s="9" t="str">
        <v>12</v>
      </c>
      <c r="C4" t="str">
        <v>0.000472221970558166</v>
      </c>
      <c r="H4" t="str">
        <v>14</v>
      </c>
      <c r="I4" cm="1">
        <f t="array" ref="I4">AVERAGE(VALUE(_xlfn._xlws.FILTER($C:$C,($A:$A=N$1)*($B:$B=$H4))))</f>
        <v>1.4518517719374737E-3</v>
      </c>
      <c r="J4" cm="1">
        <f t="array" ref="J4">AVERAGE(VALUE(_xlfn._xlws.FILTER($C:$C,($A:$A=O$1)*($B:$B=$H4))))</f>
        <v>1.1666667461395232E-4</v>
      </c>
      <c r="L4">
        <v>3</v>
      </c>
      <c r="M4" s="9" t="str">
        <v>14</v>
      </c>
      <c r="N4">
        <v>1.3888875643412201E-4</v>
      </c>
      <c r="O4" s="7">
        <v>9.7222228844960504E-4</v>
      </c>
      <c r="P4" s="7"/>
      <c r="R4">
        <v>3.5185178120930902E-4</v>
      </c>
      <c r="S4">
        <v>2.9629627863565999E-4</v>
      </c>
      <c r="V4">
        <v>1.2777769565582199E-4</v>
      </c>
      <c r="W4">
        <v>9.4444433848063099E-5</v>
      </c>
    </row>
    <row r="5" spans="1:24" x14ac:dyDescent="0.25">
      <c r="A5" t="str">
        <v>ViterbiNet</v>
      </c>
      <c r="B5" s="9" t="str">
        <v>13</v>
      </c>
      <c r="C5" t="str">
        <v>0.000268518461121453</v>
      </c>
      <c r="L5">
        <v>4</v>
      </c>
      <c r="M5">
        <v>0</v>
      </c>
      <c r="N5">
        <v>1.3888875643412201E-4</v>
      </c>
      <c r="O5">
        <v>1.1388887961705501E-3</v>
      </c>
      <c r="R5">
        <v>2.9629621240827699E-4</v>
      </c>
      <c r="S5">
        <v>2.4074077606201099E-4</v>
      </c>
      <c r="V5">
        <v>4.7777764002482099E-4</v>
      </c>
      <c r="W5">
        <v>8.3333333333333303E-5</v>
      </c>
    </row>
    <row r="6" spans="1:24" x14ac:dyDescent="0.25">
      <c r="A6" t="str">
        <v>ViterbiNet</v>
      </c>
      <c r="B6" s="9" t="str">
        <v>14</v>
      </c>
      <c r="C6" t="str">
        <v>0.000449999888737996</v>
      </c>
      <c r="L6">
        <v>5</v>
      </c>
      <c r="N6">
        <v>3.6111116409301701E-4</v>
      </c>
      <c r="O6">
        <v>6.9444417953491201E-4</v>
      </c>
      <c r="R6">
        <v>3.4259239832560201E-4</v>
      </c>
      <c r="S6">
        <v>5.5555562178293797E-4</v>
      </c>
      <c r="V6">
        <v>5.7222195466359398E-4</v>
      </c>
      <c r="W6">
        <v>1.27777775128682E-4</v>
      </c>
    </row>
    <row r="7" spans="1:24" x14ac:dyDescent="0.25">
      <c r="A7" t="str">
        <v>ViterbiNet</v>
      </c>
      <c r="B7" s="9" t="str">
        <v>12</v>
      </c>
      <c r="C7" t="str">
        <v>0.000138888756434122</v>
      </c>
      <c r="L7">
        <v>6</v>
      </c>
      <c r="N7">
        <v>4.4444402058919197E-4</v>
      </c>
      <c r="O7">
        <v>1.0277781883875499E-3</v>
      </c>
      <c r="R7">
        <v>4.2592571841345802E-4</v>
      </c>
      <c r="S7">
        <v>3.0555546283721901E-4</v>
      </c>
      <c r="V7">
        <v>1.8333332538604699E-3</v>
      </c>
    </row>
    <row r="8" spans="1:24" x14ac:dyDescent="0.25">
      <c r="A8" t="str">
        <v>ViterbiNet</v>
      </c>
      <c r="B8" s="9" t="str">
        <v>13</v>
      </c>
      <c r="C8" t="str">
        <v>0.000351851781209309</v>
      </c>
    </row>
    <row r="9" spans="1:24" x14ac:dyDescent="0.25">
      <c r="A9" t="str">
        <v>ViterbiNet</v>
      </c>
      <c r="B9" s="9" t="str">
        <v>14</v>
      </c>
      <c r="C9" t="str">
        <v>0.000127777695655822</v>
      </c>
    </row>
    <row r="10" spans="1:24" x14ac:dyDescent="0.25">
      <c r="A10" t="str">
        <v>ViterbiNet</v>
      </c>
      <c r="B10" s="9" t="str">
        <v>12</v>
      </c>
      <c r="C10" t="str">
        <v>0.000138888756434122</v>
      </c>
    </row>
    <row r="11" spans="1:24" x14ac:dyDescent="0.25">
      <c r="A11" t="str">
        <v>ViterbiNet</v>
      </c>
      <c r="B11" s="9" t="str">
        <v>13</v>
      </c>
      <c r="C11" t="str">
        <v>0.000296296212408277</v>
      </c>
    </row>
    <row r="12" spans="1:24" x14ac:dyDescent="0.25">
      <c r="A12" t="str">
        <v>ViterbiNet</v>
      </c>
      <c r="B12" s="9" t="str">
        <v>14</v>
      </c>
      <c r="C12" t="str">
        <v>0.000477777640024821</v>
      </c>
    </row>
    <row r="13" spans="1:24" x14ac:dyDescent="0.25">
      <c r="A13" t="str">
        <v>ViterbiNet</v>
      </c>
      <c r="B13" s="9" t="str">
        <v>12</v>
      </c>
      <c r="C13" t="str">
        <v>0.000361111164093017</v>
      </c>
    </row>
    <row r="14" spans="1:24" x14ac:dyDescent="0.25">
      <c r="A14" t="str">
        <v>ViterbiNet</v>
      </c>
      <c r="B14" s="9" t="str">
        <v>13</v>
      </c>
      <c r="C14" t="str">
        <v>0.000342592398325602</v>
      </c>
    </row>
    <row r="15" spans="1:24" x14ac:dyDescent="0.25">
      <c r="A15" t="str">
        <v>ViterbiNet</v>
      </c>
      <c r="B15" s="9" t="str">
        <v>14</v>
      </c>
      <c r="C15" t="str">
        <v>0.000572221954663594</v>
      </c>
    </row>
    <row r="16" spans="1:24" x14ac:dyDescent="0.25">
      <c r="A16" t="str">
        <v>ViterbiNet</v>
      </c>
      <c r="B16" s="9" t="str">
        <v>12</v>
      </c>
      <c r="C16" t="str">
        <v>0.000444444020589192</v>
      </c>
    </row>
    <row r="17" spans="1:3" x14ac:dyDescent="0.25">
      <c r="A17" t="str">
        <v>ViterbiNet</v>
      </c>
      <c r="B17" s="9" t="str">
        <v>13</v>
      </c>
      <c r="C17" t="str">
        <v>0.000425925718413458</v>
      </c>
    </row>
    <row r="18" spans="1:3" x14ac:dyDescent="0.25">
      <c r="A18" t="str">
        <v>ViterbiNet</v>
      </c>
      <c r="B18" s="9" t="str">
        <v>14</v>
      </c>
      <c r="C18" t="str">
        <v>0.00183333325386047</v>
      </c>
    </row>
    <row r="19" spans="1:3" x14ac:dyDescent="0.25">
      <c r="A19" t="str">
        <v>Transformer</v>
      </c>
      <c r="B19" s="9" t="str">
        <v>12</v>
      </c>
      <c r="C19" t="str">
        <v>0.000611111323038736</v>
      </c>
    </row>
    <row r="20" spans="1:3" x14ac:dyDescent="0.25">
      <c r="A20" t="str">
        <v>Transformer</v>
      </c>
      <c r="B20" s="9" t="str">
        <v>13</v>
      </c>
      <c r="C20" t="str">
        <v>0.000175926023059421</v>
      </c>
    </row>
    <row r="21" spans="1:3" x14ac:dyDescent="0.25">
      <c r="A21" t="str">
        <v>Transformer</v>
      </c>
      <c r="B21" s="9" t="str">
        <v>14</v>
      </c>
      <c r="C21" t="str">
        <v>7.77778228123982E-05</v>
      </c>
    </row>
    <row r="22" spans="1:3" x14ac:dyDescent="0.25">
      <c r="A22" t="str">
        <v>Transformer</v>
      </c>
      <c r="B22" s="9" t="str">
        <v>12</v>
      </c>
      <c r="C22" t="str">
        <v>0.000777777830759684</v>
      </c>
    </row>
    <row r="23" spans="1:3" x14ac:dyDescent="0.25">
      <c r="A23" t="str">
        <v>Transformer</v>
      </c>
      <c r="B23" s="9" t="str">
        <v>13</v>
      </c>
      <c r="C23" t="str">
        <v>0.000175925824377271</v>
      </c>
    </row>
    <row r="24" spans="1:3" x14ac:dyDescent="0.25">
      <c r="A24" t="str">
        <v>Transformer</v>
      </c>
      <c r="B24" s="9" t="str">
        <v>14</v>
      </c>
      <c r="C24" t="str">
        <v>0.000200000007947285</v>
      </c>
    </row>
    <row r="25" spans="1:3" x14ac:dyDescent="0.25">
      <c r="A25" t="str">
        <v>Transformer</v>
      </c>
      <c r="B25" s="9" t="str">
        <v>12</v>
      </c>
      <c r="C25" t="str">
        <v>0.000972222288449605</v>
      </c>
    </row>
    <row r="26" spans="1:3" x14ac:dyDescent="0.25">
      <c r="A26" t="str">
        <v>Transformer</v>
      </c>
      <c r="B26" s="9" t="str">
        <v>13</v>
      </c>
      <c r="C26" t="str">
        <v>0.00029629627863566</v>
      </c>
    </row>
    <row r="27" spans="1:3" x14ac:dyDescent="0.25">
      <c r="A27" t="str">
        <v>Transformer</v>
      </c>
      <c r="B27" s="9" t="str">
        <v>14</v>
      </c>
      <c r="C27" t="str">
        <v>9.44444338480631E-05</v>
      </c>
    </row>
    <row r="28" spans="1:3" x14ac:dyDescent="0.25">
      <c r="A28" t="str">
        <v>Transformer</v>
      </c>
      <c r="B28" s="9" t="str">
        <v>12</v>
      </c>
      <c r="C28" t="str">
        <v>0.00113888879617055</v>
      </c>
    </row>
    <row r="29" spans="1:3" x14ac:dyDescent="0.25">
      <c r="A29" t="str">
        <v>Transformer</v>
      </c>
      <c r="B29" s="9" t="str">
        <v>13</v>
      </c>
      <c r="C29" t="str">
        <v>0.000240740776062011</v>
      </c>
    </row>
    <row r="30" spans="1:3" x14ac:dyDescent="0.25">
      <c r="A30" t="str">
        <v>Transformer</v>
      </c>
      <c r="B30" s="9" t="str">
        <v>14</v>
      </c>
      <c r="C30" t="str">
        <v>8.33333333333333E-05</v>
      </c>
    </row>
    <row r="31" spans="1:3" x14ac:dyDescent="0.25">
      <c r="A31" t="str">
        <v>Transformer</v>
      </c>
      <c r="B31" s="9" t="str">
        <v>12</v>
      </c>
      <c r="C31" t="str">
        <v>0.000694444179534912</v>
      </c>
    </row>
    <row r="32" spans="1:3" x14ac:dyDescent="0.25">
      <c r="A32" t="str">
        <v>Transformer</v>
      </c>
      <c r="B32" s="9" t="str">
        <v>13</v>
      </c>
      <c r="C32" t="str">
        <v>0.000555555621782938</v>
      </c>
    </row>
    <row r="33" spans="1:3" x14ac:dyDescent="0.25">
      <c r="A33" t="str">
        <v>Transformer</v>
      </c>
      <c r="B33" s="9" t="str">
        <v>14</v>
      </c>
      <c r="C33" t="str">
        <v>0.000127777775128682</v>
      </c>
    </row>
    <row r="34" spans="1:3" x14ac:dyDescent="0.25">
      <c r="A34" t="str">
        <v>Transformer</v>
      </c>
      <c r="B34" s="9" t="str">
        <v>12</v>
      </c>
      <c r="C34" t="str">
        <v>0.00102777818838755</v>
      </c>
    </row>
    <row r="35" spans="1:3" x14ac:dyDescent="0.25">
      <c r="A35" t="str">
        <v>Transformer</v>
      </c>
      <c r="B35" s="9" t="str">
        <v>13</v>
      </c>
      <c r="C35" t="str">
        <v>0.000305555462837219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7ED5-A7A1-4320-BD0D-190640267E03}">
  <dimension ref="A1:AT2129"/>
  <sheetViews>
    <sheetView workbookViewId="0"/>
  </sheetViews>
  <sheetFormatPr defaultRowHeight="15" x14ac:dyDescent="0.25"/>
  <cols>
    <col min="1" max="1" width="9.140625" customWidth="1"/>
  </cols>
  <sheetData>
    <row r="1" spans="1:6" x14ac:dyDescent="0.25">
      <c r="A1" t="s">
        <v>17</v>
      </c>
      <c r="B1" t="s">
        <v>18</v>
      </c>
    </row>
    <row r="2" spans="1:6" x14ac:dyDescent="0.25">
      <c r="A2" t="s">
        <v>2998</v>
      </c>
      <c r="B2" t="s">
        <v>2999</v>
      </c>
      <c r="C2" t="s">
        <v>3000</v>
      </c>
      <c r="D2" t="s">
        <v>3001</v>
      </c>
      <c r="E2" t="s">
        <v>3223</v>
      </c>
      <c r="F2" t="s">
        <v>3224</v>
      </c>
    </row>
    <row r="3" spans="1:6" x14ac:dyDescent="0.25">
      <c r="A3" t="s">
        <v>19</v>
      </c>
    </row>
    <row r="4" spans="1:6" x14ac:dyDescent="0.25">
      <c r="A4" t="s">
        <v>20</v>
      </c>
      <c r="B4" t="s">
        <v>63</v>
      </c>
      <c r="C4" t="s">
        <v>22</v>
      </c>
      <c r="D4" t="s">
        <v>23</v>
      </c>
      <c r="E4" t="s">
        <v>65</v>
      </c>
    </row>
    <row r="5" spans="1:6" x14ac:dyDescent="0.25">
      <c r="A5" t="s">
        <v>20</v>
      </c>
      <c r="B5" t="s">
        <v>63</v>
      </c>
      <c r="C5" t="s">
        <v>22</v>
      </c>
      <c r="D5" t="s">
        <v>23</v>
      </c>
      <c r="E5" t="s">
        <v>3276</v>
      </c>
    </row>
    <row r="6" spans="1:6" x14ac:dyDescent="0.25">
      <c r="A6" t="s">
        <v>20</v>
      </c>
      <c r="B6" t="s">
        <v>21</v>
      </c>
      <c r="C6" t="s">
        <v>22</v>
      </c>
      <c r="D6" t="s">
        <v>23</v>
      </c>
      <c r="E6" t="s">
        <v>65</v>
      </c>
    </row>
    <row r="7" spans="1:6" x14ac:dyDescent="0.25">
      <c r="A7" t="s">
        <v>20</v>
      </c>
      <c r="B7" t="s">
        <v>21</v>
      </c>
      <c r="C7" t="s">
        <v>22</v>
      </c>
      <c r="D7" t="s">
        <v>23</v>
      </c>
      <c r="E7" t="s">
        <v>3276</v>
      </c>
    </row>
    <row r="8" spans="1:6" x14ac:dyDescent="0.25">
      <c r="A8" t="s">
        <v>20</v>
      </c>
      <c r="B8" t="s">
        <v>66</v>
      </c>
      <c r="C8" t="s">
        <v>22</v>
      </c>
      <c r="D8" t="s">
        <v>23</v>
      </c>
      <c r="E8" t="s">
        <v>65</v>
      </c>
    </row>
    <row r="9" spans="1:6" x14ac:dyDescent="0.25">
      <c r="A9" t="s">
        <v>20</v>
      </c>
      <c r="B9" t="s">
        <v>66</v>
      </c>
      <c r="C9" t="s">
        <v>22</v>
      </c>
      <c r="D9" t="s">
        <v>23</v>
      </c>
      <c r="E9" t="s">
        <v>3276</v>
      </c>
    </row>
    <row r="10" spans="1:6" x14ac:dyDescent="0.25">
      <c r="A10" t="s">
        <v>19</v>
      </c>
    </row>
    <row r="11" spans="1:6" x14ac:dyDescent="0.25">
      <c r="A11" t="s">
        <v>19</v>
      </c>
    </row>
    <row r="12" spans="1:6" x14ac:dyDescent="0.25">
      <c r="A12" t="s">
        <v>19</v>
      </c>
    </row>
    <row r="13" spans="1:6" x14ac:dyDescent="0.25">
      <c r="A13" t="s">
        <v>19</v>
      </c>
    </row>
    <row r="14" spans="1:6" x14ac:dyDescent="0.25">
      <c r="A14" t="s">
        <v>19</v>
      </c>
    </row>
    <row r="15" spans="1:6" x14ac:dyDescent="0.25">
      <c r="A15" t="s">
        <v>19</v>
      </c>
    </row>
    <row r="16" spans="1:6" x14ac:dyDescent="0.25">
      <c r="A16" t="s">
        <v>79</v>
      </c>
      <c r="B16" t="s">
        <v>24</v>
      </c>
      <c r="C16" t="s">
        <v>25</v>
      </c>
      <c r="D16">
        <v>6960</v>
      </c>
    </row>
    <row r="17" spans="1:11" x14ac:dyDescent="0.25">
      <c r="A17" t="s">
        <v>80</v>
      </c>
    </row>
    <row r="18" spans="1:11" x14ac:dyDescent="0.25">
      <c r="A18" t="s">
        <v>81</v>
      </c>
      <c r="B18" t="s">
        <v>73</v>
      </c>
      <c r="C18" t="s">
        <v>27</v>
      </c>
      <c r="D18" t="s">
        <v>28</v>
      </c>
      <c r="E18" t="s">
        <v>29</v>
      </c>
      <c r="F18" t="s">
        <v>30</v>
      </c>
      <c r="G18" t="s">
        <v>31</v>
      </c>
      <c r="H18" t="s">
        <v>32</v>
      </c>
      <c r="I18" t="s">
        <v>33</v>
      </c>
      <c r="J18" t="s">
        <v>34</v>
      </c>
      <c r="K18">
        <v>25</v>
      </c>
    </row>
    <row r="19" spans="1:11" x14ac:dyDescent="0.25">
      <c r="A19" t="s">
        <v>86</v>
      </c>
    </row>
    <row r="20" spans="1:11" x14ac:dyDescent="0.25">
      <c r="A20" t="s">
        <v>87</v>
      </c>
    </row>
    <row r="21" spans="1:11" x14ac:dyDescent="0.25">
      <c r="A21" t="s">
        <v>37</v>
      </c>
      <c r="B21" t="s">
        <v>38</v>
      </c>
    </row>
    <row r="22" spans="1:11" x14ac:dyDescent="0.25">
      <c r="A22" t="s">
        <v>39</v>
      </c>
      <c r="B22" t="s">
        <v>40</v>
      </c>
      <c r="C22" t="s">
        <v>41</v>
      </c>
      <c r="D22" t="s">
        <v>1</v>
      </c>
      <c r="E22">
        <v>12</v>
      </c>
      <c r="F22" t="s">
        <v>42</v>
      </c>
      <c r="G22" t="s">
        <v>43</v>
      </c>
      <c r="H22">
        <v>0.2</v>
      </c>
    </row>
    <row r="23" spans="1:11" x14ac:dyDescent="0.25">
      <c r="A23" t="s">
        <v>79</v>
      </c>
      <c r="B23" t="s">
        <v>24</v>
      </c>
      <c r="C23" t="s">
        <v>25</v>
      </c>
      <c r="D23">
        <v>6960</v>
      </c>
    </row>
    <row r="24" spans="1:11" x14ac:dyDescent="0.25">
      <c r="A24" t="s">
        <v>80</v>
      </c>
    </row>
    <row r="25" spans="1:11" x14ac:dyDescent="0.25">
      <c r="A25" t="s">
        <v>81</v>
      </c>
      <c r="B25" t="s">
        <v>76</v>
      </c>
      <c r="C25" t="s">
        <v>27</v>
      </c>
      <c r="D25" t="s">
        <v>28</v>
      </c>
      <c r="E25" t="s">
        <v>29</v>
      </c>
      <c r="F25" t="s">
        <v>30</v>
      </c>
      <c r="G25" t="s">
        <v>31</v>
      </c>
      <c r="H25" t="s">
        <v>32</v>
      </c>
      <c r="I25" t="s">
        <v>33</v>
      </c>
      <c r="J25" t="s">
        <v>34</v>
      </c>
      <c r="K25">
        <v>75</v>
      </c>
    </row>
    <row r="26" spans="1:11" x14ac:dyDescent="0.25">
      <c r="A26" t="s">
        <v>84</v>
      </c>
    </row>
    <row r="27" spans="1:11" x14ac:dyDescent="0.25">
      <c r="A27" t="s">
        <v>85</v>
      </c>
    </row>
    <row r="28" spans="1:11" x14ac:dyDescent="0.25">
      <c r="A28" t="s">
        <v>37</v>
      </c>
      <c r="B28" t="s">
        <v>38</v>
      </c>
    </row>
    <row r="29" spans="1:11" x14ac:dyDescent="0.25">
      <c r="A29" t="s">
        <v>39</v>
      </c>
      <c r="B29" t="s">
        <v>40</v>
      </c>
      <c r="C29" t="s">
        <v>41</v>
      </c>
      <c r="D29" t="s">
        <v>1</v>
      </c>
      <c r="E29">
        <v>13</v>
      </c>
      <c r="F29" t="s">
        <v>42</v>
      </c>
      <c r="G29" t="s">
        <v>43</v>
      </c>
      <c r="H29">
        <v>0.2</v>
      </c>
    </row>
    <row r="30" spans="1:11" x14ac:dyDescent="0.25">
      <c r="A30" t="s">
        <v>3227</v>
      </c>
      <c r="B30" t="s">
        <v>24</v>
      </c>
      <c r="C30" t="s">
        <v>25</v>
      </c>
      <c r="D30">
        <v>7002</v>
      </c>
    </row>
    <row r="31" spans="1:11" x14ac:dyDescent="0.25">
      <c r="A31" t="s">
        <v>26</v>
      </c>
    </row>
    <row r="32" spans="1:11" x14ac:dyDescent="0.25">
      <c r="A32" t="s">
        <v>3374</v>
      </c>
      <c r="B32" t="s">
        <v>73</v>
      </c>
      <c r="C32" t="s">
        <v>27</v>
      </c>
      <c r="D32" t="s">
        <v>28</v>
      </c>
      <c r="E32" t="s">
        <v>29</v>
      </c>
      <c r="F32" t="s">
        <v>30</v>
      </c>
      <c r="G32" t="s">
        <v>31</v>
      </c>
      <c r="H32" t="s">
        <v>32</v>
      </c>
      <c r="I32" t="s">
        <v>33</v>
      </c>
      <c r="J32" t="s">
        <v>34</v>
      </c>
      <c r="K32">
        <v>25</v>
      </c>
    </row>
    <row r="33" spans="1:11" x14ac:dyDescent="0.25">
      <c r="A33" t="s">
        <v>147</v>
      </c>
    </row>
    <row r="34" spans="1:11" x14ac:dyDescent="0.25">
      <c r="A34" t="s">
        <v>3275</v>
      </c>
    </row>
    <row r="35" spans="1:11" x14ac:dyDescent="0.25">
      <c r="A35" t="s">
        <v>37</v>
      </c>
      <c r="B35" t="s">
        <v>38</v>
      </c>
    </row>
    <row r="36" spans="1:11" x14ac:dyDescent="0.25">
      <c r="A36" t="s">
        <v>39</v>
      </c>
      <c r="B36" t="s">
        <v>40</v>
      </c>
      <c r="C36" t="s">
        <v>41</v>
      </c>
      <c r="D36" t="s">
        <v>1</v>
      </c>
      <c r="E36">
        <v>12</v>
      </c>
      <c r="F36" t="s">
        <v>42</v>
      </c>
      <c r="G36" t="s">
        <v>43</v>
      </c>
      <c r="H36">
        <v>0.2</v>
      </c>
    </row>
    <row r="37" spans="1:11" x14ac:dyDescent="0.25">
      <c r="A37" t="s">
        <v>3227</v>
      </c>
      <c r="B37" t="s">
        <v>24</v>
      </c>
      <c r="C37" t="s">
        <v>25</v>
      </c>
      <c r="D37">
        <v>7002</v>
      </c>
    </row>
    <row r="38" spans="1:11" x14ac:dyDescent="0.25">
      <c r="A38" t="s">
        <v>26</v>
      </c>
    </row>
    <row r="39" spans="1:11" x14ac:dyDescent="0.25">
      <c r="A39" t="s">
        <v>3374</v>
      </c>
      <c r="B39" t="s">
        <v>76</v>
      </c>
      <c r="C39" t="s">
        <v>27</v>
      </c>
      <c r="D39" t="s">
        <v>28</v>
      </c>
      <c r="E39" t="s">
        <v>29</v>
      </c>
      <c r="F39" t="s">
        <v>30</v>
      </c>
      <c r="G39" t="s">
        <v>31</v>
      </c>
      <c r="H39" t="s">
        <v>32</v>
      </c>
      <c r="I39" t="s">
        <v>33</v>
      </c>
      <c r="J39" t="s">
        <v>34</v>
      </c>
      <c r="K39">
        <v>75</v>
      </c>
    </row>
    <row r="40" spans="1:11" x14ac:dyDescent="0.25">
      <c r="A40" t="s">
        <v>35</v>
      </c>
    </row>
    <row r="41" spans="1:11" x14ac:dyDescent="0.25">
      <c r="A41" t="s">
        <v>3274</v>
      </c>
    </row>
    <row r="42" spans="1:11" x14ac:dyDescent="0.25">
      <c r="A42" t="s">
        <v>37</v>
      </c>
      <c r="B42" t="s">
        <v>38</v>
      </c>
    </row>
    <row r="43" spans="1:11" x14ac:dyDescent="0.25">
      <c r="A43" t="s">
        <v>39</v>
      </c>
      <c r="B43" t="s">
        <v>40</v>
      </c>
      <c r="C43" t="s">
        <v>41</v>
      </c>
      <c r="D43" t="s">
        <v>1</v>
      </c>
      <c r="E43">
        <v>13</v>
      </c>
      <c r="F43" t="s">
        <v>42</v>
      </c>
      <c r="G43" t="s">
        <v>43</v>
      </c>
      <c r="H43">
        <v>0.2</v>
      </c>
    </row>
    <row r="44" spans="1:11" x14ac:dyDescent="0.25">
      <c r="A44" t="s">
        <v>3227</v>
      </c>
      <c r="B44" t="s">
        <v>24</v>
      </c>
      <c r="C44" t="s">
        <v>25</v>
      </c>
      <c r="D44">
        <v>7002</v>
      </c>
    </row>
    <row r="45" spans="1:11" x14ac:dyDescent="0.25">
      <c r="A45" t="s">
        <v>26</v>
      </c>
    </row>
    <row r="46" spans="1:11" x14ac:dyDescent="0.25">
      <c r="A46" t="s">
        <v>3374</v>
      </c>
      <c r="B46" t="s">
        <v>70</v>
      </c>
      <c r="C46" t="s">
        <v>27</v>
      </c>
      <c r="D46" t="s">
        <v>28</v>
      </c>
      <c r="E46" t="s">
        <v>29</v>
      </c>
      <c r="F46" t="s">
        <v>30</v>
      </c>
      <c r="G46" t="s">
        <v>31</v>
      </c>
      <c r="H46" t="s">
        <v>32</v>
      </c>
      <c r="I46" t="s">
        <v>33</v>
      </c>
      <c r="J46" t="s">
        <v>34</v>
      </c>
      <c r="K46">
        <v>125</v>
      </c>
    </row>
    <row r="47" spans="1:11" x14ac:dyDescent="0.25">
      <c r="A47" t="s">
        <v>140</v>
      </c>
    </row>
    <row r="48" spans="1:11" x14ac:dyDescent="0.25">
      <c r="A48" t="s">
        <v>221</v>
      </c>
    </row>
    <row r="49" spans="1:16" x14ac:dyDescent="0.25">
      <c r="A49" t="s">
        <v>37</v>
      </c>
      <c r="B49" t="s">
        <v>38</v>
      </c>
    </row>
    <row r="50" spans="1:16" x14ac:dyDescent="0.25">
      <c r="A50" t="s">
        <v>39</v>
      </c>
      <c r="B50" t="s">
        <v>40</v>
      </c>
      <c r="C50" t="s">
        <v>41</v>
      </c>
      <c r="D50" t="s">
        <v>1</v>
      </c>
      <c r="E50">
        <v>14</v>
      </c>
      <c r="F50" t="s">
        <v>42</v>
      </c>
      <c r="G50" t="s">
        <v>43</v>
      </c>
      <c r="H50">
        <v>0.2</v>
      </c>
    </row>
    <row r="51" spans="1:16" x14ac:dyDescent="0.25">
      <c r="A51" t="s">
        <v>79</v>
      </c>
      <c r="B51" t="s">
        <v>24</v>
      </c>
      <c r="C51" t="s">
        <v>25</v>
      </c>
      <c r="D51">
        <v>6960</v>
      </c>
    </row>
    <row r="52" spans="1:16" x14ac:dyDescent="0.25">
      <c r="A52" t="s">
        <v>80</v>
      </c>
    </row>
    <row r="53" spans="1:16" x14ac:dyDescent="0.25">
      <c r="A53" t="s">
        <v>81</v>
      </c>
      <c r="B53" t="s">
        <v>70</v>
      </c>
      <c r="C53" t="s">
        <v>27</v>
      </c>
      <c r="D53" t="s">
        <v>28</v>
      </c>
      <c r="E53" t="s">
        <v>29</v>
      </c>
      <c r="F53" t="s">
        <v>30</v>
      </c>
      <c r="G53" t="s">
        <v>31</v>
      </c>
      <c r="H53" t="s">
        <v>32</v>
      </c>
      <c r="I53" t="s">
        <v>33</v>
      </c>
      <c r="J53" t="s">
        <v>34</v>
      </c>
      <c r="K53">
        <v>125</v>
      </c>
    </row>
    <row r="54" spans="1:16" x14ac:dyDescent="0.25">
      <c r="A54" t="s">
        <v>82</v>
      </c>
    </row>
    <row r="55" spans="1:16" x14ac:dyDescent="0.25">
      <c r="A55" t="s">
        <v>83</v>
      </c>
    </row>
    <row r="56" spans="1:16" x14ac:dyDescent="0.25">
      <c r="A56" t="s">
        <v>37</v>
      </c>
      <c r="B56" t="s">
        <v>38</v>
      </c>
    </row>
    <row r="57" spans="1:16" x14ac:dyDescent="0.25">
      <c r="A57" t="s">
        <v>39</v>
      </c>
      <c r="B57" t="s">
        <v>40</v>
      </c>
      <c r="C57" t="s">
        <v>41</v>
      </c>
      <c r="D57" t="s">
        <v>1</v>
      </c>
      <c r="E57">
        <v>14</v>
      </c>
      <c r="F57" t="s">
        <v>42</v>
      </c>
      <c r="G57" t="s">
        <v>43</v>
      </c>
      <c r="H57">
        <v>0.2</v>
      </c>
    </row>
    <row r="58" spans="1:16" x14ac:dyDescent="0.25">
      <c r="A58" t="s">
        <v>81</v>
      </c>
      <c r="B58" t="s">
        <v>73</v>
      </c>
      <c r="C58" t="s">
        <v>44</v>
      </c>
      <c r="D58" t="s">
        <v>33</v>
      </c>
      <c r="E58" t="s">
        <v>40</v>
      </c>
      <c r="F58" t="s">
        <v>0</v>
      </c>
      <c r="G58" t="s">
        <v>97</v>
      </c>
      <c r="H58" t="s">
        <v>0</v>
      </c>
      <c r="I58" t="s">
        <v>89</v>
      </c>
      <c r="J58" t="s">
        <v>90</v>
      </c>
      <c r="K58" t="s">
        <v>0</v>
      </c>
      <c r="L58" t="s">
        <v>91</v>
      </c>
      <c r="M58" t="s">
        <v>92</v>
      </c>
      <c r="N58" t="s">
        <v>93</v>
      </c>
      <c r="O58" t="s">
        <v>0</v>
      </c>
      <c r="P58" t="s">
        <v>94</v>
      </c>
    </row>
    <row r="59" spans="1:16" x14ac:dyDescent="0.25">
      <c r="A59" t="s">
        <v>81</v>
      </c>
      <c r="B59" t="s">
        <v>76</v>
      </c>
      <c r="C59" t="s">
        <v>44</v>
      </c>
      <c r="D59" t="s">
        <v>33</v>
      </c>
      <c r="E59" t="s">
        <v>40</v>
      </c>
      <c r="F59" t="s">
        <v>0</v>
      </c>
      <c r="G59" t="s">
        <v>97</v>
      </c>
      <c r="H59" t="s">
        <v>0</v>
      </c>
      <c r="I59" t="s">
        <v>95</v>
      </c>
      <c r="J59" t="s">
        <v>90</v>
      </c>
      <c r="K59" t="s">
        <v>0</v>
      </c>
      <c r="L59" t="s">
        <v>91</v>
      </c>
      <c r="M59" t="s">
        <v>92</v>
      </c>
      <c r="N59" t="s">
        <v>93</v>
      </c>
      <c r="O59" t="s">
        <v>0</v>
      </c>
      <c r="P59" t="s">
        <v>94</v>
      </c>
    </row>
    <row r="60" spans="1:16" x14ac:dyDescent="0.25">
      <c r="A60" t="s">
        <v>3374</v>
      </c>
      <c r="B60" t="s">
        <v>73</v>
      </c>
      <c r="C60" t="s">
        <v>44</v>
      </c>
      <c r="D60" t="s">
        <v>33</v>
      </c>
      <c r="E60" t="s">
        <v>40</v>
      </c>
      <c r="F60" t="s">
        <v>0</v>
      </c>
      <c r="G60" t="s">
        <v>3375</v>
      </c>
      <c r="H60" t="s">
        <v>0</v>
      </c>
      <c r="I60" t="s">
        <v>89</v>
      </c>
      <c r="J60" t="s">
        <v>90</v>
      </c>
      <c r="K60" t="s">
        <v>0</v>
      </c>
      <c r="L60" t="s">
        <v>91</v>
      </c>
      <c r="M60" t="s">
        <v>92</v>
      </c>
      <c r="N60" t="s">
        <v>93</v>
      </c>
      <c r="O60" t="s">
        <v>0</v>
      </c>
      <c r="P60" t="s">
        <v>94</v>
      </c>
    </row>
    <row r="61" spans="1:16" x14ac:dyDescent="0.25">
      <c r="A61" t="s">
        <v>3374</v>
      </c>
      <c r="B61" t="s">
        <v>76</v>
      </c>
      <c r="C61" t="s">
        <v>44</v>
      </c>
      <c r="D61" t="s">
        <v>33</v>
      </c>
      <c r="E61" t="s">
        <v>40</v>
      </c>
      <c r="F61" t="s">
        <v>0</v>
      </c>
      <c r="G61" t="s">
        <v>3375</v>
      </c>
      <c r="H61" t="s">
        <v>0</v>
      </c>
      <c r="I61" t="s">
        <v>95</v>
      </c>
      <c r="J61" t="s">
        <v>90</v>
      </c>
      <c r="K61" t="s">
        <v>0</v>
      </c>
      <c r="L61" t="s">
        <v>91</v>
      </c>
      <c r="M61" t="s">
        <v>92</v>
      </c>
      <c r="N61" t="s">
        <v>93</v>
      </c>
      <c r="O61" t="s">
        <v>0</v>
      </c>
      <c r="P61" t="s">
        <v>94</v>
      </c>
    </row>
    <row r="62" spans="1:16" x14ac:dyDescent="0.25">
      <c r="A62" t="s">
        <v>3374</v>
      </c>
      <c r="B62" t="s">
        <v>70</v>
      </c>
      <c r="C62" t="s">
        <v>44</v>
      </c>
      <c r="D62" t="s">
        <v>33</v>
      </c>
      <c r="E62" t="s">
        <v>40</v>
      </c>
      <c r="F62" t="s">
        <v>0</v>
      </c>
      <c r="G62" t="s">
        <v>3375</v>
      </c>
      <c r="H62" t="s">
        <v>0</v>
      </c>
      <c r="I62" t="s">
        <v>96</v>
      </c>
      <c r="J62" t="s">
        <v>90</v>
      </c>
      <c r="K62" t="s">
        <v>0</v>
      </c>
      <c r="L62" t="s">
        <v>91</v>
      </c>
      <c r="M62" t="s">
        <v>92</v>
      </c>
      <c r="N62" t="s">
        <v>93</v>
      </c>
      <c r="O62" t="s">
        <v>0</v>
      </c>
      <c r="P62" t="s">
        <v>94</v>
      </c>
    </row>
    <row r="63" spans="1:16" x14ac:dyDescent="0.25">
      <c r="A63" t="s">
        <v>81</v>
      </c>
      <c r="B63" t="s">
        <v>70</v>
      </c>
      <c r="C63" t="s">
        <v>44</v>
      </c>
      <c r="D63" t="s">
        <v>33</v>
      </c>
      <c r="E63" t="s">
        <v>40</v>
      </c>
      <c r="F63" t="s">
        <v>0</v>
      </c>
      <c r="G63" t="s">
        <v>97</v>
      </c>
      <c r="H63" t="s">
        <v>0</v>
      </c>
      <c r="I63" t="s">
        <v>96</v>
      </c>
      <c r="J63" t="s">
        <v>90</v>
      </c>
      <c r="K63" t="s">
        <v>0</v>
      </c>
      <c r="L63" t="s">
        <v>91</v>
      </c>
      <c r="M63" t="s">
        <v>92</v>
      </c>
      <c r="N63" t="s">
        <v>93</v>
      </c>
      <c r="O63" t="s">
        <v>0</v>
      </c>
      <c r="P63" t="s">
        <v>94</v>
      </c>
    </row>
    <row r="64" spans="1:16" x14ac:dyDescent="0.25">
      <c r="A64" t="s">
        <v>3374</v>
      </c>
      <c r="B64" t="s">
        <v>3245</v>
      </c>
      <c r="C64" t="s">
        <v>99</v>
      </c>
      <c r="D64" t="s">
        <v>50</v>
      </c>
      <c r="E64" t="s">
        <v>0</v>
      </c>
      <c r="F64">
        <v>2.44933366775512E-3</v>
      </c>
      <c r="G64" t="s">
        <v>100</v>
      </c>
    </row>
    <row r="65" spans="1:8" x14ac:dyDescent="0.25">
      <c r="A65" t="s">
        <v>101</v>
      </c>
    </row>
    <row r="66" spans="1:8" x14ac:dyDescent="0.25">
      <c r="A66" t="s">
        <v>3374</v>
      </c>
      <c r="B66" t="s">
        <v>102</v>
      </c>
      <c r="C66" t="s">
        <v>44</v>
      </c>
      <c r="D66" t="s">
        <v>45</v>
      </c>
      <c r="E66" t="s">
        <v>46</v>
      </c>
      <c r="F66" t="s">
        <v>3103</v>
      </c>
      <c r="G66">
        <v>3</v>
      </c>
      <c r="H66" t="s">
        <v>3104</v>
      </c>
    </row>
    <row r="67" spans="1:8" x14ac:dyDescent="0.25">
      <c r="A67" t="s">
        <v>3374</v>
      </c>
      <c r="B67" t="s">
        <v>3246</v>
      </c>
      <c r="C67" t="s">
        <v>99</v>
      </c>
      <c r="D67" t="s">
        <v>50</v>
      </c>
      <c r="E67" t="s">
        <v>0</v>
      </c>
      <c r="F67">
        <v>4.7453641891479397E-3</v>
      </c>
      <c r="G67" t="s">
        <v>100</v>
      </c>
    </row>
    <row r="68" spans="1:8" x14ac:dyDescent="0.25">
      <c r="A68" t="s">
        <v>101</v>
      </c>
    </row>
    <row r="69" spans="1:8" x14ac:dyDescent="0.25">
      <c r="A69" t="s">
        <v>3374</v>
      </c>
      <c r="B69" t="s">
        <v>104</v>
      </c>
      <c r="C69" t="s">
        <v>44</v>
      </c>
      <c r="D69" t="s">
        <v>45</v>
      </c>
      <c r="E69" t="s">
        <v>46</v>
      </c>
      <c r="F69" t="s">
        <v>3103</v>
      </c>
      <c r="G69">
        <v>1</v>
      </c>
      <c r="H69" t="s">
        <v>3104</v>
      </c>
    </row>
    <row r="70" spans="1:8" x14ac:dyDescent="0.25">
      <c r="A70" t="s">
        <v>3374</v>
      </c>
      <c r="B70" t="s">
        <v>3247</v>
      </c>
      <c r="C70" t="s">
        <v>99</v>
      </c>
      <c r="D70" t="s">
        <v>50</v>
      </c>
      <c r="E70" t="s">
        <v>0</v>
      </c>
      <c r="F70">
        <v>5.6117773056030198E-4</v>
      </c>
      <c r="G70" t="s">
        <v>100</v>
      </c>
    </row>
    <row r="71" spans="1:8" x14ac:dyDescent="0.25">
      <c r="A71" t="s">
        <v>101</v>
      </c>
    </row>
    <row r="72" spans="1:8" x14ac:dyDescent="0.25">
      <c r="A72" t="s">
        <v>3374</v>
      </c>
      <c r="B72" t="s">
        <v>103</v>
      </c>
      <c r="C72" t="s">
        <v>44</v>
      </c>
      <c r="D72" t="s">
        <v>45</v>
      </c>
      <c r="E72" t="s">
        <v>46</v>
      </c>
      <c r="F72" t="s">
        <v>3103</v>
      </c>
      <c r="G72">
        <v>5</v>
      </c>
      <c r="H72" t="s">
        <v>3104</v>
      </c>
    </row>
    <row r="73" spans="1:8" x14ac:dyDescent="0.25">
      <c r="A73" t="s">
        <v>3374</v>
      </c>
      <c r="B73" t="s">
        <v>76</v>
      </c>
      <c r="C73" t="s">
        <v>105</v>
      </c>
      <c r="D73" t="s">
        <v>47</v>
      </c>
      <c r="E73" t="s">
        <v>3376</v>
      </c>
      <c r="F73" t="s">
        <v>49</v>
      </c>
      <c r="G73" t="s">
        <v>50</v>
      </c>
      <c r="H73">
        <v>0</v>
      </c>
    </row>
    <row r="74" spans="1:8" x14ac:dyDescent="0.25">
      <c r="A74" t="s">
        <v>3374</v>
      </c>
      <c r="B74" t="s">
        <v>73</v>
      </c>
      <c r="C74" t="s">
        <v>105</v>
      </c>
      <c r="D74" t="s">
        <v>47</v>
      </c>
      <c r="E74" t="s">
        <v>48</v>
      </c>
      <c r="F74" t="s">
        <v>49</v>
      </c>
      <c r="G74" t="s">
        <v>50</v>
      </c>
      <c r="H74">
        <v>0</v>
      </c>
    </row>
    <row r="75" spans="1:8" x14ac:dyDescent="0.25">
      <c r="A75" t="s">
        <v>3374</v>
      </c>
      <c r="B75" t="s">
        <v>70</v>
      </c>
      <c r="C75" t="s">
        <v>105</v>
      </c>
      <c r="D75" t="s">
        <v>47</v>
      </c>
      <c r="E75" t="s">
        <v>3377</v>
      </c>
      <c r="F75" t="s">
        <v>49</v>
      </c>
      <c r="G75" t="s">
        <v>50</v>
      </c>
      <c r="H75">
        <v>0</v>
      </c>
    </row>
    <row r="76" spans="1:8" x14ac:dyDescent="0.25">
      <c r="A76" t="s">
        <v>3374</v>
      </c>
      <c r="B76" t="s">
        <v>76</v>
      </c>
      <c r="C76" t="s">
        <v>105</v>
      </c>
      <c r="D76" t="s">
        <v>47</v>
      </c>
      <c r="E76" t="s">
        <v>3378</v>
      </c>
      <c r="F76" t="s">
        <v>49</v>
      </c>
      <c r="G76" t="s">
        <v>50</v>
      </c>
      <c r="H76">
        <v>0</v>
      </c>
    </row>
    <row r="77" spans="1:8" x14ac:dyDescent="0.25">
      <c r="A77" t="s">
        <v>3374</v>
      </c>
      <c r="B77" t="s">
        <v>73</v>
      </c>
      <c r="C77" t="s">
        <v>105</v>
      </c>
      <c r="D77" t="s">
        <v>47</v>
      </c>
      <c r="E77" t="s">
        <v>51</v>
      </c>
      <c r="F77" t="s">
        <v>49</v>
      </c>
      <c r="G77" t="s">
        <v>50</v>
      </c>
      <c r="H77">
        <v>0</v>
      </c>
    </row>
    <row r="78" spans="1:8" x14ac:dyDescent="0.25">
      <c r="A78" t="s">
        <v>3374</v>
      </c>
      <c r="B78" t="s">
        <v>70</v>
      </c>
      <c r="C78" t="s">
        <v>105</v>
      </c>
      <c r="D78" t="s">
        <v>47</v>
      </c>
      <c r="E78" t="s">
        <v>3379</v>
      </c>
      <c r="F78" t="s">
        <v>49</v>
      </c>
      <c r="G78" t="s">
        <v>50</v>
      </c>
      <c r="H78">
        <v>0</v>
      </c>
    </row>
    <row r="79" spans="1:8" x14ac:dyDescent="0.25">
      <c r="A79" t="s">
        <v>3374</v>
      </c>
      <c r="B79" t="s">
        <v>76</v>
      </c>
      <c r="C79" t="s">
        <v>105</v>
      </c>
      <c r="D79" t="s">
        <v>47</v>
      </c>
      <c r="E79" t="s">
        <v>3380</v>
      </c>
      <c r="F79" t="s">
        <v>49</v>
      </c>
      <c r="G79" t="s">
        <v>50</v>
      </c>
      <c r="H79">
        <v>3.7037067943149101E-4</v>
      </c>
    </row>
    <row r="80" spans="1:8" x14ac:dyDescent="0.25">
      <c r="A80" t="s">
        <v>3374</v>
      </c>
      <c r="B80" t="s">
        <v>73</v>
      </c>
      <c r="C80" t="s">
        <v>105</v>
      </c>
      <c r="D80" t="s">
        <v>47</v>
      </c>
      <c r="E80" t="s">
        <v>52</v>
      </c>
      <c r="F80" t="s">
        <v>49</v>
      </c>
      <c r="G80" t="s">
        <v>50</v>
      </c>
      <c r="H80">
        <v>3.7037067943149101E-4</v>
      </c>
    </row>
    <row r="81" spans="1:8" x14ac:dyDescent="0.25">
      <c r="A81" t="s">
        <v>3374</v>
      </c>
      <c r="B81" t="s">
        <v>76</v>
      </c>
      <c r="C81" t="s">
        <v>105</v>
      </c>
      <c r="D81" t="s">
        <v>47</v>
      </c>
      <c r="E81" t="s">
        <v>3381</v>
      </c>
      <c r="F81" t="s">
        <v>49</v>
      </c>
      <c r="G81" t="s">
        <v>50</v>
      </c>
      <c r="H81">
        <v>2.77778009573618E-4</v>
      </c>
    </row>
    <row r="82" spans="1:8" x14ac:dyDescent="0.25">
      <c r="A82" t="s">
        <v>3374</v>
      </c>
      <c r="B82" t="s">
        <v>73</v>
      </c>
      <c r="C82" t="s">
        <v>105</v>
      </c>
      <c r="D82" t="s">
        <v>47</v>
      </c>
      <c r="E82" t="s">
        <v>53</v>
      </c>
      <c r="F82" t="s">
        <v>49</v>
      </c>
      <c r="G82" t="s">
        <v>50</v>
      </c>
      <c r="H82">
        <v>2.77778009573618E-4</v>
      </c>
    </row>
    <row r="83" spans="1:8" x14ac:dyDescent="0.25">
      <c r="A83" t="s">
        <v>3374</v>
      </c>
      <c r="B83" t="s">
        <v>70</v>
      </c>
      <c r="C83" t="s">
        <v>105</v>
      </c>
      <c r="D83" t="s">
        <v>47</v>
      </c>
      <c r="E83" t="s">
        <v>3382</v>
      </c>
      <c r="F83" t="s">
        <v>49</v>
      </c>
      <c r="G83" t="s">
        <v>50</v>
      </c>
      <c r="H83">
        <v>3.7037067943149101E-4</v>
      </c>
    </row>
    <row r="84" spans="1:8" x14ac:dyDescent="0.25">
      <c r="A84" t="s">
        <v>3374</v>
      </c>
      <c r="B84" t="s">
        <v>76</v>
      </c>
      <c r="C84" t="s">
        <v>105</v>
      </c>
      <c r="D84" t="s">
        <v>47</v>
      </c>
      <c r="E84" t="s">
        <v>3383</v>
      </c>
      <c r="F84" t="s">
        <v>49</v>
      </c>
      <c r="G84" t="s">
        <v>50</v>
      </c>
      <c r="H84">
        <v>2.22222407658894E-4</v>
      </c>
    </row>
    <row r="85" spans="1:8" x14ac:dyDescent="0.25">
      <c r="A85" t="s">
        <v>3374</v>
      </c>
      <c r="B85" t="s">
        <v>73</v>
      </c>
      <c r="C85" t="s">
        <v>105</v>
      </c>
      <c r="D85" t="s">
        <v>47</v>
      </c>
      <c r="E85" t="s">
        <v>54</v>
      </c>
      <c r="F85" t="s">
        <v>49</v>
      </c>
      <c r="G85" t="s">
        <v>50</v>
      </c>
      <c r="H85">
        <v>3.3333341280619298E-4</v>
      </c>
    </row>
    <row r="86" spans="1:8" x14ac:dyDescent="0.25">
      <c r="A86" t="s">
        <v>3374</v>
      </c>
      <c r="B86" t="s">
        <v>70</v>
      </c>
      <c r="C86" t="s">
        <v>105</v>
      </c>
      <c r="D86" t="s">
        <v>47</v>
      </c>
      <c r="E86" t="s">
        <v>3384</v>
      </c>
      <c r="F86" t="s">
        <v>49</v>
      </c>
      <c r="G86" t="s">
        <v>50</v>
      </c>
      <c r="H86">
        <v>2.77778009573618E-4</v>
      </c>
    </row>
    <row r="87" spans="1:8" x14ac:dyDescent="0.25">
      <c r="A87" t="s">
        <v>3374</v>
      </c>
      <c r="B87" t="s">
        <v>76</v>
      </c>
      <c r="C87" t="s">
        <v>105</v>
      </c>
      <c r="D87" t="s">
        <v>47</v>
      </c>
      <c r="E87" t="s">
        <v>3385</v>
      </c>
      <c r="F87" t="s">
        <v>49</v>
      </c>
      <c r="G87" t="s">
        <v>50</v>
      </c>
      <c r="H87">
        <v>3.24074096149868E-4</v>
      </c>
    </row>
    <row r="88" spans="1:8" x14ac:dyDescent="0.25">
      <c r="A88" t="s">
        <v>3374</v>
      </c>
      <c r="B88" t="s">
        <v>73</v>
      </c>
      <c r="C88" t="s">
        <v>105</v>
      </c>
      <c r="D88" t="s">
        <v>47</v>
      </c>
      <c r="E88" t="s">
        <v>55</v>
      </c>
      <c r="F88" t="s">
        <v>49</v>
      </c>
      <c r="G88" t="s">
        <v>50</v>
      </c>
      <c r="H88">
        <v>2.7777784400516003E-4</v>
      </c>
    </row>
    <row r="89" spans="1:8" x14ac:dyDescent="0.25">
      <c r="A89" t="s">
        <v>3374</v>
      </c>
      <c r="B89" t="s">
        <v>70</v>
      </c>
      <c r="C89" t="s">
        <v>105</v>
      </c>
      <c r="D89" t="s">
        <v>47</v>
      </c>
      <c r="E89" t="s">
        <v>3386</v>
      </c>
      <c r="F89" t="s">
        <v>49</v>
      </c>
      <c r="G89" t="s">
        <v>50</v>
      </c>
      <c r="H89">
        <v>2.22222407658894E-4</v>
      </c>
    </row>
    <row r="90" spans="1:8" x14ac:dyDescent="0.25">
      <c r="A90" t="s">
        <v>3374</v>
      </c>
      <c r="B90" t="s">
        <v>76</v>
      </c>
      <c r="C90" t="s">
        <v>105</v>
      </c>
      <c r="D90" t="s">
        <v>47</v>
      </c>
      <c r="E90" t="s">
        <v>3387</v>
      </c>
      <c r="F90" t="s">
        <v>49</v>
      </c>
      <c r="G90" t="s">
        <v>50</v>
      </c>
      <c r="H90">
        <v>2.7777779669988699E-4</v>
      </c>
    </row>
    <row r="91" spans="1:8" x14ac:dyDescent="0.25">
      <c r="A91" t="s">
        <v>3374</v>
      </c>
      <c r="B91" t="s">
        <v>73</v>
      </c>
      <c r="C91" t="s">
        <v>105</v>
      </c>
      <c r="D91" t="s">
        <v>47</v>
      </c>
      <c r="E91" t="s">
        <v>56</v>
      </c>
      <c r="F91" t="s">
        <v>49</v>
      </c>
      <c r="G91" t="s">
        <v>50</v>
      </c>
      <c r="H91">
        <v>2.3809529486156601E-4</v>
      </c>
    </row>
    <row r="92" spans="1:8" x14ac:dyDescent="0.25">
      <c r="A92" t="s">
        <v>3374</v>
      </c>
      <c r="B92" t="s">
        <v>70</v>
      </c>
      <c r="C92" t="s">
        <v>105</v>
      </c>
      <c r="D92" t="s">
        <v>47</v>
      </c>
      <c r="E92" t="s">
        <v>3388</v>
      </c>
      <c r="F92" t="s">
        <v>49</v>
      </c>
      <c r="G92" t="s">
        <v>50</v>
      </c>
      <c r="H92">
        <v>1.8518533971574499E-4</v>
      </c>
    </row>
    <row r="93" spans="1:8" x14ac:dyDescent="0.25">
      <c r="A93" t="s">
        <v>3374</v>
      </c>
      <c r="B93" t="s">
        <v>76</v>
      </c>
      <c r="C93" t="s">
        <v>105</v>
      </c>
      <c r="D93" t="s">
        <v>47</v>
      </c>
      <c r="E93" t="s">
        <v>3389</v>
      </c>
      <c r="F93" t="s">
        <v>49</v>
      </c>
      <c r="G93" t="s">
        <v>50</v>
      </c>
      <c r="H93">
        <v>2.4305557211240099E-4</v>
      </c>
    </row>
    <row r="94" spans="1:8" x14ac:dyDescent="0.25">
      <c r="A94" t="s">
        <v>3374</v>
      </c>
      <c r="B94" t="s">
        <v>73</v>
      </c>
      <c r="C94" t="s">
        <v>105</v>
      </c>
      <c r="D94" t="s">
        <v>47</v>
      </c>
      <c r="E94" t="s">
        <v>57</v>
      </c>
      <c r="F94" t="s">
        <v>49</v>
      </c>
      <c r="G94" t="s">
        <v>50</v>
      </c>
      <c r="H94">
        <v>2.0833338300386999E-4</v>
      </c>
    </row>
    <row r="95" spans="1:8" x14ac:dyDescent="0.25">
      <c r="A95" t="s">
        <v>3374</v>
      </c>
      <c r="B95" t="s">
        <v>76</v>
      </c>
      <c r="C95" t="s">
        <v>105</v>
      </c>
      <c r="D95" t="s">
        <v>47</v>
      </c>
      <c r="E95" t="s">
        <v>3390</v>
      </c>
      <c r="F95" t="s">
        <v>49</v>
      </c>
      <c r="G95" t="s">
        <v>50</v>
      </c>
      <c r="H95">
        <v>2.7777773362618898E-4</v>
      </c>
    </row>
    <row r="96" spans="1:8" x14ac:dyDescent="0.25">
      <c r="A96" t="s">
        <v>3374</v>
      </c>
      <c r="B96" t="s">
        <v>70</v>
      </c>
      <c r="C96" t="s">
        <v>105</v>
      </c>
      <c r="D96" t="s">
        <v>47</v>
      </c>
      <c r="E96" t="s">
        <v>3391</v>
      </c>
      <c r="F96" t="s">
        <v>49</v>
      </c>
      <c r="G96" t="s">
        <v>50</v>
      </c>
      <c r="H96">
        <v>1.5873029118492401E-4</v>
      </c>
    </row>
    <row r="97" spans="1:8" x14ac:dyDescent="0.25">
      <c r="A97" t="s">
        <v>3374</v>
      </c>
      <c r="B97" t="s">
        <v>73</v>
      </c>
      <c r="C97" t="s">
        <v>105</v>
      </c>
      <c r="D97" t="s">
        <v>47</v>
      </c>
      <c r="E97" t="s">
        <v>58</v>
      </c>
      <c r="F97" t="s">
        <v>49</v>
      </c>
      <c r="G97" t="s">
        <v>50</v>
      </c>
      <c r="H97">
        <v>2.7777773362618898E-4</v>
      </c>
    </row>
    <row r="98" spans="1:8" x14ac:dyDescent="0.25">
      <c r="A98" t="s">
        <v>3374</v>
      </c>
      <c r="B98" t="s">
        <v>76</v>
      </c>
      <c r="C98" t="s">
        <v>105</v>
      </c>
      <c r="D98" t="s">
        <v>47</v>
      </c>
      <c r="E98" t="s">
        <v>3392</v>
      </c>
      <c r="F98" t="s">
        <v>49</v>
      </c>
      <c r="G98" t="s">
        <v>50</v>
      </c>
      <c r="H98">
        <v>2.4999996026356998E-4</v>
      </c>
    </row>
    <row r="99" spans="1:8" x14ac:dyDescent="0.25">
      <c r="A99" t="s">
        <v>3374</v>
      </c>
      <c r="B99" t="s">
        <v>73</v>
      </c>
      <c r="C99" t="s">
        <v>105</v>
      </c>
      <c r="D99" t="s">
        <v>47</v>
      </c>
      <c r="E99" t="s">
        <v>59</v>
      </c>
      <c r="F99" t="s">
        <v>49</v>
      </c>
      <c r="G99" t="s">
        <v>50</v>
      </c>
      <c r="H99">
        <v>4.1666646798451702E-4</v>
      </c>
    </row>
    <row r="100" spans="1:8" x14ac:dyDescent="0.25">
      <c r="A100" t="s">
        <v>106</v>
      </c>
      <c r="B100" t="s">
        <v>3393</v>
      </c>
      <c r="C100" t="s">
        <v>108</v>
      </c>
      <c r="D100" t="s">
        <v>89</v>
      </c>
      <c r="E100" t="s">
        <v>60</v>
      </c>
      <c r="F100" t="s">
        <v>61</v>
      </c>
      <c r="G100">
        <v>4.1666646798451702E-4</v>
      </c>
    </row>
    <row r="101" spans="1:8" x14ac:dyDescent="0.25">
      <c r="A101">
        <v>4.1666646798451702E-4</v>
      </c>
    </row>
    <row r="102" spans="1:8" x14ac:dyDescent="0.25">
      <c r="A102" t="s">
        <v>81</v>
      </c>
      <c r="B102" t="s">
        <v>3247</v>
      </c>
      <c r="C102" t="s">
        <v>99</v>
      </c>
      <c r="D102" t="s">
        <v>50</v>
      </c>
      <c r="E102" t="s">
        <v>0</v>
      </c>
      <c r="F102">
        <v>3.6478042602538997E-4</v>
      </c>
      <c r="G102" t="s">
        <v>100</v>
      </c>
    </row>
    <row r="103" spans="1:8" x14ac:dyDescent="0.25">
      <c r="A103" t="s">
        <v>101</v>
      </c>
    </row>
    <row r="104" spans="1:8" x14ac:dyDescent="0.25">
      <c r="A104" t="s">
        <v>81</v>
      </c>
      <c r="B104" t="s">
        <v>3245</v>
      </c>
      <c r="C104" t="s">
        <v>99</v>
      </c>
      <c r="D104" t="s">
        <v>50</v>
      </c>
      <c r="E104" t="s">
        <v>0</v>
      </c>
      <c r="F104">
        <v>1.06984376907348E-3</v>
      </c>
      <c r="G104" t="s">
        <v>100</v>
      </c>
    </row>
    <row r="105" spans="1:8" x14ac:dyDescent="0.25">
      <c r="A105" t="s">
        <v>101</v>
      </c>
    </row>
    <row r="106" spans="1:8" x14ac:dyDescent="0.25">
      <c r="A106" t="s">
        <v>81</v>
      </c>
      <c r="B106" t="s">
        <v>103</v>
      </c>
      <c r="C106" t="s">
        <v>44</v>
      </c>
      <c r="D106" t="s">
        <v>45</v>
      </c>
      <c r="E106" t="s">
        <v>46</v>
      </c>
      <c r="F106" t="s">
        <v>3103</v>
      </c>
      <c r="G106">
        <v>5</v>
      </c>
      <c r="H106" t="s">
        <v>3104</v>
      </c>
    </row>
    <row r="107" spans="1:8" x14ac:dyDescent="0.25">
      <c r="A107" t="s">
        <v>81</v>
      </c>
      <c r="B107" t="s">
        <v>102</v>
      </c>
      <c r="C107" t="s">
        <v>44</v>
      </c>
      <c r="D107" t="s">
        <v>45</v>
      </c>
      <c r="E107" t="s">
        <v>46</v>
      </c>
      <c r="F107" t="s">
        <v>3103</v>
      </c>
      <c r="G107">
        <v>3</v>
      </c>
      <c r="H107" t="s">
        <v>3104</v>
      </c>
    </row>
    <row r="108" spans="1:8" x14ac:dyDescent="0.25">
      <c r="A108" t="s">
        <v>3374</v>
      </c>
      <c r="B108" t="s">
        <v>70</v>
      </c>
      <c r="C108" t="s">
        <v>105</v>
      </c>
      <c r="D108" t="s">
        <v>47</v>
      </c>
      <c r="E108" t="s">
        <v>3394</v>
      </c>
      <c r="F108" t="s">
        <v>49</v>
      </c>
      <c r="G108" t="s">
        <v>50</v>
      </c>
      <c r="H108">
        <v>1.38889004786809E-4</v>
      </c>
    </row>
    <row r="109" spans="1:8" x14ac:dyDescent="0.25">
      <c r="A109" t="s">
        <v>81</v>
      </c>
      <c r="B109" t="s">
        <v>3246</v>
      </c>
      <c r="C109" t="s">
        <v>99</v>
      </c>
      <c r="D109" t="s">
        <v>50</v>
      </c>
      <c r="E109" t="s">
        <v>0</v>
      </c>
      <c r="F109">
        <v>3.1828880310058498E-3</v>
      </c>
      <c r="G109" t="s">
        <v>100</v>
      </c>
    </row>
    <row r="110" spans="1:8" x14ac:dyDescent="0.25">
      <c r="A110" t="s">
        <v>101</v>
      </c>
    </row>
    <row r="111" spans="1:8" x14ac:dyDescent="0.25">
      <c r="A111" t="s">
        <v>81</v>
      </c>
      <c r="B111" t="s">
        <v>104</v>
      </c>
      <c r="C111" t="s">
        <v>44</v>
      </c>
      <c r="D111" t="s">
        <v>45</v>
      </c>
      <c r="E111" t="s">
        <v>46</v>
      </c>
      <c r="F111" t="s">
        <v>3103</v>
      </c>
      <c r="G111">
        <v>1</v>
      </c>
      <c r="H111" t="s">
        <v>3104</v>
      </c>
    </row>
    <row r="112" spans="1:8" x14ac:dyDescent="0.25">
      <c r="A112" t="s">
        <v>3374</v>
      </c>
      <c r="B112" t="s">
        <v>76</v>
      </c>
      <c r="C112" t="s">
        <v>105</v>
      </c>
      <c r="D112" t="s">
        <v>47</v>
      </c>
      <c r="E112" t="s">
        <v>3395</v>
      </c>
      <c r="F112" t="s">
        <v>49</v>
      </c>
      <c r="G112" t="s">
        <v>50</v>
      </c>
      <c r="H112">
        <v>2.272726911487E-4</v>
      </c>
    </row>
    <row r="113" spans="1:8" x14ac:dyDescent="0.25">
      <c r="A113" t="s">
        <v>3374</v>
      </c>
      <c r="B113" t="s">
        <v>70</v>
      </c>
      <c r="C113" t="s">
        <v>105</v>
      </c>
      <c r="D113" t="s">
        <v>47</v>
      </c>
      <c r="E113" t="s">
        <v>3396</v>
      </c>
      <c r="F113" t="s">
        <v>49</v>
      </c>
      <c r="G113" t="s">
        <v>50</v>
      </c>
      <c r="H113">
        <v>1.2345689314383E-4</v>
      </c>
    </row>
    <row r="114" spans="1:8" x14ac:dyDescent="0.25">
      <c r="A114" t="s">
        <v>3374</v>
      </c>
      <c r="B114" t="s">
        <v>76</v>
      </c>
      <c r="C114" t="s">
        <v>105</v>
      </c>
      <c r="D114" t="s">
        <v>47</v>
      </c>
      <c r="E114" t="s">
        <v>3397</v>
      </c>
      <c r="F114" t="s">
        <v>49</v>
      </c>
      <c r="G114" t="s">
        <v>50</v>
      </c>
      <c r="H114">
        <v>2.08333300219641E-4</v>
      </c>
    </row>
    <row r="115" spans="1:8" x14ac:dyDescent="0.25">
      <c r="A115" t="s">
        <v>3374</v>
      </c>
      <c r="B115" t="s">
        <v>70</v>
      </c>
      <c r="C115" t="s">
        <v>105</v>
      </c>
      <c r="D115" t="s">
        <v>47</v>
      </c>
      <c r="E115" t="s">
        <v>3398</v>
      </c>
      <c r="F115" t="s">
        <v>49</v>
      </c>
      <c r="G115" t="s">
        <v>50</v>
      </c>
      <c r="H115">
        <v>1.66666706403096E-4</v>
      </c>
    </row>
    <row r="116" spans="1:8" x14ac:dyDescent="0.25">
      <c r="A116" t="s">
        <v>3374</v>
      </c>
      <c r="B116" t="s">
        <v>76</v>
      </c>
      <c r="C116" t="s">
        <v>105</v>
      </c>
      <c r="D116" t="s">
        <v>47</v>
      </c>
      <c r="E116" t="s">
        <v>3399</v>
      </c>
      <c r="F116" t="s">
        <v>49</v>
      </c>
      <c r="G116" t="s">
        <v>50</v>
      </c>
      <c r="H116">
        <v>1.9230766174120701E-4</v>
      </c>
    </row>
    <row r="117" spans="1:8" x14ac:dyDescent="0.25">
      <c r="A117" t="s">
        <v>3374</v>
      </c>
      <c r="B117" t="s">
        <v>70</v>
      </c>
      <c r="C117" t="s">
        <v>105</v>
      </c>
      <c r="D117" t="s">
        <v>47</v>
      </c>
      <c r="E117" t="s">
        <v>3400</v>
      </c>
      <c r="F117" t="s">
        <v>49</v>
      </c>
      <c r="G117" t="s">
        <v>50</v>
      </c>
      <c r="H117">
        <v>1.51515187639178E-4</v>
      </c>
    </row>
    <row r="118" spans="1:8" x14ac:dyDescent="0.25">
      <c r="A118" t="s">
        <v>3374</v>
      </c>
      <c r="B118" t="s">
        <v>76</v>
      </c>
      <c r="C118" t="s">
        <v>105</v>
      </c>
      <c r="D118" t="s">
        <v>47</v>
      </c>
      <c r="E118" t="s">
        <v>3401</v>
      </c>
      <c r="F118" t="s">
        <v>49</v>
      </c>
      <c r="G118" t="s">
        <v>50</v>
      </c>
      <c r="H118">
        <v>1.7857140018826399E-4</v>
      </c>
    </row>
    <row r="119" spans="1:8" x14ac:dyDescent="0.25">
      <c r="A119" t="s">
        <v>3374</v>
      </c>
      <c r="B119" t="s">
        <v>70</v>
      </c>
      <c r="C119" t="s">
        <v>105</v>
      </c>
      <c r="D119" t="s">
        <v>47</v>
      </c>
      <c r="E119" t="s">
        <v>3402</v>
      </c>
      <c r="F119" t="s">
        <v>49</v>
      </c>
      <c r="G119" t="s">
        <v>50</v>
      </c>
      <c r="H119">
        <v>1.3888892200258001E-4</v>
      </c>
    </row>
    <row r="120" spans="1:8" x14ac:dyDescent="0.25">
      <c r="A120" t="s">
        <v>3374</v>
      </c>
      <c r="B120" t="s">
        <v>76</v>
      </c>
      <c r="C120" t="s">
        <v>105</v>
      </c>
      <c r="D120" t="s">
        <v>47</v>
      </c>
      <c r="E120" t="s">
        <v>3403</v>
      </c>
      <c r="F120" t="s">
        <v>49</v>
      </c>
      <c r="G120" t="s">
        <v>50</v>
      </c>
      <c r="H120">
        <v>1.66666640175713E-4</v>
      </c>
    </row>
    <row r="121" spans="1:8" x14ac:dyDescent="0.25">
      <c r="A121" t="s">
        <v>3374</v>
      </c>
      <c r="B121" t="s">
        <v>76</v>
      </c>
      <c r="C121" t="s">
        <v>105</v>
      </c>
      <c r="D121" t="s">
        <v>47</v>
      </c>
      <c r="E121" t="s">
        <v>3404</v>
      </c>
      <c r="F121" t="s">
        <v>49</v>
      </c>
      <c r="G121" t="s">
        <v>50</v>
      </c>
      <c r="H121">
        <v>1.5624997516473099E-4</v>
      </c>
    </row>
    <row r="122" spans="1:8" x14ac:dyDescent="0.25">
      <c r="A122" t="s">
        <v>3374</v>
      </c>
      <c r="B122" t="s">
        <v>70</v>
      </c>
      <c r="C122" t="s">
        <v>105</v>
      </c>
      <c r="D122" t="s">
        <v>47</v>
      </c>
      <c r="E122" t="s">
        <v>3405</v>
      </c>
      <c r="F122" t="s">
        <v>49</v>
      </c>
      <c r="G122" t="s">
        <v>50</v>
      </c>
      <c r="H122">
        <v>1.2820515877161201E-4</v>
      </c>
    </row>
    <row r="123" spans="1:8" x14ac:dyDescent="0.25">
      <c r="A123" t="s">
        <v>3374</v>
      </c>
      <c r="B123" t="s">
        <v>76</v>
      </c>
      <c r="C123" t="s">
        <v>105</v>
      </c>
      <c r="D123" t="s">
        <v>47</v>
      </c>
      <c r="E123" t="s">
        <v>3406</v>
      </c>
      <c r="F123" t="s">
        <v>49</v>
      </c>
      <c r="G123" t="s">
        <v>50</v>
      </c>
      <c r="H123">
        <v>1.4705880015504101E-4</v>
      </c>
    </row>
    <row r="124" spans="1:8" x14ac:dyDescent="0.25">
      <c r="A124" t="s">
        <v>3374</v>
      </c>
      <c r="B124" t="s">
        <v>70</v>
      </c>
      <c r="C124" t="s">
        <v>105</v>
      </c>
      <c r="D124" t="s">
        <v>47</v>
      </c>
      <c r="E124" t="s">
        <v>3407</v>
      </c>
      <c r="F124" t="s">
        <v>49</v>
      </c>
      <c r="G124" t="s">
        <v>50</v>
      </c>
      <c r="H124">
        <v>1.19047647430783E-4</v>
      </c>
    </row>
    <row r="125" spans="1:8" x14ac:dyDescent="0.25">
      <c r="A125" t="s">
        <v>81</v>
      </c>
      <c r="B125" t="s">
        <v>76</v>
      </c>
      <c r="C125" t="s">
        <v>105</v>
      </c>
      <c r="D125" t="s">
        <v>47</v>
      </c>
      <c r="E125" t="s">
        <v>3376</v>
      </c>
      <c r="F125" t="s">
        <v>49</v>
      </c>
      <c r="G125" t="s">
        <v>50</v>
      </c>
      <c r="H125">
        <v>1.1111120382944701E-3</v>
      </c>
    </row>
    <row r="126" spans="1:8" x14ac:dyDescent="0.25">
      <c r="A126" t="s">
        <v>3374</v>
      </c>
      <c r="B126" t="s">
        <v>76</v>
      </c>
      <c r="C126" t="s">
        <v>105</v>
      </c>
      <c r="D126" t="s">
        <v>47</v>
      </c>
      <c r="E126" t="s">
        <v>3408</v>
      </c>
      <c r="F126" t="s">
        <v>49</v>
      </c>
      <c r="G126" t="s">
        <v>50</v>
      </c>
      <c r="H126">
        <v>1.38888866813094E-4</v>
      </c>
    </row>
    <row r="127" spans="1:8" x14ac:dyDescent="0.25">
      <c r="A127" t="s">
        <v>81</v>
      </c>
      <c r="B127" t="s">
        <v>73</v>
      </c>
      <c r="C127" t="s">
        <v>105</v>
      </c>
      <c r="D127" t="s">
        <v>47</v>
      </c>
      <c r="E127" t="s">
        <v>48</v>
      </c>
      <c r="F127" t="s">
        <v>49</v>
      </c>
      <c r="G127" t="s">
        <v>50</v>
      </c>
      <c r="H127">
        <v>1.1111120382944701E-3</v>
      </c>
    </row>
    <row r="128" spans="1:8" x14ac:dyDescent="0.25">
      <c r="A128" t="s">
        <v>81</v>
      </c>
      <c r="B128" t="s">
        <v>70</v>
      </c>
      <c r="C128" t="s">
        <v>105</v>
      </c>
      <c r="D128" t="s">
        <v>47</v>
      </c>
      <c r="E128" t="s">
        <v>3377</v>
      </c>
      <c r="F128" t="s">
        <v>49</v>
      </c>
      <c r="G128" t="s">
        <v>50</v>
      </c>
      <c r="H128">
        <v>0</v>
      </c>
    </row>
    <row r="129" spans="1:8" x14ac:dyDescent="0.25">
      <c r="A129" t="s">
        <v>3374</v>
      </c>
      <c r="B129" t="s">
        <v>70</v>
      </c>
      <c r="C129" t="s">
        <v>105</v>
      </c>
      <c r="D129" t="s">
        <v>47</v>
      </c>
      <c r="E129" t="s">
        <v>3409</v>
      </c>
      <c r="F129" t="s">
        <v>49</v>
      </c>
      <c r="G129" t="s">
        <v>50</v>
      </c>
      <c r="H129">
        <v>1.1111113760206399E-4</v>
      </c>
    </row>
    <row r="130" spans="1:8" x14ac:dyDescent="0.25">
      <c r="A130" t="s">
        <v>3374</v>
      </c>
      <c r="B130" t="s">
        <v>76</v>
      </c>
      <c r="C130" t="s">
        <v>105</v>
      </c>
      <c r="D130" t="s">
        <v>47</v>
      </c>
      <c r="E130" t="s">
        <v>3410</v>
      </c>
      <c r="F130" t="s">
        <v>49</v>
      </c>
      <c r="G130" t="s">
        <v>50</v>
      </c>
      <c r="H130">
        <v>1.3157892645451001E-4</v>
      </c>
    </row>
    <row r="131" spans="1:8" x14ac:dyDescent="0.25">
      <c r="A131" t="s">
        <v>3374</v>
      </c>
      <c r="B131" t="s">
        <v>70</v>
      </c>
      <c r="C131" t="s">
        <v>105</v>
      </c>
      <c r="D131" t="s">
        <v>47</v>
      </c>
      <c r="E131" t="s">
        <v>3411</v>
      </c>
      <c r="F131" t="s">
        <v>49</v>
      </c>
      <c r="G131" t="s">
        <v>50</v>
      </c>
      <c r="H131">
        <v>1.04166691501935E-4</v>
      </c>
    </row>
    <row r="132" spans="1:8" x14ac:dyDescent="0.25">
      <c r="A132" t="s">
        <v>3374</v>
      </c>
      <c r="B132" t="s">
        <v>76</v>
      </c>
      <c r="C132" t="s">
        <v>105</v>
      </c>
      <c r="D132" t="s">
        <v>47</v>
      </c>
      <c r="E132" t="s">
        <v>3412</v>
      </c>
      <c r="F132" t="s">
        <v>49</v>
      </c>
      <c r="G132" t="s">
        <v>50</v>
      </c>
      <c r="H132">
        <v>1.2499998013178499E-4</v>
      </c>
    </row>
    <row r="133" spans="1:8" x14ac:dyDescent="0.25">
      <c r="A133" t="s">
        <v>3374</v>
      </c>
      <c r="B133" t="s">
        <v>70</v>
      </c>
      <c r="C133" t="s">
        <v>105</v>
      </c>
      <c r="D133" t="s">
        <v>47</v>
      </c>
      <c r="E133" t="s">
        <v>3413</v>
      </c>
      <c r="F133" t="s">
        <v>49</v>
      </c>
      <c r="G133" t="s">
        <v>50</v>
      </c>
      <c r="H133" s="7">
        <v>9.8039239060645006E-5</v>
      </c>
    </row>
    <row r="134" spans="1:8" x14ac:dyDescent="0.25">
      <c r="A134" t="s">
        <v>3374</v>
      </c>
      <c r="B134" t="s">
        <v>76</v>
      </c>
      <c r="C134" t="s">
        <v>105</v>
      </c>
      <c r="D134" t="s">
        <v>47</v>
      </c>
      <c r="E134" t="s">
        <v>3414</v>
      </c>
      <c r="F134" t="s">
        <v>49</v>
      </c>
      <c r="G134" t="s">
        <v>50</v>
      </c>
      <c r="H134">
        <v>1.1904760012550899E-4</v>
      </c>
    </row>
    <row r="135" spans="1:8" x14ac:dyDescent="0.25">
      <c r="A135" t="s">
        <v>3374</v>
      </c>
      <c r="B135" t="s">
        <v>70</v>
      </c>
      <c r="C135" t="s">
        <v>105</v>
      </c>
      <c r="D135" t="s">
        <v>47</v>
      </c>
      <c r="E135" t="s">
        <v>3415</v>
      </c>
      <c r="F135" t="s">
        <v>49</v>
      </c>
      <c r="G135" t="s">
        <v>50</v>
      </c>
      <c r="H135" s="7">
        <v>9.2592614668386906E-5</v>
      </c>
    </row>
    <row r="136" spans="1:8" x14ac:dyDescent="0.25">
      <c r="A136" t="s">
        <v>3374</v>
      </c>
      <c r="B136" t="s">
        <v>76</v>
      </c>
      <c r="C136" t="s">
        <v>105</v>
      </c>
      <c r="D136" t="s">
        <v>47</v>
      </c>
      <c r="E136" t="s">
        <v>3416</v>
      </c>
      <c r="F136" t="s">
        <v>49</v>
      </c>
      <c r="G136" t="s">
        <v>50</v>
      </c>
      <c r="H136">
        <v>1.3888884674419E-4</v>
      </c>
    </row>
    <row r="137" spans="1:8" x14ac:dyDescent="0.25">
      <c r="A137" t="s">
        <v>3374</v>
      </c>
      <c r="B137" t="s">
        <v>70</v>
      </c>
      <c r="C137" t="s">
        <v>105</v>
      </c>
      <c r="D137" t="s">
        <v>47</v>
      </c>
      <c r="E137" t="s">
        <v>3417</v>
      </c>
      <c r="F137" t="s">
        <v>49</v>
      </c>
      <c r="G137" t="s">
        <v>50</v>
      </c>
      <c r="H137" s="7">
        <v>8.7719319159524403E-5</v>
      </c>
    </row>
    <row r="138" spans="1:8" x14ac:dyDescent="0.25">
      <c r="A138" t="s">
        <v>3374</v>
      </c>
      <c r="B138" t="s">
        <v>76</v>
      </c>
      <c r="C138" t="s">
        <v>105</v>
      </c>
      <c r="D138" t="s">
        <v>47</v>
      </c>
      <c r="E138" t="s">
        <v>3418</v>
      </c>
      <c r="F138" t="s">
        <v>49</v>
      </c>
      <c r="G138" t="s">
        <v>50</v>
      </c>
      <c r="H138">
        <v>1.5700476756994199E-4</v>
      </c>
    </row>
    <row r="139" spans="1:8" x14ac:dyDescent="0.25">
      <c r="A139" t="s">
        <v>3374</v>
      </c>
      <c r="B139" t="s">
        <v>70</v>
      </c>
      <c r="C139" t="s">
        <v>105</v>
      </c>
      <c r="D139" t="s">
        <v>47</v>
      </c>
      <c r="E139" t="s">
        <v>3419</v>
      </c>
      <c r="F139" t="s">
        <v>49</v>
      </c>
      <c r="G139" t="s">
        <v>50</v>
      </c>
      <c r="H139">
        <v>1.11111104488372E-4</v>
      </c>
    </row>
    <row r="140" spans="1:8" x14ac:dyDescent="0.25">
      <c r="A140" t="s">
        <v>3374</v>
      </c>
      <c r="B140" t="s">
        <v>76</v>
      </c>
      <c r="C140" t="s">
        <v>105</v>
      </c>
      <c r="D140" t="s">
        <v>47</v>
      </c>
      <c r="E140" t="s">
        <v>3420</v>
      </c>
      <c r="F140" t="s">
        <v>49</v>
      </c>
      <c r="G140" t="s">
        <v>50</v>
      </c>
      <c r="H140">
        <v>1.50462902254528E-4</v>
      </c>
    </row>
    <row r="141" spans="1:8" x14ac:dyDescent="0.25">
      <c r="A141" t="s">
        <v>3374</v>
      </c>
      <c r="B141" t="s">
        <v>70</v>
      </c>
      <c r="C141" t="s">
        <v>105</v>
      </c>
      <c r="D141" t="s">
        <v>47</v>
      </c>
      <c r="E141" t="s">
        <v>3421</v>
      </c>
      <c r="F141" t="s">
        <v>49</v>
      </c>
      <c r="G141" t="s">
        <v>50</v>
      </c>
      <c r="H141">
        <v>1.05820099512736E-4</v>
      </c>
    </row>
    <row r="142" spans="1:8" x14ac:dyDescent="0.25">
      <c r="A142" t="s">
        <v>81</v>
      </c>
      <c r="B142" t="s">
        <v>73</v>
      </c>
      <c r="C142" t="s">
        <v>105</v>
      </c>
      <c r="D142" t="s">
        <v>47</v>
      </c>
      <c r="E142" t="s">
        <v>51</v>
      </c>
      <c r="F142" t="s">
        <v>49</v>
      </c>
      <c r="G142" t="s">
        <v>50</v>
      </c>
      <c r="H142">
        <v>1.2499998013178501E-3</v>
      </c>
    </row>
    <row r="143" spans="1:8" x14ac:dyDescent="0.25">
      <c r="A143" t="s">
        <v>81</v>
      </c>
      <c r="B143" t="s">
        <v>76</v>
      </c>
      <c r="C143" t="s">
        <v>105</v>
      </c>
      <c r="D143" t="s">
        <v>47</v>
      </c>
      <c r="E143" t="s">
        <v>3378</v>
      </c>
      <c r="F143" t="s">
        <v>49</v>
      </c>
      <c r="G143" t="s">
        <v>50</v>
      </c>
      <c r="H143">
        <v>5.5555601914723698E-4</v>
      </c>
    </row>
    <row r="144" spans="1:8" x14ac:dyDescent="0.25">
      <c r="A144" t="s">
        <v>3374</v>
      </c>
      <c r="B144" t="s">
        <v>76</v>
      </c>
      <c r="C144" t="s">
        <v>105</v>
      </c>
      <c r="D144" t="s">
        <v>47</v>
      </c>
      <c r="E144" t="s">
        <v>3422</v>
      </c>
      <c r="F144" t="s">
        <v>49</v>
      </c>
      <c r="G144" t="s">
        <v>50</v>
      </c>
      <c r="H144">
        <v>1.44444386164347E-4</v>
      </c>
    </row>
    <row r="145" spans="1:8" x14ac:dyDescent="0.25">
      <c r="A145" t="s">
        <v>81</v>
      </c>
      <c r="B145" t="s">
        <v>70</v>
      </c>
      <c r="C145" t="s">
        <v>105</v>
      </c>
      <c r="D145" t="s">
        <v>47</v>
      </c>
      <c r="E145" t="s">
        <v>3379</v>
      </c>
      <c r="F145" t="s">
        <v>49</v>
      </c>
      <c r="G145" t="s">
        <v>50</v>
      </c>
      <c r="H145">
        <v>0</v>
      </c>
    </row>
    <row r="146" spans="1:8" x14ac:dyDescent="0.25">
      <c r="A146" t="s">
        <v>3374</v>
      </c>
      <c r="B146" t="s">
        <v>70</v>
      </c>
      <c r="C146" t="s">
        <v>105</v>
      </c>
      <c r="D146" t="s">
        <v>47</v>
      </c>
      <c r="E146" t="s">
        <v>3423</v>
      </c>
      <c r="F146" t="s">
        <v>49</v>
      </c>
      <c r="G146" t="s">
        <v>50</v>
      </c>
      <c r="H146">
        <v>1.01010094989429E-4</v>
      </c>
    </row>
    <row r="147" spans="1:8" x14ac:dyDescent="0.25">
      <c r="A147" t="s">
        <v>3374</v>
      </c>
      <c r="B147" t="s">
        <v>76</v>
      </c>
      <c r="C147" t="s">
        <v>105</v>
      </c>
      <c r="D147" t="s">
        <v>47</v>
      </c>
      <c r="E147" t="s">
        <v>3424</v>
      </c>
      <c r="F147" t="s">
        <v>49</v>
      </c>
      <c r="G147" t="s">
        <v>50</v>
      </c>
      <c r="H147">
        <v>1.6025633384019901E-4</v>
      </c>
    </row>
    <row r="148" spans="1:8" x14ac:dyDescent="0.25">
      <c r="A148" t="s">
        <v>3374</v>
      </c>
      <c r="B148" t="s">
        <v>70</v>
      </c>
      <c r="C148" t="s">
        <v>105</v>
      </c>
      <c r="D148" t="s">
        <v>47</v>
      </c>
      <c r="E148" t="s">
        <v>3425</v>
      </c>
      <c r="F148" t="s">
        <v>49</v>
      </c>
      <c r="G148" t="s">
        <v>50</v>
      </c>
      <c r="H148" s="7">
        <v>9.66183517290198E-5</v>
      </c>
    </row>
    <row r="149" spans="1:8" x14ac:dyDescent="0.25">
      <c r="A149" t="s">
        <v>3374</v>
      </c>
      <c r="B149" t="s">
        <v>76</v>
      </c>
      <c r="C149" t="s">
        <v>105</v>
      </c>
      <c r="D149" t="s">
        <v>47</v>
      </c>
      <c r="E149" t="s">
        <v>3426</v>
      </c>
      <c r="F149" t="s">
        <v>49</v>
      </c>
      <c r="G149" t="s">
        <v>50</v>
      </c>
      <c r="H149">
        <v>1.8518508216481099E-4</v>
      </c>
    </row>
    <row r="150" spans="1:8" x14ac:dyDescent="0.25">
      <c r="A150" t="s">
        <v>3374</v>
      </c>
      <c r="B150" t="s">
        <v>76</v>
      </c>
      <c r="C150" t="s">
        <v>105</v>
      </c>
      <c r="D150" t="s">
        <v>47</v>
      </c>
      <c r="E150" t="s">
        <v>3427</v>
      </c>
      <c r="F150" t="s">
        <v>49</v>
      </c>
      <c r="G150" t="s">
        <v>50</v>
      </c>
      <c r="H150">
        <v>1.78571329230353E-4</v>
      </c>
    </row>
    <row r="151" spans="1:8" x14ac:dyDescent="0.25">
      <c r="A151" t="s">
        <v>3374</v>
      </c>
      <c r="B151" t="s">
        <v>70</v>
      </c>
      <c r="C151" t="s">
        <v>105</v>
      </c>
      <c r="D151" t="s">
        <v>47</v>
      </c>
      <c r="E151" t="s">
        <v>3428</v>
      </c>
      <c r="F151" t="s">
        <v>49</v>
      </c>
      <c r="G151" t="s">
        <v>50</v>
      </c>
      <c r="H151" s="7">
        <v>9.2592587073643995E-5</v>
      </c>
    </row>
    <row r="152" spans="1:8" x14ac:dyDescent="0.25">
      <c r="A152" t="s">
        <v>3374</v>
      </c>
      <c r="B152" t="s">
        <v>76</v>
      </c>
      <c r="C152" t="s">
        <v>105</v>
      </c>
      <c r="D152" t="s">
        <v>47</v>
      </c>
      <c r="E152" t="s">
        <v>3429</v>
      </c>
      <c r="F152" t="s">
        <v>49</v>
      </c>
      <c r="G152" t="s">
        <v>50</v>
      </c>
      <c r="H152">
        <v>1.72413697187927E-4</v>
      </c>
    </row>
    <row r="153" spans="1:8" x14ac:dyDescent="0.25">
      <c r="A153" t="s">
        <v>3374</v>
      </c>
      <c r="B153" t="s">
        <v>70</v>
      </c>
      <c r="C153" t="s">
        <v>105</v>
      </c>
      <c r="D153" t="s">
        <v>47</v>
      </c>
      <c r="E153" t="s">
        <v>3430</v>
      </c>
      <c r="F153" t="s">
        <v>49</v>
      </c>
      <c r="G153" t="s">
        <v>50</v>
      </c>
      <c r="H153" s="7">
        <v>8.8888883590698201E-5</v>
      </c>
    </row>
    <row r="154" spans="1:8" x14ac:dyDescent="0.25">
      <c r="A154" t="s">
        <v>3374</v>
      </c>
      <c r="B154" t="s">
        <v>76</v>
      </c>
      <c r="C154" t="s">
        <v>105</v>
      </c>
      <c r="D154" t="s">
        <v>47</v>
      </c>
      <c r="E154" t="s">
        <v>3431</v>
      </c>
      <c r="F154" t="s">
        <v>49</v>
      </c>
      <c r="G154" t="s">
        <v>50</v>
      </c>
      <c r="H154">
        <v>1.8518507480621299E-4</v>
      </c>
    </row>
    <row r="155" spans="1:8" x14ac:dyDescent="0.25">
      <c r="A155" t="s">
        <v>106</v>
      </c>
      <c r="B155" t="s">
        <v>3393</v>
      </c>
      <c r="C155" t="s">
        <v>108</v>
      </c>
      <c r="D155" t="s">
        <v>95</v>
      </c>
      <c r="E155" t="s">
        <v>60</v>
      </c>
      <c r="F155" t="s">
        <v>61</v>
      </c>
      <c r="G155">
        <v>1.8518507480621299E-4</v>
      </c>
    </row>
    <row r="156" spans="1:8" x14ac:dyDescent="0.25">
      <c r="A156">
        <v>1.8518507480621299E-4</v>
      </c>
    </row>
    <row r="157" spans="1:8" x14ac:dyDescent="0.25">
      <c r="A157" t="s">
        <v>3374</v>
      </c>
      <c r="B157" t="s">
        <v>70</v>
      </c>
      <c r="C157" t="s">
        <v>105</v>
      </c>
      <c r="D157" t="s">
        <v>47</v>
      </c>
      <c r="E157" t="s">
        <v>3432</v>
      </c>
      <c r="F157" t="s">
        <v>49</v>
      </c>
      <c r="G157" t="s">
        <v>50</v>
      </c>
      <c r="H157" s="7">
        <v>8.5470080375671295E-5</v>
      </c>
    </row>
    <row r="158" spans="1:8" x14ac:dyDescent="0.25">
      <c r="A158" t="s">
        <v>3374</v>
      </c>
      <c r="B158" t="s">
        <v>70</v>
      </c>
      <c r="C158" t="s">
        <v>105</v>
      </c>
      <c r="D158" t="s">
        <v>47</v>
      </c>
      <c r="E158" t="s">
        <v>3433</v>
      </c>
      <c r="F158" t="s">
        <v>49</v>
      </c>
      <c r="G158" t="s">
        <v>50</v>
      </c>
      <c r="H158" s="7">
        <v>8.2304521843239102E-5</v>
      </c>
    </row>
    <row r="159" spans="1:8" x14ac:dyDescent="0.25">
      <c r="A159" t="s">
        <v>81</v>
      </c>
      <c r="B159" t="s">
        <v>73</v>
      </c>
      <c r="C159" t="s">
        <v>105</v>
      </c>
      <c r="D159" t="s">
        <v>47</v>
      </c>
      <c r="E159" t="s">
        <v>52</v>
      </c>
      <c r="F159" t="s">
        <v>49</v>
      </c>
      <c r="G159" t="s">
        <v>50</v>
      </c>
      <c r="H159">
        <v>1.1111107137468099E-3</v>
      </c>
    </row>
    <row r="160" spans="1:8" x14ac:dyDescent="0.25">
      <c r="A160" t="s">
        <v>81</v>
      </c>
      <c r="B160" t="s">
        <v>76</v>
      </c>
      <c r="C160" t="s">
        <v>105</v>
      </c>
      <c r="D160" t="s">
        <v>47</v>
      </c>
      <c r="E160" t="s">
        <v>3380</v>
      </c>
      <c r="F160" t="s">
        <v>49</v>
      </c>
      <c r="G160" t="s">
        <v>50</v>
      </c>
      <c r="H160">
        <v>7.4074135886298203E-4</v>
      </c>
    </row>
    <row r="161" spans="1:8" x14ac:dyDescent="0.25">
      <c r="A161" t="s">
        <v>81</v>
      </c>
      <c r="B161" t="s">
        <v>70</v>
      </c>
      <c r="C161" t="s">
        <v>105</v>
      </c>
      <c r="D161" t="s">
        <v>47</v>
      </c>
      <c r="E161" t="s">
        <v>3382</v>
      </c>
      <c r="F161" t="s">
        <v>49</v>
      </c>
      <c r="G161" t="s">
        <v>50</v>
      </c>
      <c r="H161">
        <v>0</v>
      </c>
    </row>
    <row r="162" spans="1:8" x14ac:dyDescent="0.25">
      <c r="A162" t="s">
        <v>3374</v>
      </c>
      <c r="B162" t="s">
        <v>70</v>
      </c>
      <c r="C162" t="s">
        <v>105</v>
      </c>
      <c r="D162" t="s">
        <v>47</v>
      </c>
      <c r="E162" t="s">
        <v>3434</v>
      </c>
      <c r="F162" t="s">
        <v>49</v>
      </c>
      <c r="G162" t="s">
        <v>50</v>
      </c>
      <c r="H162" s="7">
        <v>7.9365074634551994E-5</v>
      </c>
    </row>
    <row r="163" spans="1:8" x14ac:dyDescent="0.25">
      <c r="A163" t="s">
        <v>3374</v>
      </c>
      <c r="B163" t="s">
        <v>70</v>
      </c>
      <c r="C163" t="s">
        <v>105</v>
      </c>
      <c r="D163" t="s">
        <v>47</v>
      </c>
      <c r="E163" t="s">
        <v>3435</v>
      </c>
      <c r="F163" t="s">
        <v>49</v>
      </c>
      <c r="G163" t="s">
        <v>50</v>
      </c>
      <c r="H163">
        <v>1.05363952702489E-4</v>
      </c>
    </row>
    <row r="164" spans="1:8" x14ac:dyDescent="0.25">
      <c r="A164" t="s">
        <v>3374</v>
      </c>
      <c r="B164" t="s">
        <v>70</v>
      </c>
      <c r="C164" t="s">
        <v>105</v>
      </c>
      <c r="D164" t="s">
        <v>47</v>
      </c>
      <c r="E164" t="s">
        <v>3436</v>
      </c>
      <c r="F164" t="s">
        <v>49</v>
      </c>
      <c r="G164" t="s">
        <v>50</v>
      </c>
      <c r="H164">
        <v>1.85185141033596E-4</v>
      </c>
    </row>
    <row r="165" spans="1:8" x14ac:dyDescent="0.25">
      <c r="A165" t="s">
        <v>3374</v>
      </c>
      <c r="B165" t="s">
        <v>70</v>
      </c>
      <c r="C165" t="s">
        <v>105</v>
      </c>
      <c r="D165" t="s">
        <v>47</v>
      </c>
      <c r="E165" t="s">
        <v>3437</v>
      </c>
      <c r="F165" t="s">
        <v>49</v>
      </c>
      <c r="G165" t="s">
        <v>50</v>
      </c>
      <c r="H165">
        <v>1.79211426806706E-4</v>
      </c>
    </row>
    <row r="166" spans="1:8" x14ac:dyDescent="0.25">
      <c r="A166" t="s">
        <v>3374</v>
      </c>
      <c r="B166" t="s">
        <v>70</v>
      </c>
      <c r="C166" t="s">
        <v>105</v>
      </c>
      <c r="D166" t="s">
        <v>47</v>
      </c>
      <c r="E166" t="s">
        <v>3438</v>
      </c>
      <c r="F166" t="s">
        <v>49</v>
      </c>
      <c r="G166" t="s">
        <v>50</v>
      </c>
      <c r="H166">
        <v>1.7361106971899601E-4</v>
      </c>
    </row>
    <row r="167" spans="1:8" x14ac:dyDescent="0.25">
      <c r="A167" t="s">
        <v>3374</v>
      </c>
      <c r="B167" t="s">
        <v>70</v>
      </c>
      <c r="C167" t="s">
        <v>105</v>
      </c>
      <c r="D167" t="s">
        <v>47</v>
      </c>
      <c r="E167" t="s">
        <v>3439</v>
      </c>
      <c r="F167" t="s">
        <v>49</v>
      </c>
      <c r="G167" t="s">
        <v>50</v>
      </c>
      <c r="H167">
        <v>1.6835012821236E-4</v>
      </c>
    </row>
    <row r="168" spans="1:8" x14ac:dyDescent="0.25">
      <c r="A168" t="s">
        <v>81</v>
      </c>
      <c r="B168" t="s">
        <v>76</v>
      </c>
      <c r="C168" t="s">
        <v>105</v>
      </c>
      <c r="D168" t="s">
        <v>47</v>
      </c>
      <c r="E168" t="s">
        <v>3381</v>
      </c>
      <c r="F168" t="s">
        <v>49</v>
      </c>
      <c r="G168" t="s">
        <v>50</v>
      </c>
      <c r="H168">
        <v>7.6388915379842096E-4</v>
      </c>
    </row>
    <row r="169" spans="1:8" x14ac:dyDescent="0.25">
      <c r="A169" t="s">
        <v>81</v>
      </c>
      <c r="B169" t="s">
        <v>73</v>
      </c>
      <c r="C169" t="s">
        <v>105</v>
      </c>
      <c r="D169" t="s">
        <v>47</v>
      </c>
      <c r="E169" t="s">
        <v>53</v>
      </c>
      <c r="F169" t="s">
        <v>49</v>
      </c>
      <c r="G169" t="s">
        <v>50</v>
      </c>
      <c r="H169">
        <v>9.7222179174423203E-4</v>
      </c>
    </row>
    <row r="170" spans="1:8" x14ac:dyDescent="0.25">
      <c r="A170" t="s">
        <v>81</v>
      </c>
      <c r="B170" t="s">
        <v>70</v>
      </c>
      <c r="C170" t="s">
        <v>105</v>
      </c>
      <c r="D170" t="s">
        <v>47</v>
      </c>
      <c r="E170" t="s">
        <v>3384</v>
      </c>
      <c r="F170" t="s">
        <v>49</v>
      </c>
      <c r="G170" t="s">
        <v>50</v>
      </c>
      <c r="H170">
        <v>0</v>
      </c>
    </row>
    <row r="171" spans="1:8" x14ac:dyDescent="0.25">
      <c r="A171" t="s">
        <v>3374</v>
      </c>
      <c r="B171" t="s">
        <v>70</v>
      </c>
      <c r="C171" t="s">
        <v>105</v>
      </c>
      <c r="D171" t="s">
        <v>47</v>
      </c>
      <c r="E171" t="s">
        <v>3440</v>
      </c>
      <c r="F171" t="s">
        <v>49</v>
      </c>
      <c r="G171" t="s">
        <v>50</v>
      </c>
      <c r="H171">
        <v>1.63398653853173E-4</v>
      </c>
    </row>
    <row r="172" spans="1:8" x14ac:dyDescent="0.25">
      <c r="A172" t="s">
        <v>3374</v>
      </c>
      <c r="B172" t="s">
        <v>70</v>
      </c>
      <c r="C172" t="s">
        <v>105</v>
      </c>
      <c r="D172" t="s">
        <v>47</v>
      </c>
      <c r="E172" t="s">
        <v>3441</v>
      </c>
      <c r="F172" t="s">
        <v>49</v>
      </c>
      <c r="G172" t="s">
        <v>50</v>
      </c>
      <c r="H172">
        <v>1.58730120885939E-4</v>
      </c>
    </row>
    <row r="173" spans="1:8" x14ac:dyDescent="0.25">
      <c r="A173" t="s">
        <v>3374</v>
      </c>
      <c r="B173" t="s">
        <v>70</v>
      </c>
      <c r="C173" t="s">
        <v>105</v>
      </c>
      <c r="D173" t="s">
        <v>47</v>
      </c>
      <c r="E173" t="s">
        <v>3442</v>
      </c>
      <c r="F173" t="s">
        <v>49</v>
      </c>
      <c r="G173" t="s">
        <v>50</v>
      </c>
      <c r="H173">
        <v>1.5432095086132999E-4</v>
      </c>
    </row>
    <row r="174" spans="1:8" x14ac:dyDescent="0.25">
      <c r="A174" t="s">
        <v>3374</v>
      </c>
      <c r="B174" t="s">
        <v>70</v>
      </c>
      <c r="C174" t="s">
        <v>105</v>
      </c>
      <c r="D174" t="s">
        <v>47</v>
      </c>
      <c r="E174" t="s">
        <v>3443</v>
      </c>
      <c r="F174" t="s">
        <v>49</v>
      </c>
      <c r="G174" t="s">
        <v>50</v>
      </c>
      <c r="H174">
        <v>1.5015011435156399E-4</v>
      </c>
    </row>
    <row r="175" spans="1:8" x14ac:dyDescent="0.25">
      <c r="A175" t="s">
        <v>3374</v>
      </c>
      <c r="B175" t="s">
        <v>70</v>
      </c>
      <c r="C175" t="s">
        <v>105</v>
      </c>
      <c r="D175" t="s">
        <v>47</v>
      </c>
      <c r="E175" t="s">
        <v>3444</v>
      </c>
      <c r="F175" t="s">
        <v>49</v>
      </c>
      <c r="G175" t="s">
        <v>50</v>
      </c>
      <c r="H175">
        <v>1.4619879555283899E-4</v>
      </c>
    </row>
    <row r="176" spans="1:8" x14ac:dyDescent="0.25">
      <c r="A176" t="s">
        <v>3374</v>
      </c>
      <c r="B176" t="s">
        <v>70</v>
      </c>
      <c r="C176" t="s">
        <v>105</v>
      </c>
      <c r="D176" t="s">
        <v>47</v>
      </c>
      <c r="E176" t="s">
        <v>3445</v>
      </c>
      <c r="F176" t="s">
        <v>49</v>
      </c>
      <c r="G176" t="s">
        <v>50</v>
      </c>
      <c r="H176">
        <v>4.2022782513219002E-4</v>
      </c>
    </row>
    <row r="177" spans="1:8" x14ac:dyDescent="0.25">
      <c r="A177" t="s">
        <v>81</v>
      </c>
      <c r="B177" t="s">
        <v>76</v>
      </c>
      <c r="C177" t="s">
        <v>105</v>
      </c>
      <c r="D177" t="s">
        <v>47</v>
      </c>
      <c r="E177" t="s">
        <v>3383</v>
      </c>
      <c r="F177" t="s">
        <v>49</v>
      </c>
      <c r="G177" t="s">
        <v>50</v>
      </c>
      <c r="H177">
        <v>6.1111132303873596E-4</v>
      </c>
    </row>
    <row r="178" spans="1:8" x14ac:dyDescent="0.25">
      <c r="A178" t="s">
        <v>81</v>
      </c>
      <c r="B178" t="s">
        <v>73</v>
      </c>
      <c r="C178" t="s">
        <v>105</v>
      </c>
      <c r="D178" t="s">
        <v>47</v>
      </c>
      <c r="E178" t="s">
        <v>54</v>
      </c>
      <c r="F178" t="s">
        <v>49</v>
      </c>
      <c r="G178" t="s">
        <v>50</v>
      </c>
      <c r="H178">
        <v>7.7777743339538501E-4</v>
      </c>
    </row>
    <row r="179" spans="1:8" x14ac:dyDescent="0.25">
      <c r="A179" t="s">
        <v>3374</v>
      </c>
      <c r="B179" t="s">
        <v>70</v>
      </c>
      <c r="C179" t="s">
        <v>105</v>
      </c>
      <c r="D179" t="s">
        <v>47</v>
      </c>
      <c r="E179" t="s">
        <v>3446</v>
      </c>
      <c r="F179" t="s">
        <v>49</v>
      </c>
      <c r="G179" t="s">
        <v>50</v>
      </c>
      <c r="H179">
        <v>5.0694430867830899E-4</v>
      </c>
    </row>
    <row r="180" spans="1:8" x14ac:dyDescent="0.25">
      <c r="A180" t="s">
        <v>81</v>
      </c>
      <c r="B180" t="s">
        <v>70</v>
      </c>
      <c r="C180" t="s">
        <v>105</v>
      </c>
      <c r="D180" t="s">
        <v>47</v>
      </c>
      <c r="E180" t="s">
        <v>3386</v>
      </c>
      <c r="F180" t="s">
        <v>49</v>
      </c>
      <c r="G180" t="s">
        <v>50</v>
      </c>
      <c r="H180">
        <v>0</v>
      </c>
    </row>
    <row r="181" spans="1:8" x14ac:dyDescent="0.25">
      <c r="A181" t="s">
        <v>3374</v>
      </c>
      <c r="B181" t="s">
        <v>70</v>
      </c>
      <c r="C181" t="s">
        <v>105</v>
      </c>
      <c r="D181" t="s">
        <v>47</v>
      </c>
      <c r="E181" t="s">
        <v>3447</v>
      </c>
      <c r="F181" t="s">
        <v>49</v>
      </c>
      <c r="G181" t="s">
        <v>50</v>
      </c>
      <c r="H181">
        <v>4.9457981334469095E-4</v>
      </c>
    </row>
    <row r="182" spans="1:8" x14ac:dyDescent="0.25">
      <c r="A182" t="s">
        <v>3374</v>
      </c>
      <c r="B182" t="s">
        <v>70</v>
      </c>
      <c r="C182" t="s">
        <v>105</v>
      </c>
      <c r="D182" t="s">
        <v>47</v>
      </c>
      <c r="E182" t="s">
        <v>3448</v>
      </c>
      <c r="F182" t="s">
        <v>49</v>
      </c>
      <c r="G182" t="s">
        <v>50</v>
      </c>
      <c r="H182">
        <v>4.8280410350315102E-4</v>
      </c>
    </row>
    <row r="183" spans="1:8" x14ac:dyDescent="0.25">
      <c r="A183" t="s">
        <v>3374</v>
      </c>
      <c r="B183" t="s">
        <v>70</v>
      </c>
      <c r="C183" t="s">
        <v>105</v>
      </c>
      <c r="D183" t="s">
        <v>47</v>
      </c>
      <c r="E183" t="s">
        <v>3449</v>
      </c>
      <c r="F183" t="s">
        <v>49</v>
      </c>
      <c r="G183" t="s">
        <v>50</v>
      </c>
      <c r="H183">
        <v>4.7157610109610103E-4</v>
      </c>
    </row>
    <row r="184" spans="1:8" x14ac:dyDescent="0.25">
      <c r="A184" t="s">
        <v>3374</v>
      </c>
      <c r="B184" t="s">
        <v>70</v>
      </c>
      <c r="C184" t="s">
        <v>105</v>
      </c>
      <c r="D184" t="s">
        <v>47</v>
      </c>
      <c r="E184" t="s">
        <v>3450</v>
      </c>
      <c r="F184" t="s">
        <v>49</v>
      </c>
      <c r="G184" t="s">
        <v>50</v>
      </c>
      <c r="H184">
        <v>4.6085846243482603E-4</v>
      </c>
    </row>
    <row r="185" spans="1:8" x14ac:dyDescent="0.25">
      <c r="A185" t="s">
        <v>3374</v>
      </c>
      <c r="B185" t="s">
        <v>70</v>
      </c>
      <c r="C185" t="s">
        <v>105</v>
      </c>
      <c r="D185" t="s">
        <v>47</v>
      </c>
      <c r="E185" t="s">
        <v>3451</v>
      </c>
      <c r="F185" t="s">
        <v>49</v>
      </c>
      <c r="G185" t="s">
        <v>50</v>
      </c>
      <c r="H185">
        <v>4.5061716326960801E-4</v>
      </c>
    </row>
    <row r="186" spans="1:8" x14ac:dyDescent="0.25">
      <c r="A186" t="s">
        <v>81</v>
      </c>
      <c r="B186" t="s">
        <v>76</v>
      </c>
      <c r="C186" t="s">
        <v>105</v>
      </c>
      <c r="D186" t="s">
        <v>47</v>
      </c>
      <c r="E186" t="s">
        <v>3385</v>
      </c>
      <c r="F186" t="s">
        <v>49</v>
      </c>
      <c r="G186" t="s">
        <v>50</v>
      </c>
      <c r="H186">
        <v>1.0648147927390199E-3</v>
      </c>
    </row>
    <row r="187" spans="1:8" x14ac:dyDescent="0.25">
      <c r="A187" t="s">
        <v>81</v>
      </c>
      <c r="B187" t="s">
        <v>73</v>
      </c>
      <c r="C187" t="s">
        <v>105</v>
      </c>
      <c r="D187" t="s">
        <v>47</v>
      </c>
      <c r="E187" t="s">
        <v>55</v>
      </c>
      <c r="F187" t="s">
        <v>49</v>
      </c>
      <c r="G187" t="s">
        <v>50</v>
      </c>
      <c r="H187">
        <v>1.01851820945739E-3</v>
      </c>
    </row>
    <row r="188" spans="1:8" x14ac:dyDescent="0.25">
      <c r="A188" t="s">
        <v>3374</v>
      </c>
      <c r="B188" t="s">
        <v>70</v>
      </c>
      <c r="C188" t="s">
        <v>105</v>
      </c>
      <c r="D188" t="s">
        <v>47</v>
      </c>
      <c r="E188" t="s">
        <v>3452</v>
      </c>
      <c r="F188" t="s">
        <v>49</v>
      </c>
      <c r="G188" t="s">
        <v>50</v>
      </c>
      <c r="H188">
        <v>4.6497574750927899E-4</v>
      </c>
    </row>
    <row r="189" spans="1:8" x14ac:dyDescent="0.25">
      <c r="A189" t="s">
        <v>81</v>
      </c>
      <c r="B189" t="s">
        <v>70</v>
      </c>
      <c r="C189" t="s">
        <v>105</v>
      </c>
      <c r="D189" t="s">
        <v>47</v>
      </c>
      <c r="E189" t="s">
        <v>3388</v>
      </c>
      <c r="F189" t="s">
        <v>49</v>
      </c>
      <c r="G189" t="s">
        <v>50</v>
      </c>
      <c r="H189">
        <v>0</v>
      </c>
    </row>
    <row r="190" spans="1:8" x14ac:dyDescent="0.25">
      <c r="A190" t="s">
        <v>3374</v>
      </c>
      <c r="B190" t="s">
        <v>70</v>
      </c>
      <c r="C190" t="s">
        <v>105</v>
      </c>
      <c r="D190" t="s">
        <v>47</v>
      </c>
      <c r="E190" t="s">
        <v>3453</v>
      </c>
      <c r="F190" t="s">
        <v>49</v>
      </c>
      <c r="G190" t="s">
        <v>50</v>
      </c>
      <c r="H190">
        <v>4.5508264649844299E-4</v>
      </c>
    </row>
    <row r="191" spans="1:8" x14ac:dyDescent="0.25">
      <c r="A191" t="s">
        <v>3374</v>
      </c>
      <c r="B191" t="s">
        <v>70</v>
      </c>
      <c r="C191" t="s">
        <v>105</v>
      </c>
      <c r="D191" t="s">
        <v>47</v>
      </c>
      <c r="E191" t="s">
        <v>3454</v>
      </c>
      <c r="F191" t="s">
        <v>49</v>
      </c>
      <c r="G191" t="s">
        <v>50</v>
      </c>
      <c r="H191">
        <v>4.6296285258399101E-4</v>
      </c>
    </row>
    <row r="192" spans="1:8" x14ac:dyDescent="0.25">
      <c r="A192" t="s">
        <v>3374</v>
      </c>
      <c r="B192" t="s">
        <v>70</v>
      </c>
      <c r="C192" t="s">
        <v>105</v>
      </c>
      <c r="D192" t="s">
        <v>47</v>
      </c>
      <c r="E192" t="s">
        <v>3455</v>
      </c>
      <c r="F192" t="s">
        <v>49</v>
      </c>
      <c r="G192" t="s">
        <v>50</v>
      </c>
      <c r="H192">
        <v>4.7052141760482198E-4</v>
      </c>
    </row>
    <row r="193" spans="1:8" x14ac:dyDescent="0.25">
      <c r="A193" t="s">
        <v>3374</v>
      </c>
      <c r="B193" t="s">
        <v>70</v>
      </c>
      <c r="C193" t="s">
        <v>105</v>
      </c>
      <c r="D193" t="s">
        <v>47</v>
      </c>
      <c r="E193" t="s">
        <v>3456</v>
      </c>
      <c r="F193" t="s">
        <v>49</v>
      </c>
      <c r="G193" t="s">
        <v>50</v>
      </c>
      <c r="H193">
        <v>5.2222212155659902E-4</v>
      </c>
    </row>
    <row r="194" spans="1:8" x14ac:dyDescent="0.25">
      <c r="A194" t="s">
        <v>106</v>
      </c>
      <c r="B194" t="s">
        <v>3393</v>
      </c>
      <c r="C194" t="s">
        <v>108</v>
      </c>
      <c r="D194" t="s">
        <v>96</v>
      </c>
      <c r="E194" t="s">
        <v>60</v>
      </c>
      <c r="F194" t="s">
        <v>61</v>
      </c>
      <c r="G194">
        <v>5.2222212155659902E-4</v>
      </c>
    </row>
    <row r="195" spans="1:8" x14ac:dyDescent="0.25">
      <c r="A195">
        <v>5.2222212155659902E-4</v>
      </c>
    </row>
    <row r="196" spans="1:8" x14ac:dyDescent="0.25">
      <c r="A196" t="s">
        <v>81</v>
      </c>
      <c r="B196" t="s">
        <v>76</v>
      </c>
      <c r="C196" t="s">
        <v>105</v>
      </c>
      <c r="D196" t="s">
        <v>47</v>
      </c>
      <c r="E196" t="s">
        <v>3387</v>
      </c>
      <c r="F196" t="s">
        <v>49</v>
      </c>
      <c r="G196" t="s">
        <v>50</v>
      </c>
      <c r="H196">
        <v>9.12698393776303E-4</v>
      </c>
    </row>
    <row r="197" spans="1:8" x14ac:dyDescent="0.25">
      <c r="A197" t="s">
        <v>81</v>
      </c>
      <c r="B197" t="s">
        <v>73</v>
      </c>
      <c r="C197" t="s">
        <v>105</v>
      </c>
      <c r="D197" t="s">
        <v>47</v>
      </c>
      <c r="E197" t="s">
        <v>56</v>
      </c>
      <c r="F197" t="s">
        <v>49</v>
      </c>
      <c r="G197" t="s">
        <v>50</v>
      </c>
      <c r="H197">
        <v>9.5238061178298198E-4</v>
      </c>
    </row>
    <row r="198" spans="1:8" x14ac:dyDescent="0.25">
      <c r="A198" t="s">
        <v>81</v>
      </c>
      <c r="B198" t="s">
        <v>70</v>
      </c>
      <c r="C198" t="s">
        <v>105</v>
      </c>
      <c r="D198" t="s">
        <v>47</v>
      </c>
      <c r="E198" t="s">
        <v>3391</v>
      </c>
      <c r="F198" t="s">
        <v>49</v>
      </c>
      <c r="G198" t="s">
        <v>50</v>
      </c>
      <c r="H198">
        <v>0</v>
      </c>
    </row>
    <row r="199" spans="1:8" x14ac:dyDescent="0.25">
      <c r="A199" t="s">
        <v>81</v>
      </c>
      <c r="B199" t="s">
        <v>73</v>
      </c>
      <c r="C199" t="s">
        <v>105</v>
      </c>
      <c r="D199" t="s">
        <v>47</v>
      </c>
      <c r="E199" t="s">
        <v>57</v>
      </c>
      <c r="F199" t="s">
        <v>49</v>
      </c>
      <c r="G199" t="s">
        <v>50</v>
      </c>
      <c r="H199">
        <v>1.07638860742251E-3</v>
      </c>
    </row>
    <row r="200" spans="1:8" x14ac:dyDescent="0.25">
      <c r="A200" t="s">
        <v>81</v>
      </c>
      <c r="B200" t="s">
        <v>76</v>
      </c>
      <c r="C200" t="s">
        <v>105</v>
      </c>
      <c r="D200" t="s">
        <v>47</v>
      </c>
      <c r="E200" t="s">
        <v>3389</v>
      </c>
      <c r="F200" t="s">
        <v>49</v>
      </c>
      <c r="G200" t="s">
        <v>50</v>
      </c>
      <c r="H200">
        <v>7.9861109455426499E-4</v>
      </c>
    </row>
    <row r="201" spans="1:8" x14ac:dyDescent="0.25">
      <c r="A201" t="s">
        <v>81</v>
      </c>
      <c r="B201" t="s">
        <v>70</v>
      </c>
      <c r="C201" t="s">
        <v>105</v>
      </c>
      <c r="D201" t="s">
        <v>47</v>
      </c>
      <c r="E201" t="s">
        <v>3394</v>
      </c>
      <c r="F201" t="s">
        <v>49</v>
      </c>
      <c r="G201" t="s">
        <v>50</v>
      </c>
      <c r="H201">
        <v>0</v>
      </c>
    </row>
    <row r="202" spans="1:8" x14ac:dyDescent="0.25">
      <c r="A202" t="s">
        <v>81</v>
      </c>
      <c r="B202" t="s">
        <v>73</v>
      </c>
      <c r="C202" t="s">
        <v>105</v>
      </c>
      <c r="D202" t="s">
        <v>47</v>
      </c>
      <c r="E202" t="s">
        <v>58</v>
      </c>
      <c r="F202" t="s">
        <v>49</v>
      </c>
      <c r="G202" t="s">
        <v>50</v>
      </c>
      <c r="H202">
        <v>1.1728392706976899E-3</v>
      </c>
    </row>
    <row r="203" spans="1:8" x14ac:dyDescent="0.25">
      <c r="A203" t="s">
        <v>81</v>
      </c>
      <c r="B203" t="s">
        <v>76</v>
      </c>
      <c r="C203" t="s">
        <v>105</v>
      </c>
      <c r="D203" t="s">
        <v>47</v>
      </c>
      <c r="E203" t="s">
        <v>3390</v>
      </c>
      <c r="F203" t="s">
        <v>49</v>
      </c>
      <c r="G203" t="s">
        <v>50</v>
      </c>
      <c r="H203">
        <v>9.8765426211886906E-4</v>
      </c>
    </row>
    <row r="204" spans="1:8" x14ac:dyDescent="0.25">
      <c r="A204" t="s">
        <v>81</v>
      </c>
      <c r="B204" t="s">
        <v>70</v>
      </c>
      <c r="C204" t="s">
        <v>105</v>
      </c>
      <c r="D204" t="s">
        <v>47</v>
      </c>
      <c r="E204" t="s">
        <v>3396</v>
      </c>
      <c r="F204" t="s">
        <v>49</v>
      </c>
      <c r="G204" t="s">
        <v>50</v>
      </c>
      <c r="H204">
        <v>0</v>
      </c>
    </row>
    <row r="205" spans="1:8" x14ac:dyDescent="0.25">
      <c r="A205" t="s">
        <v>81</v>
      </c>
      <c r="B205" t="s">
        <v>76</v>
      </c>
      <c r="C205" t="s">
        <v>105</v>
      </c>
      <c r="D205" t="s">
        <v>47</v>
      </c>
      <c r="E205" t="s">
        <v>3392</v>
      </c>
      <c r="F205" t="s">
        <v>49</v>
      </c>
      <c r="G205" t="s">
        <v>50</v>
      </c>
      <c r="H205">
        <v>1.11111084620157E-3</v>
      </c>
    </row>
    <row r="206" spans="1:8" x14ac:dyDescent="0.25">
      <c r="A206" t="s">
        <v>81</v>
      </c>
      <c r="B206" t="s">
        <v>73</v>
      </c>
      <c r="C206" t="s">
        <v>105</v>
      </c>
      <c r="D206" t="s">
        <v>47</v>
      </c>
      <c r="E206" t="s">
        <v>59</v>
      </c>
      <c r="F206" t="s">
        <v>49</v>
      </c>
      <c r="G206" t="s">
        <v>50</v>
      </c>
      <c r="H206">
        <v>1.2499996026356999E-3</v>
      </c>
    </row>
    <row r="207" spans="1:8" x14ac:dyDescent="0.25">
      <c r="A207" t="s">
        <v>106</v>
      </c>
      <c r="B207" t="s">
        <v>110</v>
      </c>
      <c r="C207" t="s">
        <v>108</v>
      </c>
      <c r="D207" t="s">
        <v>89</v>
      </c>
      <c r="E207" t="s">
        <v>60</v>
      </c>
      <c r="F207" t="s">
        <v>61</v>
      </c>
      <c r="G207">
        <v>1.2499996026356999E-3</v>
      </c>
    </row>
    <row r="208" spans="1:8" x14ac:dyDescent="0.25">
      <c r="A208">
        <v>1.2499996026356999E-3</v>
      </c>
    </row>
    <row r="209" spans="1:8" x14ac:dyDescent="0.25">
      <c r="A209" t="s">
        <v>81</v>
      </c>
      <c r="B209" t="s">
        <v>70</v>
      </c>
      <c r="C209" t="s">
        <v>105</v>
      </c>
      <c r="D209" t="s">
        <v>47</v>
      </c>
      <c r="E209" t="s">
        <v>3398</v>
      </c>
      <c r="F209" t="s">
        <v>49</v>
      </c>
      <c r="G209" t="s">
        <v>50</v>
      </c>
      <c r="H209">
        <v>0</v>
      </c>
    </row>
    <row r="210" spans="1:8" x14ac:dyDescent="0.25">
      <c r="A210" t="s">
        <v>81</v>
      </c>
      <c r="B210" t="s">
        <v>76</v>
      </c>
      <c r="C210" t="s">
        <v>105</v>
      </c>
      <c r="D210" t="s">
        <v>47</v>
      </c>
      <c r="E210" t="s">
        <v>3395</v>
      </c>
      <c r="F210" t="s">
        <v>49</v>
      </c>
      <c r="G210" t="s">
        <v>50</v>
      </c>
      <c r="H210">
        <v>1.0101007692741601E-3</v>
      </c>
    </row>
    <row r="211" spans="1:8" x14ac:dyDescent="0.25">
      <c r="A211" t="s">
        <v>81</v>
      </c>
      <c r="B211" t="s">
        <v>70</v>
      </c>
      <c r="C211" t="s">
        <v>105</v>
      </c>
      <c r="D211" t="s">
        <v>47</v>
      </c>
      <c r="E211" t="s">
        <v>3400</v>
      </c>
      <c r="F211" t="s">
        <v>49</v>
      </c>
      <c r="G211" t="s">
        <v>50</v>
      </c>
      <c r="H211">
        <v>0</v>
      </c>
    </row>
    <row r="212" spans="1:8" x14ac:dyDescent="0.25">
      <c r="A212" t="s">
        <v>81</v>
      </c>
      <c r="B212" t="s">
        <v>76</v>
      </c>
      <c r="C212" t="s">
        <v>105</v>
      </c>
      <c r="D212" t="s">
        <v>47</v>
      </c>
      <c r="E212" t="s">
        <v>3397</v>
      </c>
      <c r="F212" t="s">
        <v>49</v>
      </c>
      <c r="G212" t="s">
        <v>50</v>
      </c>
      <c r="H212">
        <v>9.2592570516798203E-4</v>
      </c>
    </row>
    <row r="213" spans="1:8" x14ac:dyDescent="0.25">
      <c r="A213" t="s">
        <v>81</v>
      </c>
      <c r="B213" t="s">
        <v>70</v>
      </c>
      <c r="C213" t="s">
        <v>105</v>
      </c>
      <c r="D213" t="s">
        <v>47</v>
      </c>
      <c r="E213" t="s">
        <v>3402</v>
      </c>
      <c r="F213" t="s">
        <v>49</v>
      </c>
      <c r="G213" t="s">
        <v>50</v>
      </c>
      <c r="H213">
        <v>0</v>
      </c>
    </row>
    <row r="214" spans="1:8" x14ac:dyDescent="0.25">
      <c r="A214" t="s">
        <v>81</v>
      </c>
      <c r="B214" t="s">
        <v>76</v>
      </c>
      <c r="C214" t="s">
        <v>105</v>
      </c>
      <c r="D214" t="s">
        <v>47</v>
      </c>
      <c r="E214" t="s">
        <v>3399</v>
      </c>
      <c r="F214" t="s">
        <v>49</v>
      </c>
      <c r="G214" t="s">
        <v>50</v>
      </c>
      <c r="H214">
        <v>9.1880315389388596E-4</v>
      </c>
    </row>
    <row r="215" spans="1:8" x14ac:dyDescent="0.25">
      <c r="A215" t="s">
        <v>81</v>
      </c>
      <c r="B215" t="s">
        <v>70</v>
      </c>
      <c r="C215" t="s">
        <v>105</v>
      </c>
      <c r="D215" t="s">
        <v>47</v>
      </c>
      <c r="E215" t="s">
        <v>3405</v>
      </c>
      <c r="F215" t="s">
        <v>49</v>
      </c>
      <c r="G215" t="s">
        <v>50</v>
      </c>
      <c r="H215">
        <v>0</v>
      </c>
    </row>
    <row r="216" spans="1:8" x14ac:dyDescent="0.25">
      <c r="A216" t="s">
        <v>81</v>
      </c>
      <c r="B216" t="s">
        <v>76</v>
      </c>
      <c r="C216" t="s">
        <v>105</v>
      </c>
      <c r="D216" t="s">
        <v>47</v>
      </c>
      <c r="E216" t="s">
        <v>3401</v>
      </c>
      <c r="F216" t="s">
        <v>49</v>
      </c>
      <c r="G216" t="s">
        <v>50</v>
      </c>
      <c r="H216">
        <v>8.5317435718717995E-4</v>
      </c>
    </row>
    <row r="217" spans="1:8" x14ac:dyDescent="0.25">
      <c r="A217" t="s">
        <v>81</v>
      </c>
      <c r="B217" t="s">
        <v>70</v>
      </c>
      <c r="C217" t="s">
        <v>105</v>
      </c>
      <c r="D217" t="s">
        <v>47</v>
      </c>
      <c r="E217" t="s">
        <v>3407</v>
      </c>
      <c r="F217" t="s">
        <v>49</v>
      </c>
      <c r="G217" t="s">
        <v>50</v>
      </c>
      <c r="H217">
        <v>0</v>
      </c>
    </row>
    <row r="218" spans="1:8" x14ac:dyDescent="0.25">
      <c r="A218" t="s">
        <v>81</v>
      </c>
      <c r="B218" t="s">
        <v>76</v>
      </c>
      <c r="C218" t="s">
        <v>105</v>
      </c>
      <c r="D218" t="s">
        <v>47</v>
      </c>
      <c r="E218" t="s">
        <v>3403</v>
      </c>
      <c r="F218" t="s">
        <v>49</v>
      </c>
      <c r="G218" t="s">
        <v>50</v>
      </c>
      <c r="H218">
        <v>7.9629606670803498E-4</v>
      </c>
    </row>
    <row r="219" spans="1:8" x14ac:dyDescent="0.25">
      <c r="A219" t="s">
        <v>81</v>
      </c>
      <c r="B219" t="s">
        <v>70</v>
      </c>
      <c r="C219" t="s">
        <v>105</v>
      </c>
      <c r="D219" t="s">
        <v>47</v>
      </c>
      <c r="E219" t="s">
        <v>3409</v>
      </c>
      <c r="F219" t="s">
        <v>49</v>
      </c>
      <c r="G219" t="s">
        <v>50</v>
      </c>
      <c r="H219">
        <v>0</v>
      </c>
    </row>
    <row r="220" spans="1:8" x14ac:dyDescent="0.25">
      <c r="A220" t="s">
        <v>81</v>
      </c>
      <c r="B220" t="s">
        <v>76</v>
      </c>
      <c r="C220" t="s">
        <v>105</v>
      </c>
      <c r="D220" t="s">
        <v>47</v>
      </c>
      <c r="E220" t="s">
        <v>3404</v>
      </c>
      <c r="F220" t="s">
        <v>49</v>
      </c>
      <c r="G220" t="s">
        <v>50</v>
      </c>
      <c r="H220">
        <v>7.4652756253878203E-4</v>
      </c>
    </row>
    <row r="221" spans="1:8" x14ac:dyDescent="0.25">
      <c r="A221" t="s">
        <v>81</v>
      </c>
      <c r="B221" t="s">
        <v>70</v>
      </c>
      <c r="C221" t="s">
        <v>105</v>
      </c>
      <c r="D221" t="s">
        <v>47</v>
      </c>
      <c r="E221" t="s">
        <v>3411</v>
      </c>
      <c r="F221" t="s">
        <v>49</v>
      </c>
      <c r="G221" t="s">
        <v>50</v>
      </c>
      <c r="H221">
        <v>0</v>
      </c>
    </row>
    <row r="222" spans="1:8" x14ac:dyDescent="0.25">
      <c r="A222" t="s">
        <v>81</v>
      </c>
      <c r="B222" t="s">
        <v>76</v>
      </c>
      <c r="C222" t="s">
        <v>105</v>
      </c>
      <c r="D222" t="s">
        <v>47</v>
      </c>
      <c r="E222" t="s">
        <v>3406</v>
      </c>
      <c r="F222" t="s">
        <v>49</v>
      </c>
      <c r="G222" t="s">
        <v>50</v>
      </c>
      <c r="H222">
        <v>7.0261417650708895E-4</v>
      </c>
    </row>
    <row r="223" spans="1:8" x14ac:dyDescent="0.25">
      <c r="A223" t="s">
        <v>81</v>
      </c>
      <c r="B223" t="s">
        <v>70</v>
      </c>
      <c r="C223" t="s">
        <v>105</v>
      </c>
      <c r="D223" t="s">
        <v>47</v>
      </c>
      <c r="E223" t="s">
        <v>3413</v>
      </c>
      <c r="F223" t="s">
        <v>49</v>
      </c>
      <c r="G223" t="s">
        <v>50</v>
      </c>
      <c r="H223">
        <v>0</v>
      </c>
    </row>
    <row r="224" spans="1:8" x14ac:dyDescent="0.25">
      <c r="A224" t="s">
        <v>81</v>
      </c>
      <c r="B224" t="s">
        <v>76</v>
      </c>
      <c r="C224" t="s">
        <v>105</v>
      </c>
      <c r="D224" t="s">
        <v>47</v>
      </c>
      <c r="E224" t="s">
        <v>3408</v>
      </c>
      <c r="F224" t="s">
        <v>49</v>
      </c>
      <c r="G224" t="s">
        <v>50</v>
      </c>
      <c r="H224">
        <v>6.6358005559002899E-4</v>
      </c>
    </row>
    <row r="225" spans="1:8" x14ac:dyDescent="0.25">
      <c r="A225" t="s">
        <v>81</v>
      </c>
      <c r="B225" t="s">
        <v>70</v>
      </c>
      <c r="C225" t="s">
        <v>105</v>
      </c>
      <c r="D225" t="s">
        <v>47</v>
      </c>
      <c r="E225" t="s">
        <v>3415</v>
      </c>
      <c r="F225" t="s">
        <v>49</v>
      </c>
      <c r="G225" t="s">
        <v>50</v>
      </c>
      <c r="H225">
        <v>0</v>
      </c>
    </row>
    <row r="226" spans="1:8" x14ac:dyDescent="0.25">
      <c r="A226" t="s">
        <v>81</v>
      </c>
      <c r="B226" t="s">
        <v>76</v>
      </c>
      <c r="C226" t="s">
        <v>105</v>
      </c>
      <c r="D226" t="s">
        <v>47</v>
      </c>
      <c r="E226" t="s">
        <v>3410</v>
      </c>
      <c r="F226" t="s">
        <v>49</v>
      </c>
      <c r="G226" t="s">
        <v>50</v>
      </c>
      <c r="H226">
        <v>6.2865478950634298E-4</v>
      </c>
    </row>
    <row r="227" spans="1:8" x14ac:dyDescent="0.25">
      <c r="A227" t="s">
        <v>81</v>
      </c>
      <c r="B227" t="s">
        <v>70</v>
      </c>
      <c r="C227" t="s">
        <v>105</v>
      </c>
      <c r="D227" t="s">
        <v>47</v>
      </c>
      <c r="E227" t="s">
        <v>3417</v>
      </c>
      <c r="F227" t="s">
        <v>49</v>
      </c>
      <c r="G227" t="s">
        <v>50</v>
      </c>
      <c r="H227">
        <v>0</v>
      </c>
    </row>
    <row r="228" spans="1:8" x14ac:dyDescent="0.25">
      <c r="A228" t="s">
        <v>81</v>
      </c>
      <c r="B228" t="s">
        <v>76</v>
      </c>
      <c r="C228" t="s">
        <v>105</v>
      </c>
      <c r="D228" t="s">
        <v>47</v>
      </c>
      <c r="E228" t="s">
        <v>3412</v>
      </c>
      <c r="F228" t="s">
        <v>49</v>
      </c>
      <c r="G228" t="s">
        <v>50</v>
      </c>
      <c r="H228">
        <v>5.9722205003102599E-4</v>
      </c>
    </row>
    <row r="229" spans="1:8" x14ac:dyDescent="0.25">
      <c r="A229" t="s">
        <v>81</v>
      </c>
      <c r="B229" t="s">
        <v>70</v>
      </c>
      <c r="C229" t="s">
        <v>105</v>
      </c>
      <c r="D229" t="s">
        <v>47</v>
      </c>
      <c r="E229" t="s">
        <v>3419</v>
      </c>
      <c r="F229" t="s">
        <v>49</v>
      </c>
      <c r="G229" t="s">
        <v>50</v>
      </c>
      <c r="H229">
        <v>0</v>
      </c>
    </row>
    <row r="230" spans="1:8" x14ac:dyDescent="0.25">
      <c r="A230" t="s">
        <v>81</v>
      </c>
      <c r="B230" t="s">
        <v>76</v>
      </c>
      <c r="C230" t="s">
        <v>105</v>
      </c>
      <c r="D230" t="s">
        <v>47</v>
      </c>
      <c r="E230" t="s">
        <v>3414</v>
      </c>
      <c r="F230" t="s">
        <v>49</v>
      </c>
      <c r="G230" t="s">
        <v>50</v>
      </c>
      <c r="H230">
        <v>5.6878290479145301E-4</v>
      </c>
    </row>
    <row r="231" spans="1:8" x14ac:dyDescent="0.25">
      <c r="A231" t="s">
        <v>81</v>
      </c>
      <c r="B231" t="s">
        <v>70</v>
      </c>
      <c r="C231" t="s">
        <v>105</v>
      </c>
      <c r="D231" t="s">
        <v>47</v>
      </c>
      <c r="E231" t="s">
        <v>3421</v>
      </c>
      <c r="F231" t="s">
        <v>49</v>
      </c>
      <c r="G231" t="s">
        <v>50</v>
      </c>
      <c r="H231">
        <v>0</v>
      </c>
    </row>
    <row r="232" spans="1:8" x14ac:dyDescent="0.25">
      <c r="A232" t="s">
        <v>81</v>
      </c>
      <c r="B232" t="s">
        <v>76</v>
      </c>
      <c r="C232" t="s">
        <v>105</v>
      </c>
      <c r="D232" t="s">
        <v>47</v>
      </c>
      <c r="E232" t="s">
        <v>3416</v>
      </c>
      <c r="F232" t="s">
        <v>49</v>
      </c>
      <c r="G232" t="s">
        <v>50</v>
      </c>
      <c r="H232">
        <v>5.4292913639184199E-4</v>
      </c>
    </row>
    <row r="233" spans="1:8" x14ac:dyDescent="0.25">
      <c r="A233" t="s">
        <v>81</v>
      </c>
      <c r="B233" t="s">
        <v>70</v>
      </c>
      <c r="C233" t="s">
        <v>105</v>
      </c>
      <c r="D233" t="s">
        <v>47</v>
      </c>
      <c r="E233" t="s">
        <v>3423</v>
      </c>
      <c r="F233" t="s">
        <v>49</v>
      </c>
      <c r="G233" t="s">
        <v>50</v>
      </c>
      <c r="H233">
        <v>0</v>
      </c>
    </row>
    <row r="234" spans="1:8" x14ac:dyDescent="0.25">
      <c r="A234" t="s">
        <v>81</v>
      </c>
      <c r="B234" t="s">
        <v>76</v>
      </c>
      <c r="C234" t="s">
        <v>105</v>
      </c>
      <c r="D234" t="s">
        <v>47</v>
      </c>
      <c r="E234" t="s">
        <v>3418</v>
      </c>
      <c r="F234" t="s">
        <v>49</v>
      </c>
      <c r="G234" t="s">
        <v>50</v>
      </c>
      <c r="H234">
        <v>5.4347808810247802E-4</v>
      </c>
    </row>
    <row r="235" spans="1:8" x14ac:dyDescent="0.25">
      <c r="A235" t="s">
        <v>81</v>
      </c>
      <c r="B235" t="s">
        <v>70</v>
      </c>
      <c r="C235" t="s">
        <v>105</v>
      </c>
      <c r="D235" t="s">
        <v>47</v>
      </c>
      <c r="E235" t="s">
        <v>3425</v>
      </c>
      <c r="F235" t="s">
        <v>49</v>
      </c>
      <c r="G235" t="s">
        <v>50</v>
      </c>
      <c r="H235">
        <v>0</v>
      </c>
    </row>
    <row r="236" spans="1:8" x14ac:dyDescent="0.25">
      <c r="A236" t="s">
        <v>81</v>
      </c>
      <c r="B236" t="s">
        <v>76</v>
      </c>
      <c r="C236" t="s">
        <v>105</v>
      </c>
      <c r="D236" t="s">
        <v>47</v>
      </c>
      <c r="E236" t="s">
        <v>3420</v>
      </c>
      <c r="F236" t="s">
        <v>49</v>
      </c>
      <c r="G236" t="s">
        <v>50</v>
      </c>
      <c r="H236">
        <v>5.2083316776487497E-4</v>
      </c>
    </row>
    <row r="237" spans="1:8" x14ac:dyDescent="0.25">
      <c r="A237" t="s">
        <v>81</v>
      </c>
      <c r="B237" t="s">
        <v>70</v>
      </c>
      <c r="C237" t="s">
        <v>105</v>
      </c>
      <c r="D237" t="s">
        <v>47</v>
      </c>
      <c r="E237" t="s">
        <v>3428</v>
      </c>
      <c r="F237" t="s">
        <v>49</v>
      </c>
      <c r="G237" t="s">
        <v>50</v>
      </c>
      <c r="H237">
        <v>0</v>
      </c>
    </row>
    <row r="238" spans="1:8" x14ac:dyDescent="0.25">
      <c r="A238" t="s">
        <v>81</v>
      </c>
      <c r="B238" t="s">
        <v>76</v>
      </c>
      <c r="C238" t="s">
        <v>105</v>
      </c>
      <c r="D238" t="s">
        <v>47</v>
      </c>
      <c r="E238" t="s">
        <v>3422</v>
      </c>
      <c r="F238" t="s">
        <v>49</v>
      </c>
      <c r="G238" t="s">
        <v>50</v>
      </c>
      <c r="H238">
        <v>4.9999984105428003E-4</v>
      </c>
    </row>
    <row r="239" spans="1:8" x14ac:dyDescent="0.25">
      <c r="A239" t="s">
        <v>81</v>
      </c>
      <c r="B239" t="s">
        <v>70</v>
      </c>
      <c r="C239" t="s">
        <v>105</v>
      </c>
      <c r="D239" t="s">
        <v>47</v>
      </c>
      <c r="E239" t="s">
        <v>3430</v>
      </c>
      <c r="F239" t="s">
        <v>49</v>
      </c>
      <c r="G239" t="s">
        <v>50</v>
      </c>
      <c r="H239">
        <v>0</v>
      </c>
    </row>
    <row r="240" spans="1:8" x14ac:dyDescent="0.25">
      <c r="A240" t="s">
        <v>81</v>
      </c>
      <c r="B240" t="s">
        <v>76</v>
      </c>
      <c r="C240" t="s">
        <v>105</v>
      </c>
      <c r="D240" t="s">
        <v>47</v>
      </c>
      <c r="E240" t="s">
        <v>3424</v>
      </c>
      <c r="F240" t="s">
        <v>49</v>
      </c>
      <c r="G240" t="s">
        <v>50</v>
      </c>
      <c r="H240">
        <v>4.8076907793680803E-4</v>
      </c>
    </row>
    <row r="241" spans="1:8" x14ac:dyDescent="0.25">
      <c r="A241" t="s">
        <v>81</v>
      </c>
      <c r="B241" t="s">
        <v>70</v>
      </c>
      <c r="C241" t="s">
        <v>105</v>
      </c>
      <c r="D241" t="s">
        <v>47</v>
      </c>
      <c r="E241" t="s">
        <v>3432</v>
      </c>
      <c r="F241" t="s">
        <v>49</v>
      </c>
      <c r="G241" t="s">
        <v>50</v>
      </c>
      <c r="H241">
        <v>0</v>
      </c>
    </row>
    <row r="242" spans="1:8" x14ac:dyDescent="0.25">
      <c r="A242" t="s">
        <v>81</v>
      </c>
      <c r="B242" t="s">
        <v>76</v>
      </c>
      <c r="C242" t="s">
        <v>105</v>
      </c>
      <c r="D242" t="s">
        <v>47</v>
      </c>
      <c r="E242" t="s">
        <v>3426</v>
      </c>
      <c r="F242" t="s">
        <v>49</v>
      </c>
      <c r="G242" t="s">
        <v>50</v>
      </c>
      <c r="H242">
        <v>4.62962815791E-4</v>
      </c>
    </row>
    <row r="243" spans="1:8" x14ac:dyDescent="0.25">
      <c r="A243" t="s">
        <v>81</v>
      </c>
      <c r="B243" t="s">
        <v>70</v>
      </c>
      <c r="C243" t="s">
        <v>105</v>
      </c>
      <c r="D243" t="s">
        <v>47</v>
      </c>
      <c r="E243" t="s">
        <v>3433</v>
      </c>
      <c r="F243" t="s">
        <v>49</v>
      </c>
      <c r="G243" t="s">
        <v>50</v>
      </c>
      <c r="H243">
        <v>0</v>
      </c>
    </row>
    <row r="244" spans="1:8" x14ac:dyDescent="0.25">
      <c r="A244" t="s">
        <v>81</v>
      </c>
      <c r="B244" t="s">
        <v>76</v>
      </c>
      <c r="C244" t="s">
        <v>105</v>
      </c>
      <c r="D244" t="s">
        <v>47</v>
      </c>
      <c r="E244" t="s">
        <v>3427</v>
      </c>
      <c r="F244" t="s">
        <v>49</v>
      </c>
      <c r="G244" t="s">
        <v>50</v>
      </c>
      <c r="H244">
        <v>4.4642842951274998E-4</v>
      </c>
    </row>
    <row r="245" spans="1:8" x14ac:dyDescent="0.25">
      <c r="A245" t="s">
        <v>81</v>
      </c>
      <c r="B245" t="s">
        <v>70</v>
      </c>
      <c r="C245" t="s">
        <v>105</v>
      </c>
      <c r="D245" t="s">
        <v>47</v>
      </c>
      <c r="E245" t="s">
        <v>3434</v>
      </c>
      <c r="F245" t="s">
        <v>49</v>
      </c>
      <c r="G245" t="s">
        <v>50</v>
      </c>
      <c r="H245">
        <v>0</v>
      </c>
    </row>
    <row r="246" spans="1:8" x14ac:dyDescent="0.25">
      <c r="A246" t="s">
        <v>81</v>
      </c>
      <c r="B246" t="s">
        <v>76</v>
      </c>
      <c r="C246" t="s">
        <v>105</v>
      </c>
      <c r="D246" t="s">
        <v>47</v>
      </c>
      <c r="E246" t="s">
        <v>3429</v>
      </c>
      <c r="F246" t="s">
        <v>49</v>
      </c>
      <c r="G246" t="s">
        <v>50</v>
      </c>
      <c r="H246">
        <v>4.31034345736448E-4</v>
      </c>
    </row>
    <row r="247" spans="1:8" x14ac:dyDescent="0.25">
      <c r="A247" t="s">
        <v>81</v>
      </c>
      <c r="B247" t="s">
        <v>70</v>
      </c>
      <c r="C247" t="s">
        <v>105</v>
      </c>
      <c r="D247" t="s">
        <v>47</v>
      </c>
      <c r="E247" t="s">
        <v>3435</v>
      </c>
      <c r="F247" t="s">
        <v>49</v>
      </c>
      <c r="G247" t="s">
        <v>50</v>
      </c>
      <c r="H247">
        <v>0</v>
      </c>
    </row>
    <row r="248" spans="1:8" x14ac:dyDescent="0.25">
      <c r="A248" t="s">
        <v>81</v>
      </c>
      <c r="B248" t="s">
        <v>76</v>
      </c>
      <c r="C248" t="s">
        <v>105</v>
      </c>
      <c r="D248" t="s">
        <v>47</v>
      </c>
      <c r="E248" t="s">
        <v>3431</v>
      </c>
      <c r="F248" t="s">
        <v>49</v>
      </c>
      <c r="G248" t="s">
        <v>50</v>
      </c>
      <c r="H248">
        <v>4.8148135344187399E-4</v>
      </c>
    </row>
    <row r="249" spans="1:8" x14ac:dyDescent="0.25">
      <c r="A249" t="s">
        <v>106</v>
      </c>
      <c r="B249" t="s">
        <v>110</v>
      </c>
      <c r="C249" t="s">
        <v>108</v>
      </c>
      <c r="D249" t="s">
        <v>95</v>
      </c>
      <c r="E249" t="s">
        <v>60</v>
      </c>
      <c r="F249" t="s">
        <v>61</v>
      </c>
      <c r="G249">
        <v>4.8148135344187399E-4</v>
      </c>
    </row>
    <row r="250" spans="1:8" x14ac:dyDescent="0.25">
      <c r="A250">
        <v>4.8148135344187399E-4</v>
      </c>
    </row>
    <row r="251" spans="1:8" x14ac:dyDescent="0.25">
      <c r="A251" t="s">
        <v>81</v>
      </c>
      <c r="B251" t="s">
        <v>70</v>
      </c>
      <c r="C251" t="s">
        <v>105</v>
      </c>
      <c r="D251" t="s">
        <v>47</v>
      </c>
      <c r="E251" t="s">
        <v>3436</v>
      </c>
      <c r="F251" t="s">
        <v>49</v>
      </c>
      <c r="G251" t="s">
        <v>50</v>
      </c>
      <c r="H251" s="7">
        <v>2.7777751286824498E-5</v>
      </c>
    </row>
    <row r="252" spans="1:8" x14ac:dyDescent="0.25">
      <c r="A252" t="s">
        <v>81</v>
      </c>
      <c r="B252" t="s">
        <v>70</v>
      </c>
      <c r="C252" t="s">
        <v>105</v>
      </c>
      <c r="D252" t="s">
        <v>47</v>
      </c>
      <c r="E252" t="s">
        <v>3437</v>
      </c>
      <c r="F252" t="s">
        <v>49</v>
      </c>
      <c r="G252" t="s">
        <v>50</v>
      </c>
      <c r="H252" s="7">
        <v>2.6881694793701101E-5</v>
      </c>
    </row>
    <row r="253" spans="1:8" x14ac:dyDescent="0.25">
      <c r="A253" t="s">
        <v>81</v>
      </c>
      <c r="B253" t="s">
        <v>70</v>
      </c>
      <c r="C253" t="s">
        <v>105</v>
      </c>
      <c r="D253" t="s">
        <v>47</v>
      </c>
      <c r="E253" t="s">
        <v>3438</v>
      </c>
      <c r="F253" t="s">
        <v>49</v>
      </c>
      <c r="G253" t="s">
        <v>50</v>
      </c>
      <c r="H253" s="7">
        <v>2.6041641831398E-5</v>
      </c>
    </row>
    <row r="254" spans="1:8" x14ac:dyDescent="0.25">
      <c r="A254" t="s">
        <v>81</v>
      </c>
      <c r="B254" t="s">
        <v>70</v>
      </c>
      <c r="C254" t="s">
        <v>105</v>
      </c>
      <c r="D254" t="s">
        <v>47</v>
      </c>
      <c r="E254" t="s">
        <v>3439</v>
      </c>
      <c r="F254" t="s">
        <v>49</v>
      </c>
      <c r="G254" t="s">
        <v>50</v>
      </c>
      <c r="H254" s="7">
        <v>2.5252501169840401E-5</v>
      </c>
    </row>
    <row r="255" spans="1:8" x14ac:dyDescent="0.25">
      <c r="A255" t="s">
        <v>81</v>
      </c>
      <c r="B255" t="s">
        <v>70</v>
      </c>
      <c r="C255" t="s">
        <v>105</v>
      </c>
      <c r="D255" t="s">
        <v>47</v>
      </c>
      <c r="E255" t="s">
        <v>3440</v>
      </c>
      <c r="F255" t="s">
        <v>49</v>
      </c>
      <c r="G255" t="s">
        <v>50</v>
      </c>
      <c r="H255" s="7">
        <v>2.4509780547198099E-5</v>
      </c>
    </row>
    <row r="256" spans="1:8" x14ac:dyDescent="0.25">
      <c r="A256" t="s">
        <v>81</v>
      </c>
      <c r="B256" t="s">
        <v>70</v>
      </c>
      <c r="C256" t="s">
        <v>105</v>
      </c>
      <c r="D256" t="s">
        <v>47</v>
      </c>
      <c r="E256" t="s">
        <v>3441</v>
      </c>
      <c r="F256" t="s">
        <v>49</v>
      </c>
      <c r="G256" t="s">
        <v>50</v>
      </c>
      <c r="H256" s="7">
        <v>2.3809501102992399E-5</v>
      </c>
    </row>
    <row r="257" spans="1:8" x14ac:dyDescent="0.25">
      <c r="A257" t="s">
        <v>81</v>
      </c>
      <c r="B257" t="s">
        <v>70</v>
      </c>
      <c r="C257" t="s">
        <v>105</v>
      </c>
      <c r="D257" t="s">
        <v>47</v>
      </c>
      <c r="E257" t="s">
        <v>3442</v>
      </c>
      <c r="F257" t="s">
        <v>49</v>
      </c>
      <c r="G257" t="s">
        <v>50</v>
      </c>
      <c r="H257" s="7">
        <v>2.3148126072353701E-5</v>
      </c>
    </row>
    <row r="258" spans="1:8" x14ac:dyDescent="0.25">
      <c r="A258" t="s">
        <v>81</v>
      </c>
      <c r="B258" t="s">
        <v>70</v>
      </c>
      <c r="C258" t="s">
        <v>105</v>
      </c>
      <c r="D258" t="s">
        <v>47</v>
      </c>
      <c r="E258" t="s">
        <v>3443</v>
      </c>
      <c r="F258" t="s">
        <v>49</v>
      </c>
      <c r="G258" t="s">
        <v>50</v>
      </c>
      <c r="H258" s="7">
        <v>2.25225010433712E-5</v>
      </c>
    </row>
    <row r="259" spans="1:8" x14ac:dyDescent="0.25">
      <c r="A259" t="s">
        <v>81</v>
      </c>
      <c r="B259" t="s">
        <v>70</v>
      </c>
      <c r="C259" t="s">
        <v>105</v>
      </c>
      <c r="D259" t="s">
        <v>47</v>
      </c>
      <c r="E259" t="s">
        <v>3444</v>
      </c>
      <c r="F259" t="s">
        <v>49</v>
      </c>
      <c r="G259" t="s">
        <v>50</v>
      </c>
      <c r="H259" s="7">
        <v>2.1929803647493001E-5</v>
      </c>
    </row>
    <row r="260" spans="1:8" x14ac:dyDescent="0.25">
      <c r="A260" t="s">
        <v>81</v>
      </c>
      <c r="B260" t="s">
        <v>70</v>
      </c>
      <c r="C260" t="s">
        <v>105</v>
      </c>
      <c r="D260" t="s">
        <v>47</v>
      </c>
      <c r="E260" t="s">
        <v>3445</v>
      </c>
      <c r="F260" t="s">
        <v>49</v>
      </c>
      <c r="G260" t="s">
        <v>50</v>
      </c>
      <c r="H260" s="7">
        <v>2.1367500989865001E-5</v>
      </c>
    </row>
    <row r="261" spans="1:8" x14ac:dyDescent="0.25">
      <c r="A261" t="s">
        <v>81</v>
      </c>
      <c r="B261" t="s">
        <v>70</v>
      </c>
      <c r="C261" t="s">
        <v>105</v>
      </c>
      <c r="D261" t="s">
        <v>47</v>
      </c>
      <c r="E261" t="s">
        <v>3446</v>
      </c>
      <c r="F261" t="s">
        <v>49</v>
      </c>
      <c r="G261" t="s">
        <v>50</v>
      </c>
      <c r="H261" s="7">
        <v>2.08333134651184E-5</v>
      </c>
    </row>
    <row r="262" spans="1:8" x14ac:dyDescent="0.25">
      <c r="A262" t="s">
        <v>81</v>
      </c>
      <c r="B262" t="s">
        <v>70</v>
      </c>
      <c r="C262" t="s">
        <v>105</v>
      </c>
      <c r="D262" t="s">
        <v>47</v>
      </c>
      <c r="E262" t="s">
        <v>3447</v>
      </c>
      <c r="F262" t="s">
        <v>49</v>
      </c>
      <c r="G262" t="s">
        <v>50</v>
      </c>
      <c r="H262" s="7">
        <v>2.03251838684082E-5</v>
      </c>
    </row>
    <row r="263" spans="1:8" x14ac:dyDescent="0.25">
      <c r="A263" t="s">
        <v>81</v>
      </c>
      <c r="B263" t="s">
        <v>70</v>
      </c>
      <c r="C263" t="s">
        <v>105</v>
      </c>
      <c r="D263" t="s">
        <v>47</v>
      </c>
      <c r="E263" t="s">
        <v>3448</v>
      </c>
      <c r="F263" t="s">
        <v>49</v>
      </c>
      <c r="G263" t="s">
        <v>50</v>
      </c>
      <c r="H263" s="7">
        <v>1.9841250919160299E-5</v>
      </c>
    </row>
    <row r="264" spans="1:8" x14ac:dyDescent="0.25">
      <c r="A264" t="s">
        <v>81</v>
      </c>
      <c r="B264" t="s">
        <v>70</v>
      </c>
      <c r="C264" t="s">
        <v>105</v>
      </c>
      <c r="D264" t="s">
        <v>47</v>
      </c>
      <c r="E264" t="s">
        <v>3449</v>
      </c>
      <c r="F264" t="s">
        <v>49</v>
      </c>
      <c r="G264" t="s">
        <v>50</v>
      </c>
      <c r="H264" s="7">
        <v>1.9379826479179899E-5</v>
      </c>
    </row>
    <row r="265" spans="1:8" x14ac:dyDescent="0.25">
      <c r="A265" t="s">
        <v>81</v>
      </c>
      <c r="B265" t="s">
        <v>70</v>
      </c>
      <c r="C265" t="s">
        <v>105</v>
      </c>
      <c r="D265" t="s">
        <v>47</v>
      </c>
      <c r="E265" t="s">
        <v>3450</v>
      </c>
      <c r="F265" t="s">
        <v>49</v>
      </c>
      <c r="G265" t="s">
        <v>50</v>
      </c>
      <c r="H265" s="7">
        <v>1.89393758773803E-5</v>
      </c>
    </row>
    <row r="266" spans="1:8" x14ac:dyDescent="0.25">
      <c r="A266" t="s">
        <v>81</v>
      </c>
      <c r="B266" t="s">
        <v>70</v>
      </c>
      <c r="C266" t="s">
        <v>105</v>
      </c>
      <c r="D266" t="s">
        <v>47</v>
      </c>
      <c r="E266" t="s">
        <v>3451</v>
      </c>
      <c r="F266" t="s">
        <v>49</v>
      </c>
      <c r="G266" t="s">
        <v>50</v>
      </c>
      <c r="H266" s="7">
        <v>1.8518500857883001E-5</v>
      </c>
    </row>
    <row r="267" spans="1:8" x14ac:dyDescent="0.25">
      <c r="A267" t="s">
        <v>81</v>
      </c>
      <c r="B267" t="s">
        <v>70</v>
      </c>
      <c r="C267" t="s">
        <v>105</v>
      </c>
      <c r="D267" t="s">
        <v>47</v>
      </c>
      <c r="E267" t="s">
        <v>3452</v>
      </c>
      <c r="F267" t="s">
        <v>49</v>
      </c>
      <c r="G267" t="s">
        <v>50</v>
      </c>
      <c r="H267" s="7">
        <v>8.4541068560835194E-5</v>
      </c>
    </row>
    <row r="268" spans="1:8" x14ac:dyDescent="0.25">
      <c r="A268" t="s">
        <v>81</v>
      </c>
      <c r="B268" t="s">
        <v>70</v>
      </c>
      <c r="C268" t="s">
        <v>105</v>
      </c>
      <c r="D268" t="s">
        <v>47</v>
      </c>
      <c r="E268" t="s">
        <v>3453</v>
      </c>
      <c r="F268" t="s">
        <v>49</v>
      </c>
      <c r="G268" t="s">
        <v>50</v>
      </c>
      <c r="H268" s="7">
        <v>8.2742322421242999E-5</v>
      </c>
    </row>
    <row r="269" spans="1:8" x14ac:dyDescent="0.25">
      <c r="A269" t="s">
        <v>81</v>
      </c>
      <c r="B269" t="s">
        <v>70</v>
      </c>
      <c r="C269" t="s">
        <v>105</v>
      </c>
      <c r="D269" t="s">
        <v>47</v>
      </c>
      <c r="E269" t="s">
        <v>3454</v>
      </c>
      <c r="F269" t="s">
        <v>49</v>
      </c>
      <c r="G269" t="s">
        <v>50</v>
      </c>
      <c r="H269" s="7">
        <v>8.1018524037467096E-5</v>
      </c>
    </row>
    <row r="270" spans="1:8" x14ac:dyDescent="0.25">
      <c r="A270" t="s">
        <v>81</v>
      </c>
      <c r="B270" t="s">
        <v>70</v>
      </c>
      <c r="C270" t="s">
        <v>105</v>
      </c>
      <c r="D270" t="s">
        <v>47</v>
      </c>
      <c r="E270" t="s">
        <v>3455</v>
      </c>
      <c r="F270" t="s">
        <v>49</v>
      </c>
      <c r="G270" t="s">
        <v>50</v>
      </c>
      <c r="H270" s="7">
        <v>9.6371871273533805E-5</v>
      </c>
    </row>
    <row r="271" spans="1:8" x14ac:dyDescent="0.25">
      <c r="A271" t="s">
        <v>81</v>
      </c>
      <c r="B271" t="s">
        <v>70</v>
      </c>
      <c r="C271" t="s">
        <v>105</v>
      </c>
      <c r="D271" t="s">
        <v>47</v>
      </c>
      <c r="E271" t="s">
        <v>3456</v>
      </c>
      <c r="F271" t="s">
        <v>49</v>
      </c>
      <c r="G271" t="s">
        <v>50</v>
      </c>
      <c r="H271" s="7">
        <v>9.4444433848063099E-5</v>
      </c>
    </row>
    <row r="272" spans="1:8" x14ac:dyDescent="0.25">
      <c r="A272" t="s">
        <v>106</v>
      </c>
      <c r="B272" t="s">
        <v>110</v>
      </c>
      <c r="C272" t="s">
        <v>108</v>
      </c>
      <c r="D272" t="s">
        <v>96</v>
      </c>
      <c r="E272" t="s">
        <v>60</v>
      </c>
      <c r="F272" t="s">
        <v>61</v>
      </c>
      <c r="G272" s="7">
        <v>9.4444433848063099E-5</v>
      </c>
    </row>
    <row r="273" spans="1:5" x14ac:dyDescent="0.25">
      <c r="A273" s="7">
        <v>9.4444433848063099E-5</v>
      </c>
    </row>
    <row r="274" spans="1:5" x14ac:dyDescent="0.25">
      <c r="A274" t="s">
        <v>20</v>
      </c>
      <c r="B274" t="s">
        <v>111</v>
      </c>
      <c r="C274" t="s">
        <v>22</v>
      </c>
      <c r="D274" t="s">
        <v>23</v>
      </c>
      <c r="E274" t="s">
        <v>65</v>
      </c>
    </row>
    <row r="275" spans="1:5" x14ac:dyDescent="0.25">
      <c r="A275" t="s">
        <v>20</v>
      </c>
      <c r="B275" t="s">
        <v>111</v>
      </c>
      <c r="C275" t="s">
        <v>22</v>
      </c>
      <c r="D275" t="s">
        <v>23</v>
      </c>
      <c r="E275" t="s">
        <v>3276</v>
      </c>
    </row>
    <row r="276" spans="1:5" x14ac:dyDescent="0.25">
      <c r="A276" t="s">
        <v>20</v>
      </c>
      <c r="B276" t="s">
        <v>36</v>
      </c>
      <c r="C276" t="s">
        <v>22</v>
      </c>
      <c r="D276" t="s">
        <v>23</v>
      </c>
      <c r="E276" t="s">
        <v>65</v>
      </c>
    </row>
    <row r="277" spans="1:5" x14ac:dyDescent="0.25">
      <c r="A277" t="s">
        <v>20</v>
      </c>
      <c r="B277" t="s">
        <v>36</v>
      </c>
      <c r="C277" t="s">
        <v>22</v>
      </c>
      <c r="D277" t="s">
        <v>23</v>
      </c>
      <c r="E277" t="s">
        <v>3276</v>
      </c>
    </row>
    <row r="278" spans="1:5" x14ac:dyDescent="0.25">
      <c r="A278" t="s">
        <v>20</v>
      </c>
      <c r="B278" t="s">
        <v>112</v>
      </c>
      <c r="C278" t="s">
        <v>22</v>
      </c>
      <c r="D278" t="s">
        <v>23</v>
      </c>
      <c r="E278" t="s">
        <v>65</v>
      </c>
    </row>
    <row r="279" spans="1:5" x14ac:dyDescent="0.25">
      <c r="A279" t="s">
        <v>20</v>
      </c>
      <c r="B279" t="s">
        <v>112</v>
      </c>
      <c r="C279" t="s">
        <v>22</v>
      </c>
      <c r="D279" t="s">
        <v>23</v>
      </c>
      <c r="E279" t="s">
        <v>3276</v>
      </c>
    </row>
    <row r="280" spans="1:5" x14ac:dyDescent="0.25">
      <c r="A280" t="s">
        <v>19</v>
      </c>
    </row>
    <row r="281" spans="1:5" x14ac:dyDescent="0.25">
      <c r="A281" t="s">
        <v>19</v>
      </c>
    </row>
    <row r="282" spans="1:5" x14ac:dyDescent="0.25">
      <c r="A282" t="s">
        <v>19</v>
      </c>
    </row>
    <row r="283" spans="1:5" x14ac:dyDescent="0.25">
      <c r="A283" t="s">
        <v>19</v>
      </c>
    </row>
    <row r="284" spans="1:5" x14ac:dyDescent="0.25">
      <c r="A284" t="s">
        <v>19</v>
      </c>
    </row>
    <row r="285" spans="1:5" x14ac:dyDescent="0.25">
      <c r="A285" t="s">
        <v>19</v>
      </c>
    </row>
    <row r="286" spans="1:5" x14ac:dyDescent="0.25">
      <c r="A286" t="s">
        <v>3227</v>
      </c>
      <c r="B286" t="s">
        <v>24</v>
      </c>
      <c r="C286" t="s">
        <v>25</v>
      </c>
      <c r="D286">
        <v>7002</v>
      </c>
    </row>
    <row r="287" spans="1:5" x14ac:dyDescent="0.25">
      <c r="A287" t="s">
        <v>26</v>
      </c>
    </row>
    <row r="288" spans="1:5" x14ac:dyDescent="0.25">
      <c r="A288" t="s">
        <v>3227</v>
      </c>
      <c r="B288" t="s">
        <v>24</v>
      </c>
      <c r="C288" t="s">
        <v>25</v>
      </c>
      <c r="D288">
        <v>7002</v>
      </c>
    </row>
    <row r="289" spans="1:21" x14ac:dyDescent="0.25">
      <c r="A289" t="s">
        <v>3227</v>
      </c>
      <c r="B289" t="s">
        <v>24</v>
      </c>
      <c r="C289" t="s">
        <v>25</v>
      </c>
      <c r="D289">
        <v>7002</v>
      </c>
    </row>
    <row r="290" spans="1:21" x14ac:dyDescent="0.25">
      <c r="A290" t="s">
        <v>26</v>
      </c>
    </row>
    <row r="291" spans="1:21" x14ac:dyDescent="0.25">
      <c r="A291" t="s">
        <v>26</v>
      </c>
    </row>
    <row r="292" spans="1:21" x14ac:dyDescent="0.25">
      <c r="A292" t="s">
        <v>3374</v>
      </c>
      <c r="B292" t="s">
        <v>73</v>
      </c>
      <c r="C292" t="s">
        <v>27</v>
      </c>
      <c r="D292" t="s">
        <v>28</v>
      </c>
      <c r="E292" t="s">
        <v>29</v>
      </c>
      <c r="F292" t="s">
        <v>30</v>
      </c>
      <c r="G292" t="s">
        <v>31</v>
      </c>
      <c r="H292" t="s">
        <v>32</v>
      </c>
      <c r="I292" t="s">
        <v>33</v>
      </c>
      <c r="J292" t="s">
        <v>34</v>
      </c>
      <c r="K292" t="s">
        <v>3374</v>
      </c>
      <c r="L292" t="s">
        <v>70</v>
      </c>
      <c r="M292" t="s">
        <v>27</v>
      </c>
      <c r="N292" t="s">
        <v>28</v>
      </c>
      <c r="O292" t="s">
        <v>29</v>
      </c>
      <c r="P292" t="s">
        <v>30</v>
      </c>
      <c r="Q292" t="s">
        <v>31</v>
      </c>
      <c r="R292" t="s">
        <v>32</v>
      </c>
      <c r="S292" t="s">
        <v>33</v>
      </c>
      <c r="T292" t="s">
        <v>34</v>
      </c>
      <c r="U292">
        <v>25125</v>
      </c>
    </row>
    <row r="294" spans="1:21" x14ac:dyDescent="0.25">
      <c r="A294" t="s">
        <v>3374</v>
      </c>
      <c r="B294" t="s">
        <v>76</v>
      </c>
      <c r="C294" t="s">
        <v>27</v>
      </c>
      <c r="D294" t="s">
        <v>28</v>
      </c>
      <c r="E294" t="s">
        <v>29</v>
      </c>
      <c r="F294" t="s">
        <v>30</v>
      </c>
      <c r="G294" t="s">
        <v>31</v>
      </c>
      <c r="H294" t="s">
        <v>32</v>
      </c>
      <c r="I294" t="s">
        <v>33</v>
      </c>
      <c r="J294" t="s">
        <v>34</v>
      </c>
      <c r="K294" t="s">
        <v>3457</v>
      </c>
    </row>
    <row r="296" spans="1:21" x14ac:dyDescent="0.25">
      <c r="A296" t="s">
        <v>147</v>
      </c>
    </row>
    <row r="297" spans="1:21" x14ac:dyDescent="0.25">
      <c r="A297" t="s">
        <v>35</v>
      </c>
    </row>
    <row r="298" spans="1:21" x14ac:dyDescent="0.25">
      <c r="A298" t="s">
        <v>3274</v>
      </c>
    </row>
    <row r="299" spans="1:21" x14ac:dyDescent="0.25">
      <c r="A299" t="s">
        <v>221</v>
      </c>
    </row>
    <row r="300" spans="1:21" x14ac:dyDescent="0.25">
      <c r="A300" t="s">
        <v>3275</v>
      </c>
    </row>
    <row r="301" spans="1:21" x14ac:dyDescent="0.25">
      <c r="A301" t="s">
        <v>37</v>
      </c>
      <c r="B301" t="s">
        <v>118</v>
      </c>
      <c r="C301" t="s">
        <v>38</v>
      </c>
    </row>
    <row r="302" spans="1:21" x14ac:dyDescent="0.25">
      <c r="A302" t="s">
        <v>37</v>
      </c>
      <c r="B302" t="s">
        <v>38</v>
      </c>
    </row>
    <row r="304" spans="1:21" x14ac:dyDescent="0.25">
      <c r="A304" t="s">
        <v>39</v>
      </c>
      <c r="B304" t="s">
        <v>40</v>
      </c>
      <c r="C304" t="s">
        <v>41</v>
      </c>
      <c r="D304" t="s">
        <v>1</v>
      </c>
      <c r="E304">
        <v>13</v>
      </c>
      <c r="F304" t="s">
        <v>42</v>
      </c>
      <c r="G304" t="s">
        <v>43</v>
      </c>
      <c r="H304">
        <v>0.2</v>
      </c>
    </row>
    <row r="305" spans="1:15" x14ac:dyDescent="0.25">
      <c r="A305" t="s">
        <v>39</v>
      </c>
      <c r="B305" t="s">
        <v>40</v>
      </c>
      <c r="C305" t="s">
        <v>41</v>
      </c>
      <c r="D305" t="s">
        <v>1</v>
      </c>
      <c r="E305">
        <v>14</v>
      </c>
      <c r="F305" t="s">
        <v>42</v>
      </c>
      <c r="G305" t="s">
        <v>43</v>
      </c>
      <c r="H305" t="s">
        <v>3458</v>
      </c>
      <c r="I305" t="s">
        <v>40</v>
      </c>
      <c r="J305" t="s">
        <v>41</v>
      </c>
      <c r="K305" t="s">
        <v>1</v>
      </c>
      <c r="L305">
        <v>12</v>
      </c>
      <c r="M305" t="s">
        <v>42</v>
      </c>
      <c r="N305" t="s">
        <v>43</v>
      </c>
      <c r="O305">
        <v>0.2</v>
      </c>
    </row>
    <row r="307" spans="1:15" x14ac:dyDescent="0.25">
      <c r="A307" t="s">
        <v>79</v>
      </c>
      <c r="B307" t="s">
        <v>24</v>
      </c>
      <c r="C307" t="s">
        <v>25</v>
      </c>
      <c r="D307">
        <v>6960</v>
      </c>
    </row>
    <row r="308" spans="1:15" x14ac:dyDescent="0.25">
      <c r="A308" t="s">
        <v>80</v>
      </c>
    </row>
    <row r="309" spans="1:15" x14ac:dyDescent="0.25">
      <c r="A309" t="s">
        <v>79</v>
      </c>
      <c r="B309" t="s">
        <v>24</v>
      </c>
      <c r="C309" t="s">
        <v>25</v>
      </c>
      <c r="D309">
        <v>6960</v>
      </c>
    </row>
    <row r="310" spans="1:15" x14ac:dyDescent="0.25">
      <c r="A310" t="s">
        <v>80</v>
      </c>
    </row>
    <row r="311" spans="1:15" x14ac:dyDescent="0.25">
      <c r="A311" t="s">
        <v>81</v>
      </c>
      <c r="B311" t="s">
        <v>73</v>
      </c>
      <c r="C311" t="s">
        <v>27</v>
      </c>
      <c r="D311" t="s">
        <v>28</v>
      </c>
      <c r="E311" t="s">
        <v>29</v>
      </c>
      <c r="F311" t="s">
        <v>30</v>
      </c>
      <c r="G311" t="s">
        <v>31</v>
      </c>
      <c r="H311" t="s">
        <v>32</v>
      </c>
      <c r="I311" t="s">
        <v>33</v>
      </c>
      <c r="J311" t="s">
        <v>34</v>
      </c>
      <c r="K311">
        <v>25</v>
      </c>
    </row>
    <row r="312" spans="1:15" x14ac:dyDescent="0.25">
      <c r="A312" t="s">
        <v>86</v>
      </c>
    </row>
    <row r="313" spans="1:15" x14ac:dyDescent="0.25">
      <c r="A313" t="s">
        <v>87</v>
      </c>
    </row>
    <row r="314" spans="1:15" x14ac:dyDescent="0.25">
      <c r="A314" t="s">
        <v>37</v>
      </c>
      <c r="B314" t="s">
        <v>38</v>
      </c>
    </row>
    <row r="315" spans="1:15" x14ac:dyDescent="0.25">
      <c r="A315" t="s">
        <v>39</v>
      </c>
      <c r="B315" t="s">
        <v>40</v>
      </c>
      <c r="C315" t="s">
        <v>41</v>
      </c>
      <c r="D315" t="s">
        <v>1</v>
      </c>
      <c r="E315">
        <v>12</v>
      </c>
      <c r="F315" t="s">
        <v>42</v>
      </c>
      <c r="G315" t="s">
        <v>43</v>
      </c>
      <c r="H315">
        <v>0.2</v>
      </c>
    </row>
    <row r="316" spans="1:15" x14ac:dyDescent="0.25">
      <c r="A316" t="s">
        <v>79</v>
      </c>
      <c r="B316" t="s">
        <v>24</v>
      </c>
      <c r="C316" t="s">
        <v>25</v>
      </c>
      <c r="D316">
        <v>6960</v>
      </c>
    </row>
    <row r="317" spans="1:15" x14ac:dyDescent="0.25">
      <c r="A317" t="s">
        <v>80</v>
      </c>
    </row>
    <row r="318" spans="1:15" x14ac:dyDescent="0.25">
      <c r="A318" t="s">
        <v>81</v>
      </c>
      <c r="B318" t="s">
        <v>70</v>
      </c>
      <c r="C318" t="s">
        <v>27</v>
      </c>
      <c r="D318" t="s">
        <v>28</v>
      </c>
      <c r="E318" t="s">
        <v>29</v>
      </c>
      <c r="F318" t="s">
        <v>30</v>
      </c>
      <c r="G318" t="s">
        <v>31</v>
      </c>
      <c r="H318" t="s">
        <v>32</v>
      </c>
      <c r="I318" t="s">
        <v>33</v>
      </c>
      <c r="J318" t="s">
        <v>34</v>
      </c>
      <c r="K318">
        <v>125</v>
      </c>
    </row>
    <row r="319" spans="1:15" x14ac:dyDescent="0.25">
      <c r="A319" t="s">
        <v>82</v>
      </c>
    </row>
    <row r="320" spans="1:15" x14ac:dyDescent="0.25">
      <c r="A320" t="s">
        <v>83</v>
      </c>
    </row>
    <row r="321" spans="1:31" x14ac:dyDescent="0.25">
      <c r="A321" t="s">
        <v>37</v>
      </c>
      <c r="B321" t="s">
        <v>38</v>
      </c>
    </row>
    <row r="322" spans="1:31" x14ac:dyDescent="0.25">
      <c r="A322" t="s">
        <v>39</v>
      </c>
      <c r="B322" t="s">
        <v>40</v>
      </c>
      <c r="C322" t="s">
        <v>41</v>
      </c>
      <c r="D322" t="s">
        <v>1</v>
      </c>
      <c r="E322">
        <v>14</v>
      </c>
      <c r="F322" t="s">
        <v>42</v>
      </c>
      <c r="G322" t="s">
        <v>43</v>
      </c>
      <c r="H322">
        <v>0.2</v>
      </c>
    </row>
    <row r="323" spans="1:31" x14ac:dyDescent="0.25">
      <c r="A323" t="s">
        <v>81</v>
      </c>
      <c r="B323" t="s">
        <v>76</v>
      </c>
      <c r="C323" t="s">
        <v>27</v>
      </c>
      <c r="D323" t="s">
        <v>28</v>
      </c>
      <c r="E323" t="s">
        <v>29</v>
      </c>
      <c r="F323" t="s">
        <v>30</v>
      </c>
      <c r="G323" t="s">
        <v>31</v>
      </c>
      <c r="H323" t="s">
        <v>32</v>
      </c>
      <c r="I323" t="s">
        <v>33</v>
      </c>
      <c r="J323" t="s">
        <v>34</v>
      </c>
      <c r="K323">
        <v>75</v>
      </c>
    </row>
    <row r="324" spans="1:31" x14ac:dyDescent="0.25">
      <c r="A324" t="s">
        <v>84</v>
      </c>
    </row>
    <row r="325" spans="1:31" x14ac:dyDescent="0.25">
      <c r="A325" t="s">
        <v>85</v>
      </c>
    </row>
    <row r="326" spans="1:31" x14ac:dyDescent="0.25">
      <c r="A326" t="s">
        <v>37</v>
      </c>
      <c r="B326" t="s">
        <v>38</v>
      </c>
    </row>
    <row r="327" spans="1:31" x14ac:dyDescent="0.25">
      <c r="A327" t="s">
        <v>39</v>
      </c>
      <c r="B327" t="s">
        <v>40</v>
      </c>
      <c r="C327" t="s">
        <v>41</v>
      </c>
      <c r="D327" t="s">
        <v>1</v>
      </c>
      <c r="E327">
        <v>13</v>
      </c>
      <c r="F327" t="s">
        <v>42</v>
      </c>
      <c r="G327" t="s">
        <v>43</v>
      </c>
      <c r="H327">
        <v>0.2</v>
      </c>
    </row>
    <row r="328" spans="1:31" x14ac:dyDescent="0.25">
      <c r="A328" t="s">
        <v>81</v>
      </c>
      <c r="B328" t="s">
        <v>73</v>
      </c>
      <c r="C328" t="s">
        <v>44</v>
      </c>
      <c r="D328" t="s">
        <v>33</v>
      </c>
      <c r="E328" t="s">
        <v>40</v>
      </c>
      <c r="F328" t="s">
        <v>0</v>
      </c>
      <c r="G328" t="s">
        <v>97</v>
      </c>
      <c r="H328" t="s">
        <v>0</v>
      </c>
      <c r="I328" t="s">
        <v>89</v>
      </c>
      <c r="J328" t="s">
        <v>90</v>
      </c>
      <c r="K328" t="s">
        <v>0</v>
      </c>
      <c r="L328" t="s">
        <v>91</v>
      </c>
      <c r="M328" t="s">
        <v>92</v>
      </c>
      <c r="N328" t="s">
        <v>93</v>
      </c>
      <c r="O328" t="s">
        <v>0</v>
      </c>
      <c r="P328" t="s">
        <v>3459</v>
      </c>
      <c r="Q328" t="s">
        <v>70</v>
      </c>
      <c r="R328" t="s">
        <v>44</v>
      </c>
      <c r="S328" t="s">
        <v>33</v>
      </c>
      <c r="T328" t="s">
        <v>40</v>
      </c>
      <c r="U328" t="s">
        <v>0</v>
      </c>
      <c r="V328" t="s">
        <v>3375</v>
      </c>
      <c r="W328" t="s">
        <v>0</v>
      </c>
      <c r="X328" t="s">
        <v>96</v>
      </c>
      <c r="Y328" t="s">
        <v>90</v>
      </c>
      <c r="Z328" t="s">
        <v>0</v>
      </c>
      <c r="AA328" t="s">
        <v>91</v>
      </c>
      <c r="AB328" t="s">
        <v>92</v>
      </c>
      <c r="AC328" t="s">
        <v>93</v>
      </c>
      <c r="AD328" t="s">
        <v>0</v>
      </c>
      <c r="AE328" t="s">
        <v>94</v>
      </c>
    </row>
    <row r="330" spans="1:31" x14ac:dyDescent="0.25">
      <c r="A330" t="s">
        <v>3374</v>
      </c>
      <c r="B330" t="s">
        <v>76</v>
      </c>
      <c r="C330" t="s">
        <v>44</v>
      </c>
      <c r="D330" t="s">
        <v>33</v>
      </c>
      <c r="E330" t="s">
        <v>40</v>
      </c>
      <c r="F330" t="s">
        <v>0</v>
      </c>
      <c r="G330" t="s">
        <v>3375</v>
      </c>
      <c r="H330" t="s">
        <v>0</v>
      </c>
      <c r="I330" t="s">
        <v>95</v>
      </c>
      <c r="J330" t="s">
        <v>90</v>
      </c>
      <c r="K330" t="s">
        <v>0</v>
      </c>
      <c r="L330" t="s">
        <v>91</v>
      </c>
      <c r="M330" t="s">
        <v>92</v>
      </c>
      <c r="N330" t="s">
        <v>93</v>
      </c>
      <c r="O330" t="s">
        <v>0</v>
      </c>
      <c r="P330" t="s">
        <v>94</v>
      </c>
    </row>
    <row r="331" spans="1:31" x14ac:dyDescent="0.25">
      <c r="A331" t="s">
        <v>81</v>
      </c>
      <c r="B331" t="s">
        <v>76</v>
      </c>
      <c r="C331" t="s">
        <v>44</v>
      </c>
      <c r="D331" t="s">
        <v>33</v>
      </c>
      <c r="E331" t="s">
        <v>40</v>
      </c>
      <c r="F331" t="s">
        <v>0</v>
      </c>
      <c r="G331" t="s">
        <v>97</v>
      </c>
      <c r="H331" t="s">
        <v>0</v>
      </c>
      <c r="I331" t="s">
        <v>95</v>
      </c>
      <c r="J331" t="s">
        <v>90</v>
      </c>
      <c r="K331" t="s">
        <v>0</v>
      </c>
      <c r="L331" t="s">
        <v>91</v>
      </c>
      <c r="M331" t="s">
        <v>92</v>
      </c>
      <c r="N331" t="s">
        <v>93</v>
      </c>
      <c r="O331" t="s">
        <v>0</v>
      </c>
      <c r="P331" t="s">
        <v>94</v>
      </c>
    </row>
    <row r="332" spans="1:31" x14ac:dyDescent="0.25">
      <c r="A332" t="s">
        <v>3374</v>
      </c>
      <c r="B332" t="s">
        <v>73</v>
      </c>
      <c r="C332" t="s">
        <v>44</v>
      </c>
      <c r="D332" t="s">
        <v>33</v>
      </c>
      <c r="E332" t="s">
        <v>40</v>
      </c>
      <c r="F332" t="s">
        <v>0</v>
      </c>
      <c r="G332" t="s">
        <v>3375</v>
      </c>
      <c r="H332" t="s">
        <v>0</v>
      </c>
      <c r="I332" t="s">
        <v>89</v>
      </c>
      <c r="J332" t="s">
        <v>90</v>
      </c>
      <c r="K332" t="s">
        <v>0</v>
      </c>
      <c r="L332" t="s">
        <v>91</v>
      </c>
      <c r="M332" t="s">
        <v>92</v>
      </c>
      <c r="N332" t="s">
        <v>93</v>
      </c>
      <c r="O332" t="s">
        <v>0</v>
      </c>
      <c r="P332" t="s">
        <v>94</v>
      </c>
    </row>
    <row r="333" spans="1:31" x14ac:dyDescent="0.25">
      <c r="A333" t="s">
        <v>81</v>
      </c>
      <c r="B333" t="s">
        <v>70</v>
      </c>
      <c r="C333" t="s">
        <v>44</v>
      </c>
      <c r="D333" t="s">
        <v>33</v>
      </c>
      <c r="E333" t="s">
        <v>40</v>
      </c>
      <c r="F333" t="s">
        <v>0</v>
      </c>
      <c r="G333" t="s">
        <v>97</v>
      </c>
      <c r="H333" t="s">
        <v>0</v>
      </c>
      <c r="I333" t="s">
        <v>96</v>
      </c>
      <c r="J333" t="s">
        <v>90</v>
      </c>
      <c r="K333" t="s">
        <v>0</v>
      </c>
      <c r="L333" t="s">
        <v>91</v>
      </c>
      <c r="M333" t="s">
        <v>92</v>
      </c>
      <c r="N333" t="s">
        <v>93</v>
      </c>
      <c r="O333" t="s">
        <v>0</v>
      </c>
      <c r="P333" t="s">
        <v>94</v>
      </c>
    </row>
    <row r="334" spans="1:31" x14ac:dyDescent="0.25">
      <c r="A334" t="s">
        <v>3374</v>
      </c>
      <c r="B334" t="s">
        <v>3245</v>
      </c>
      <c r="C334" t="s">
        <v>99</v>
      </c>
      <c r="D334" t="s">
        <v>50</v>
      </c>
      <c r="E334" t="s">
        <v>0</v>
      </c>
      <c r="F334">
        <v>2.3367404937744102E-3</v>
      </c>
      <c r="G334" t="s">
        <v>100</v>
      </c>
    </row>
    <row r="335" spans="1:31" x14ac:dyDescent="0.25">
      <c r="A335" t="s">
        <v>101</v>
      </c>
    </row>
    <row r="336" spans="1:31" x14ac:dyDescent="0.25">
      <c r="A336" t="s">
        <v>3374</v>
      </c>
      <c r="B336" t="s">
        <v>3246</v>
      </c>
      <c r="C336" t="s">
        <v>99</v>
      </c>
      <c r="D336" t="s">
        <v>50</v>
      </c>
      <c r="E336" t="s">
        <v>0</v>
      </c>
      <c r="F336">
        <v>2.95138359069824E-3</v>
      </c>
      <c r="G336" t="s">
        <v>100</v>
      </c>
    </row>
    <row r="337" spans="1:8" x14ac:dyDescent="0.25">
      <c r="A337" t="s">
        <v>101</v>
      </c>
    </row>
    <row r="338" spans="1:8" x14ac:dyDescent="0.25">
      <c r="A338" t="s">
        <v>3374</v>
      </c>
      <c r="B338" t="s">
        <v>102</v>
      </c>
      <c r="C338" t="s">
        <v>44</v>
      </c>
      <c r="D338" t="s">
        <v>45</v>
      </c>
      <c r="E338" t="s">
        <v>46</v>
      </c>
      <c r="F338" t="s">
        <v>3103</v>
      </c>
      <c r="G338">
        <v>3</v>
      </c>
      <c r="H338" t="s">
        <v>3104</v>
      </c>
    </row>
    <row r="339" spans="1:8" x14ac:dyDescent="0.25">
      <c r="A339" t="s">
        <v>3374</v>
      </c>
      <c r="B339" t="s">
        <v>104</v>
      </c>
      <c r="C339" t="s">
        <v>44</v>
      </c>
      <c r="D339" t="s">
        <v>45</v>
      </c>
      <c r="E339" t="s">
        <v>46</v>
      </c>
      <c r="F339" t="s">
        <v>3103</v>
      </c>
      <c r="G339">
        <v>1</v>
      </c>
      <c r="H339" t="s">
        <v>3104</v>
      </c>
    </row>
    <row r="340" spans="1:8" x14ac:dyDescent="0.25">
      <c r="A340" t="s">
        <v>3374</v>
      </c>
      <c r="B340" t="s">
        <v>3247</v>
      </c>
      <c r="C340" t="s">
        <v>99</v>
      </c>
      <c r="D340" t="s">
        <v>50</v>
      </c>
      <c r="E340" t="s">
        <v>0</v>
      </c>
      <c r="F340">
        <v>1.8799304962158201E-3</v>
      </c>
      <c r="G340" t="s">
        <v>100</v>
      </c>
    </row>
    <row r="341" spans="1:8" x14ac:dyDescent="0.25">
      <c r="A341" t="s">
        <v>101</v>
      </c>
    </row>
    <row r="342" spans="1:8" x14ac:dyDescent="0.25">
      <c r="A342" t="s">
        <v>3374</v>
      </c>
      <c r="B342" t="s">
        <v>103</v>
      </c>
      <c r="C342" t="s">
        <v>44</v>
      </c>
      <c r="D342" t="s">
        <v>45</v>
      </c>
      <c r="E342" t="s">
        <v>46</v>
      </c>
      <c r="F342" t="s">
        <v>3103</v>
      </c>
      <c r="G342">
        <v>5</v>
      </c>
      <c r="H342" t="s">
        <v>3104</v>
      </c>
    </row>
    <row r="343" spans="1:8" x14ac:dyDescent="0.25">
      <c r="A343" t="s">
        <v>3374</v>
      </c>
      <c r="B343" t="s">
        <v>73</v>
      </c>
      <c r="C343" t="s">
        <v>105</v>
      </c>
      <c r="D343" t="s">
        <v>47</v>
      </c>
      <c r="E343" t="s">
        <v>48</v>
      </c>
      <c r="F343" t="s">
        <v>49</v>
      </c>
      <c r="G343" t="s">
        <v>50</v>
      </c>
      <c r="H343">
        <v>0</v>
      </c>
    </row>
    <row r="344" spans="1:8" x14ac:dyDescent="0.25">
      <c r="A344" t="s">
        <v>3374</v>
      </c>
      <c r="B344" t="s">
        <v>76</v>
      </c>
      <c r="C344" t="s">
        <v>105</v>
      </c>
      <c r="D344" t="s">
        <v>47</v>
      </c>
      <c r="E344" t="s">
        <v>3376</v>
      </c>
      <c r="F344" t="s">
        <v>49</v>
      </c>
      <c r="G344" t="s">
        <v>50</v>
      </c>
      <c r="H344">
        <v>0</v>
      </c>
    </row>
    <row r="345" spans="1:8" x14ac:dyDescent="0.25">
      <c r="A345" t="s">
        <v>3374</v>
      </c>
      <c r="B345" t="s">
        <v>70</v>
      </c>
      <c r="C345" t="s">
        <v>105</v>
      </c>
      <c r="D345" t="s">
        <v>47</v>
      </c>
      <c r="E345" t="s">
        <v>3377</v>
      </c>
      <c r="F345" t="s">
        <v>49</v>
      </c>
      <c r="G345" t="s">
        <v>50</v>
      </c>
      <c r="H345">
        <v>0</v>
      </c>
    </row>
    <row r="346" spans="1:8" x14ac:dyDescent="0.25">
      <c r="A346" t="s">
        <v>3374</v>
      </c>
      <c r="B346" t="s">
        <v>73</v>
      </c>
      <c r="C346" t="s">
        <v>105</v>
      </c>
      <c r="D346" t="s">
        <v>47</v>
      </c>
      <c r="E346" t="s">
        <v>51</v>
      </c>
      <c r="F346" t="s">
        <v>49</v>
      </c>
      <c r="G346" t="s">
        <v>50</v>
      </c>
      <c r="H346">
        <v>0</v>
      </c>
    </row>
    <row r="347" spans="1:8" x14ac:dyDescent="0.25">
      <c r="A347" t="s">
        <v>3374</v>
      </c>
      <c r="B347" t="s">
        <v>76</v>
      </c>
      <c r="C347" t="s">
        <v>105</v>
      </c>
      <c r="D347" t="s">
        <v>47</v>
      </c>
      <c r="E347" t="s">
        <v>3378</v>
      </c>
      <c r="F347" t="s">
        <v>49</v>
      </c>
      <c r="G347" t="s">
        <v>50</v>
      </c>
      <c r="H347">
        <v>0</v>
      </c>
    </row>
    <row r="348" spans="1:8" x14ac:dyDescent="0.25">
      <c r="A348" t="s">
        <v>3374</v>
      </c>
      <c r="B348" t="s">
        <v>70</v>
      </c>
      <c r="C348" t="s">
        <v>105</v>
      </c>
      <c r="D348" t="s">
        <v>47</v>
      </c>
      <c r="E348" t="s">
        <v>3379</v>
      </c>
      <c r="F348" t="s">
        <v>49</v>
      </c>
      <c r="G348" t="s">
        <v>50</v>
      </c>
      <c r="H348">
        <v>0</v>
      </c>
    </row>
    <row r="349" spans="1:8" x14ac:dyDescent="0.25">
      <c r="A349" t="s">
        <v>3374</v>
      </c>
      <c r="B349" t="s">
        <v>73</v>
      </c>
      <c r="C349" t="s">
        <v>105</v>
      </c>
      <c r="D349" t="s">
        <v>47</v>
      </c>
      <c r="E349" t="s">
        <v>52</v>
      </c>
      <c r="F349" t="s">
        <v>49</v>
      </c>
      <c r="G349" t="s">
        <v>50</v>
      </c>
      <c r="H349">
        <v>3.7037067943149101E-4</v>
      </c>
    </row>
    <row r="350" spans="1:8" x14ac:dyDescent="0.25">
      <c r="A350" t="s">
        <v>3374</v>
      </c>
      <c r="B350" t="s">
        <v>76</v>
      </c>
      <c r="C350" t="s">
        <v>105</v>
      </c>
      <c r="D350" t="s">
        <v>47</v>
      </c>
      <c r="E350" t="s">
        <v>3380</v>
      </c>
      <c r="F350" t="s">
        <v>49</v>
      </c>
      <c r="G350" t="s">
        <v>50</v>
      </c>
      <c r="H350">
        <v>3.7037067943149101E-4</v>
      </c>
    </row>
    <row r="351" spans="1:8" x14ac:dyDescent="0.25">
      <c r="A351" t="s">
        <v>3374</v>
      </c>
      <c r="B351" t="s">
        <v>70</v>
      </c>
      <c r="C351" t="s">
        <v>105</v>
      </c>
      <c r="D351" t="s">
        <v>47</v>
      </c>
      <c r="E351" t="s">
        <v>3382</v>
      </c>
      <c r="F351" t="s">
        <v>49</v>
      </c>
      <c r="G351" t="s">
        <v>50</v>
      </c>
      <c r="H351">
        <v>0</v>
      </c>
    </row>
    <row r="352" spans="1:8" x14ac:dyDescent="0.25">
      <c r="A352" t="s">
        <v>3374</v>
      </c>
      <c r="B352" t="s">
        <v>73</v>
      </c>
      <c r="C352" t="s">
        <v>105</v>
      </c>
      <c r="D352" t="s">
        <v>47</v>
      </c>
      <c r="E352" t="s">
        <v>53</v>
      </c>
      <c r="F352" t="s">
        <v>49</v>
      </c>
      <c r="G352" t="s">
        <v>50</v>
      </c>
      <c r="H352">
        <v>2.77778009573618E-4</v>
      </c>
    </row>
    <row r="353" spans="1:8" x14ac:dyDescent="0.25">
      <c r="A353" t="s">
        <v>3374</v>
      </c>
      <c r="B353" t="s">
        <v>76</v>
      </c>
      <c r="C353" t="s">
        <v>105</v>
      </c>
      <c r="D353" t="s">
        <v>47</v>
      </c>
      <c r="E353" t="s">
        <v>3381</v>
      </c>
      <c r="F353" t="s">
        <v>49</v>
      </c>
      <c r="G353" t="s">
        <v>50</v>
      </c>
      <c r="H353">
        <v>2.77778009573618E-4</v>
      </c>
    </row>
    <row r="354" spans="1:8" x14ac:dyDescent="0.25">
      <c r="A354" t="s">
        <v>3374</v>
      </c>
      <c r="B354" t="s">
        <v>70</v>
      </c>
      <c r="C354" t="s">
        <v>105</v>
      </c>
      <c r="D354" t="s">
        <v>47</v>
      </c>
      <c r="E354" t="s">
        <v>3384</v>
      </c>
      <c r="F354" t="s">
        <v>49</v>
      </c>
      <c r="G354" t="s">
        <v>50</v>
      </c>
      <c r="H354">
        <v>0</v>
      </c>
    </row>
    <row r="355" spans="1:8" x14ac:dyDescent="0.25">
      <c r="A355" t="s">
        <v>3374</v>
      </c>
      <c r="B355" t="s">
        <v>73</v>
      </c>
      <c r="C355" t="s">
        <v>105</v>
      </c>
      <c r="D355" t="s">
        <v>47</v>
      </c>
      <c r="E355" t="s">
        <v>54</v>
      </c>
      <c r="F355" t="s">
        <v>49</v>
      </c>
      <c r="G355" t="s">
        <v>50</v>
      </c>
      <c r="H355">
        <v>2.22222407658894E-4</v>
      </c>
    </row>
    <row r="356" spans="1:8" x14ac:dyDescent="0.25">
      <c r="A356" t="s">
        <v>3374</v>
      </c>
      <c r="B356" t="s">
        <v>76</v>
      </c>
      <c r="C356" t="s">
        <v>105</v>
      </c>
      <c r="D356" t="s">
        <v>47</v>
      </c>
      <c r="E356" t="s">
        <v>3383</v>
      </c>
      <c r="F356" t="s">
        <v>49</v>
      </c>
      <c r="G356" t="s">
        <v>50</v>
      </c>
      <c r="H356">
        <v>2.22222407658894E-4</v>
      </c>
    </row>
    <row r="357" spans="1:8" x14ac:dyDescent="0.25">
      <c r="A357" t="s">
        <v>3374</v>
      </c>
      <c r="B357" t="s">
        <v>70</v>
      </c>
      <c r="C357" t="s">
        <v>105</v>
      </c>
      <c r="D357" t="s">
        <v>47</v>
      </c>
      <c r="E357" t="s">
        <v>3386</v>
      </c>
      <c r="F357" t="s">
        <v>49</v>
      </c>
      <c r="G357" t="s">
        <v>50</v>
      </c>
      <c r="H357">
        <v>0</v>
      </c>
    </row>
    <row r="358" spans="1:8" x14ac:dyDescent="0.25">
      <c r="A358" t="s">
        <v>3374</v>
      </c>
      <c r="B358" t="s">
        <v>73</v>
      </c>
      <c r="C358" t="s">
        <v>105</v>
      </c>
      <c r="D358" t="s">
        <v>47</v>
      </c>
      <c r="E358" t="s">
        <v>55</v>
      </c>
      <c r="F358" t="s">
        <v>49</v>
      </c>
      <c r="G358" t="s">
        <v>50</v>
      </c>
      <c r="H358">
        <v>2.7777784400516003E-4</v>
      </c>
    </row>
    <row r="359" spans="1:8" x14ac:dyDescent="0.25">
      <c r="A359" t="s">
        <v>3374</v>
      </c>
      <c r="B359" t="s">
        <v>76</v>
      </c>
      <c r="C359" t="s">
        <v>105</v>
      </c>
      <c r="D359" t="s">
        <v>47</v>
      </c>
      <c r="E359" t="s">
        <v>3385</v>
      </c>
      <c r="F359" t="s">
        <v>49</v>
      </c>
      <c r="G359" t="s">
        <v>50</v>
      </c>
      <c r="H359">
        <v>2.7777784400516003E-4</v>
      </c>
    </row>
    <row r="360" spans="1:8" x14ac:dyDescent="0.25">
      <c r="A360" t="s">
        <v>3374</v>
      </c>
      <c r="B360" t="s">
        <v>70</v>
      </c>
      <c r="C360" t="s">
        <v>105</v>
      </c>
      <c r="D360" t="s">
        <v>47</v>
      </c>
      <c r="E360" t="s">
        <v>3388</v>
      </c>
      <c r="F360" t="s">
        <v>49</v>
      </c>
      <c r="G360" t="s">
        <v>50</v>
      </c>
      <c r="H360" s="7">
        <v>9.2592504289415101E-5</v>
      </c>
    </row>
    <row r="361" spans="1:8" x14ac:dyDescent="0.25">
      <c r="A361" t="s">
        <v>81</v>
      </c>
      <c r="B361" t="s">
        <v>3246</v>
      </c>
      <c r="C361" t="s">
        <v>99</v>
      </c>
      <c r="D361" t="s">
        <v>50</v>
      </c>
      <c r="E361" t="s">
        <v>0</v>
      </c>
      <c r="F361">
        <v>3.00925970077514E-3</v>
      </c>
      <c r="G361" t="s">
        <v>100</v>
      </c>
    </row>
    <row r="362" spans="1:8" x14ac:dyDescent="0.25">
      <c r="A362" t="s">
        <v>101</v>
      </c>
    </row>
    <row r="363" spans="1:8" x14ac:dyDescent="0.25">
      <c r="A363" t="s">
        <v>81</v>
      </c>
      <c r="B363" t="s">
        <v>104</v>
      </c>
      <c r="C363" t="s">
        <v>44</v>
      </c>
      <c r="D363" t="s">
        <v>45</v>
      </c>
      <c r="E363" t="s">
        <v>46</v>
      </c>
      <c r="F363" t="s">
        <v>3103</v>
      </c>
      <c r="G363">
        <v>1</v>
      </c>
      <c r="H363" t="s">
        <v>3104</v>
      </c>
    </row>
    <row r="364" spans="1:8" x14ac:dyDescent="0.25">
      <c r="A364" t="s">
        <v>3374</v>
      </c>
      <c r="B364" t="s">
        <v>73</v>
      </c>
      <c r="C364" t="s">
        <v>105</v>
      </c>
      <c r="D364" t="s">
        <v>47</v>
      </c>
      <c r="E364" t="s">
        <v>56</v>
      </c>
      <c r="F364" t="s">
        <v>49</v>
      </c>
      <c r="G364" t="s">
        <v>50</v>
      </c>
      <c r="H364">
        <v>2.3809529486156601E-4</v>
      </c>
    </row>
    <row r="365" spans="1:8" x14ac:dyDescent="0.25">
      <c r="A365" t="s">
        <v>3374</v>
      </c>
      <c r="B365" t="s">
        <v>76</v>
      </c>
      <c r="C365" t="s">
        <v>105</v>
      </c>
      <c r="D365" t="s">
        <v>47</v>
      </c>
      <c r="E365" t="s">
        <v>3387</v>
      </c>
      <c r="F365" t="s">
        <v>49</v>
      </c>
      <c r="G365" t="s">
        <v>50</v>
      </c>
      <c r="H365">
        <v>2.3809529486156601E-4</v>
      </c>
    </row>
    <row r="366" spans="1:8" x14ac:dyDescent="0.25">
      <c r="A366" t="s">
        <v>3374</v>
      </c>
      <c r="B366" t="s">
        <v>70</v>
      </c>
      <c r="C366" t="s">
        <v>105</v>
      </c>
      <c r="D366" t="s">
        <v>47</v>
      </c>
      <c r="E366" t="s">
        <v>3391</v>
      </c>
      <c r="F366" t="s">
        <v>49</v>
      </c>
      <c r="G366" t="s">
        <v>50</v>
      </c>
      <c r="H366" s="7">
        <v>7.9365003676641494E-5</v>
      </c>
    </row>
    <row r="367" spans="1:8" x14ac:dyDescent="0.25">
      <c r="A367" t="s">
        <v>81</v>
      </c>
      <c r="B367" t="s">
        <v>3245</v>
      </c>
      <c r="C367" t="s">
        <v>99</v>
      </c>
      <c r="D367" t="s">
        <v>50</v>
      </c>
      <c r="E367" t="s">
        <v>0</v>
      </c>
      <c r="F367">
        <v>2.02703475952148E-3</v>
      </c>
      <c r="G367" t="s">
        <v>100</v>
      </c>
    </row>
    <row r="368" spans="1:8" x14ac:dyDescent="0.25">
      <c r="A368" t="s">
        <v>101</v>
      </c>
    </row>
    <row r="369" spans="1:8" x14ac:dyDescent="0.25">
      <c r="A369" t="s">
        <v>81</v>
      </c>
      <c r="B369" t="s">
        <v>3247</v>
      </c>
      <c r="C369" t="s">
        <v>99</v>
      </c>
      <c r="D369" t="s">
        <v>50</v>
      </c>
      <c r="E369" t="s">
        <v>0</v>
      </c>
      <c r="F369">
        <v>2.8055906295776302E-4</v>
      </c>
      <c r="G369" t="s">
        <v>100</v>
      </c>
    </row>
    <row r="370" spans="1:8" x14ac:dyDescent="0.25">
      <c r="A370" t="s">
        <v>101</v>
      </c>
    </row>
    <row r="371" spans="1:8" x14ac:dyDescent="0.25">
      <c r="A371" t="s">
        <v>81</v>
      </c>
      <c r="B371" t="s">
        <v>103</v>
      </c>
      <c r="C371" t="s">
        <v>44</v>
      </c>
      <c r="D371" t="s">
        <v>45</v>
      </c>
      <c r="E371" t="s">
        <v>46</v>
      </c>
      <c r="F371" t="s">
        <v>3103</v>
      </c>
      <c r="G371">
        <v>5</v>
      </c>
      <c r="H371" t="s">
        <v>3104</v>
      </c>
    </row>
    <row r="372" spans="1:8" x14ac:dyDescent="0.25">
      <c r="A372" t="s">
        <v>81</v>
      </c>
      <c r="B372" t="s">
        <v>102</v>
      </c>
      <c r="C372" t="s">
        <v>44</v>
      </c>
      <c r="D372" t="s">
        <v>45</v>
      </c>
      <c r="E372" t="s">
        <v>46</v>
      </c>
      <c r="F372" t="s">
        <v>3103</v>
      </c>
      <c r="G372">
        <v>3</v>
      </c>
      <c r="H372" t="s">
        <v>3104</v>
      </c>
    </row>
    <row r="373" spans="1:8" x14ac:dyDescent="0.25">
      <c r="A373" t="s">
        <v>3374</v>
      </c>
      <c r="B373" t="s">
        <v>73</v>
      </c>
      <c r="C373" t="s">
        <v>105</v>
      </c>
      <c r="D373" t="s">
        <v>47</v>
      </c>
      <c r="E373" t="s">
        <v>57</v>
      </c>
      <c r="F373" t="s">
        <v>49</v>
      </c>
      <c r="G373" t="s">
        <v>50</v>
      </c>
      <c r="H373">
        <v>2.0833338300386999E-4</v>
      </c>
    </row>
    <row r="374" spans="1:8" x14ac:dyDescent="0.25">
      <c r="A374" t="s">
        <v>3374</v>
      </c>
      <c r="B374" t="s">
        <v>76</v>
      </c>
      <c r="C374" t="s">
        <v>105</v>
      </c>
      <c r="D374" t="s">
        <v>47</v>
      </c>
      <c r="E374" t="s">
        <v>3389</v>
      </c>
      <c r="F374" t="s">
        <v>49</v>
      </c>
      <c r="G374" t="s">
        <v>50</v>
      </c>
      <c r="H374">
        <v>2.0833338300386999E-4</v>
      </c>
    </row>
    <row r="375" spans="1:8" x14ac:dyDescent="0.25">
      <c r="A375" t="s">
        <v>3374</v>
      </c>
      <c r="B375" t="s">
        <v>70</v>
      </c>
      <c r="C375" t="s">
        <v>105</v>
      </c>
      <c r="D375" t="s">
        <v>47</v>
      </c>
      <c r="E375" t="s">
        <v>3394</v>
      </c>
      <c r="F375" t="s">
        <v>49</v>
      </c>
      <c r="G375" t="s">
        <v>50</v>
      </c>
      <c r="H375" s="7">
        <v>6.9444378217061302E-5</v>
      </c>
    </row>
    <row r="376" spans="1:8" x14ac:dyDescent="0.25">
      <c r="A376" t="s">
        <v>3374</v>
      </c>
      <c r="B376" t="s">
        <v>73</v>
      </c>
      <c r="C376" t="s">
        <v>105</v>
      </c>
      <c r="D376" t="s">
        <v>47</v>
      </c>
      <c r="E376" t="s">
        <v>58</v>
      </c>
      <c r="F376" t="s">
        <v>49</v>
      </c>
      <c r="G376" t="s">
        <v>50</v>
      </c>
      <c r="H376">
        <v>4.3209857410854701E-4</v>
      </c>
    </row>
    <row r="377" spans="1:8" x14ac:dyDescent="0.25">
      <c r="A377" t="s">
        <v>3374</v>
      </c>
      <c r="B377" t="s">
        <v>76</v>
      </c>
      <c r="C377" t="s">
        <v>105</v>
      </c>
      <c r="D377" t="s">
        <v>47</v>
      </c>
      <c r="E377" t="s">
        <v>3390</v>
      </c>
      <c r="F377" t="s">
        <v>49</v>
      </c>
      <c r="G377" t="s">
        <v>50</v>
      </c>
      <c r="H377">
        <v>2.7777773362618898E-4</v>
      </c>
    </row>
    <row r="378" spans="1:8" x14ac:dyDescent="0.25">
      <c r="A378" t="s">
        <v>3374</v>
      </c>
      <c r="B378" t="s">
        <v>70</v>
      </c>
      <c r="C378" t="s">
        <v>105</v>
      </c>
      <c r="D378" t="s">
        <v>47</v>
      </c>
      <c r="E378" t="s">
        <v>3396</v>
      </c>
      <c r="F378" t="s">
        <v>49</v>
      </c>
      <c r="G378" t="s">
        <v>50</v>
      </c>
      <c r="H378">
        <v>1.2345667238588599E-4</v>
      </c>
    </row>
    <row r="379" spans="1:8" x14ac:dyDescent="0.25">
      <c r="A379" t="s">
        <v>3374</v>
      </c>
      <c r="B379" t="s">
        <v>73</v>
      </c>
      <c r="C379" t="s">
        <v>105</v>
      </c>
      <c r="D379" t="s">
        <v>47</v>
      </c>
      <c r="E379" t="s">
        <v>59</v>
      </c>
      <c r="F379" t="s">
        <v>49</v>
      </c>
      <c r="G379" t="s">
        <v>50</v>
      </c>
      <c r="H379">
        <v>5.8333317438761395E-4</v>
      </c>
    </row>
    <row r="380" spans="1:8" x14ac:dyDescent="0.25">
      <c r="A380" t="s">
        <v>106</v>
      </c>
      <c r="B380" t="s">
        <v>3393</v>
      </c>
      <c r="C380" t="s">
        <v>108</v>
      </c>
      <c r="D380" t="s">
        <v>89</v>
      </c>
      <c r="E380" t="s">
        <v>60</v>
      </c>
      <c r="F380" t="s">
        <v>61</v>
      </c>
      <c r="G380">
        <v>5.8333317438761395E-4</v>
      </c>
    </row>
    <row r="381" spans="1:8" x14ac:dyDescent="0.25">
      <c r="A381">
        <v>5.8333317438761395E-4</v>
      </c>
    </row>
    <row r="382" spans="1:8" x14ac:dyDescent="0.25">
      <c r="A382" t="s">
        <v>3374</v>
      </c>
      <c r="B382" t="s">
        <v>76</v>
      </c>
      <c r="C382" t="s">
        <v>105</v>
      </c>
      <c r="D382" t="s">
        <v>47</v>
      </c>
      <c r="E382" t="s">
        <v>3392</v>
      </c>
      <c r="F382" t="s">
        <v>49</v>
      </c>
      <c r="G382" t="s">
        <v>50</v>
      </c>
      <c r="H382">
        <v>3.8888871669769202E-4</v>
      </c>
    </row>
    <row r="383" spans="1:8" x14ac:dyDescent="0.25">
      <c r="A383" t="s">
        <v>3374</v>
      </c>
      <c r="B383" t="s">
        <v>70</v>
      </c>
      <c r="C383" t="s">
        <v>105</v>
      </c>
      <c r="D383" t="s">
        <v>47</v>
      </c>
      <c r="E383" t="s">
        <v>3398</v>
      </c>
      <c r="F383" t="s">
        <v>49</v>
      </c>
      <c r="G383" t="s">
        <v>50</v>
      </c>
      <c r="H383">
        <v>3.0555546283721901E-4</v>
      </c>
    </row>
    <row r="384" spans="1:8" x14ac:dyDescent="0.25">
      <c r="A384" t="s">
        <v>3374</v>
      </c>
      <c r="B384" t="s">
        <v>76</v>
      </c>
      <c r="C384" t="s">
        <v>105</v>
      </c>
      <c r="D384" t="s">
        <v>47</v>
      </c>
      <c r="E384" t="s">
        <v>3395</v>
      </c>
      <c r="F384" t="s">
        <v>49</v>
      </c>
      <c r="G384" t="s">
        <v>50</v>
      </c>
      <c r="H384">
        <v>3.5353519699790202E-4</v>
      </c>
    </row>
    <row r="385" spans="1:8" x14ac:dyDescent="0.25">
      <c r="A385" t="s">
        <v>3374</v>
      </c>
      <c r="B385" t="s">
        <v>70</v>
      </c>
      <c r="C385" t="s">
        <v>105</v>
      </c>
      <c r="D385" t="s">
        <v>47</v>
      </c>
      <c r="E385" t="s">
        <v>3400</v>
      </c>
      <c r="F385" t="s">
        <v>49</v>
      </c>
      <c r="G385" t="s">
        <v>50</v>
      </c>
      <c r="H385">
        <v>2.7777769348838103E-4</v>
      </c>
    </row>
    <row r="386" spans="1:8" x14ac:dyDescent="0.25">
      <c r="A386" t="s">
        <v>3374</v>
      </c>
      <c r="B386" t="s">
        <v>76</v>
      </c>
      <c r="C386" t="s">
        <v>105</v>
      </c>
      <c r="D386" t="s">
        <v>47</v>
      </c>
      <c r="E386" t="s">
        <v>3397</v>
      </c>
      <c r="F386" t="s">
        <v>49</v>
      </c>
      <c r="G386" t="s">
        <v>50</v>
      </c>
      <c r="H386">
        <v>3.2407393058141002E-4</v>
      </c>
    </row>
    <row r="387" spans="1:8" x14ac:dyDescent="0.25">
      <c r="A387" t="s">
        <v>3374</v>
      </c>
      <c r="B387" t="s">
        <v>70</v>
      </c>
      <c r="C387" t="s">
        <v>105</v>
      </c>
      <c r="D387" t="s">
        <v>47</v>
      </c>
      <c r="E387" t="s">
        <v>3402</v>
      </c>
      <c r="F387" t="s">
        <v>49</v>
      </c>
      <c r="G387" t="s">
        <v>50</v>
      </c>
      <c r="H387">
        <v>2.5462955236434901E-4</v>
      </c>
    </row>
    <row r="388" spans="1:8" x14ac:dyDescent="0.25">
      <c r="A388" t="s">
        <v>3374</v>
      </c>
      <c r="B388" t="s">
        <v>76</v>
      </c>
      <c r="C388" t="s">
        <v>105</v>
      </c>
      <c r="D388" t="s">
        <v>47</v>
      </c>
      <c r="E388" t="s">
        <v>3399</v>
      </c>
      <c r="F388" t="s">
        <v>49</v>
      </c>
      <c r="G388" t="s">
        <v>50</v>
      </c>
      <c r="H388">
        <v>2.9914516669053199E-4</v>
      </c>
    </row>
    <row r="389" spans="1:8" x14ac:dyDescent="0.25">
      <c r="A389" t="s">
        <v>3374</v>
      </c>
      <c r="B389" t="s">
        <v>70</v>
      </c>
      <c r="C389" t="s">
        <v>105</v>
      </c>
      <c r="D389" t="s">
        <v>47</v>
      </c>
      <c r="E389" t="s">
        <v>3405</v>
      </c>
      <c r="F389" t="s">
        <v>49</v>
      </c>
      <c r="G389" t="s">
        <v>50</v>
      </c>
      <c r="H389">
        <v>2.3504266372093699E-4</v>
      </c>
    </row>
    <row r="390" spans="1:8" x14ac:dyDescent="0.25">
      <c r="A390" t="s">
        <v>81</v>
      </c>
      <c r="B390" t="s">
        <v>73</v>
      </c>
      <c r="C390" t="s">
        <v>105</v>
      </c>
      <c r="D390" t="s">
        <v>47</v>
      </c>
      <c r="E390" t="s">
        <v>48</v>
      </c>
      <c r="F390" t="s">
        <v>49</v>
      </c>
      <c r="G390" t="s">
        <v>50</v>
      </c>
      <c r="H390">
        <v>0</v>
      </c>
    </row>
    <row r="391" spans="1:8" x14ac:dyDescent="0.25">
      <c r="A391" t="s">
        <v>3374</v>
      </c>
      <c r="B391" t="s">
        <v>76</v>
      </c>
      <c r="C391" t="s">
        <v>105</v>
      </c>
      <c r="D391" t="s">
        <v>47</v>
      </c>
      <c r="E391" t="s">
        <v>3401</v>
      </c>
      <c r="F391" t="s">
        <v>49</v>
      </c>
      <c r="G391" t="s">
        <v>50</v>
      </c>
      <c r="H391">
        <v>2.7777765478406599E-4</v>
      </c>
    </row>
    <row r="392" spans="1:8" x14ac:dyDescent="0.25">
      <c r="A392" t="s">
        <v>3374</v>
      </c>
      <c r="B392" t="s">
        <v>70</v>
      </c>
      <c r="C392" t="s">
        <v>105</v>
      </c>
      <c r="D392" t="s">
        <v>47</v>
      </c>
      <c r="E392" t="s">
        <v>3407</v>
      </c>
      <c r="F392" t="s">
        <v>49</v>
      </c>
      <c r="G392" t="s">
        <v>50</v>
      </c>
      <c r="H392">
        <v>2.18253902026585E-4</v>
      </c>
    </row>
    <row r="393" spans="1:8" x14ac:dyDescent="0.25">
      <c r="A393" t="s">
        <v>81</v>
      </c>
      <c r="B393" t="s">
        <v>76</v>
      </c>
      <c r="C393" t="s">
        <v>105</v>
      </c>
      <c r="D393" t="s">
        <v>47</v>
      </c>
      <c r="E393" t="s">
        <v>3376</v>
      </c>
      <c r="F393" t="s">
        <v>49</v>
      </c>
      <c r="G393" t="s">
        <v>50</v>
      </c>
      <c r="H393">
        <v>0</v>
      </c>
    </row>
    <row r="394" spans="1:8" x14ac:dyDescent="0.25">
      <c r="A394" t="s">
        <v>81</v>
      </c>
      <c r="B394" t="s">
        <v>70</v>
      </c>
      <c r="C394" t="s">
        <v>105</v>
      </c>
      <c r="D394" t="s">
        <v>47</v>
      </c>
      <c r="E394" t="s">
        <v>3377</v>
      </c>
      <c r="F394" t="s">
        <v>49</v>
      </c>
      <c r="G394" t="s">
        <v>50</v>
      </c>
      <c r="H394">
        <v>0</v>
      </c>
    </row>
    <row r="395" spans="1:8" x14ac:dyDescent="0.25">
      <c r="A395" t="s">
        <v>3374</v>
      </c>
      <c r="B395" t="s">
        <v>76</v>
      </c>
      <c r="C395" t="s">
        <v>105</v>
      </c>
      <c r="D395" t="s">
        <v>47</v>
      </c>
      <c r="E395" t="s">
        <v>3403</v>
      </c>
      <c r="F395" t="s">
        <v>49</v>
      </c>
      <c r="G395" t="s">
        <v>50</v>
      </c>
      <c r="H395">
        <v>2.5925914446512798E-4</v>
      </c>
    </row>
    <row r="396" spans="1:8" x14ac:dyDescent="0.25">
      <c r="A396" t="s">
        <v>3374</v>
      </c>
      <c r="B396" t="s">
        <v>70</v>
      </c>
      <c r="C396" t="s">
        <v>105</v>
      </c>
      <c r="D396" t="s">
        <v>47</v>
      </c>
      <c r="E396" t="s">
        <v>3409</v>
      </c>
      <c r="F396" t="s">
        <v>49</v>
      </c>
      <c r="G396" t="s">
        <v>50</v>
      </c>
      <c r="H396">
        <v>2.03703641891479E-4</v>
      </c>
    </row>
    <row r="397" spans="1:8" x14ac:dyDescent="0.25">
      <c r="A397" t="s">
        <v>3374</v>
      </c>
      <c r="B397" t="s">
        <v>76</v>
      </c>
      <c r="C397" t="s">
        <v>105</v>
      </c>
      <c r="D397" t="s">
        <v>47</v>
      </c>
      <c r="E397" t="s">
        <v>3404</v>
      </c>
      <c r="F397" t="s">
        <v>49</v>
      </c>
      <c r="G397" t="s">
        <v>50</v>
      </c>
      <c r="H397">
        <v>2.4305544793605801E-4</v>
      </c>
    </row>
    <row r="398" spans="1:8" x14ac:dyDescent="0.25">
      <c r="A398" t="s">
        <v>3374</v>
      </c>
      <c r="B398" t="s">
        <v>70</v>
      </c>
      <c r="C398" t="s">
        <v>105</v>
      </c>
      <c r="D398" t="s">
        <v>47</v>
      </c>
      <c r="E398" t="s">
        <v>3411</v>
      </c>
      <c r="F398" t="s">
        <v>49</v>
      </c>
      <c r="G398" t="s">
        <v>50</v>
      </c>
      <c r="H398">
        <v>1.9097216427326201E-4</v>
      </c>
    </row>
    <row r="399" spans="1:8" x14ac:dyDescent="0.25">
      <c r="A399" t="s">
        <v>3374</v>
      </c>
      <c r="B399" t="s">
        <v>76</v>
      </c>
      <c r="C399" t="s">
        <v>105</v>
      </c>
      <c r="D399" t="s">
        <v>47</v>
      </c>
      <c r="E399" t="s">
        <v>3406</v>
      </c>
      <c r="F399" t="s">
        <v>49</v>
      </c>
      <c r="G399" t="s">
        <v>50</v>
      </c>
      <c r="H399">
        <v>2.2875806864570099E-4</v>
      </c>
    </row>
    <row r="400" spans="1:8" x14ac:dyDescent="0.25">
      <c r="A400" t="s">
        <v>3374</v>
      </c>
      <c r="B400" t="s">
        <v>70</v>
      </c>
      <c r="C400" t="s">
        <v>105</v>
      </c>
      <c r="D400" t="s">
        <v>47</v>
      </c>
      <c r="E400" t="s">
        <v>3413</v>
      </c>
      <c r="F400" t="s">
        <v>49</v>
      </c>
      <c r="G400" t="s">
        <v>50</v>
      </c>
      <c r="H400">
        <v>1.79738507551305E-4</v>
      </c>
    </row>
    <row r="401" spans="1:8" x14ac:dyDescent="0.25">
      <c r="A401" t="s">
        <v>3374</v>
      </c>
      <c r="B401" t="s">
        <v>76</v>
      </c>
      <c r="C401" t="s">
        <v>105</v>
      </c>
      <c r="D401" t="s">
        <v>47</v>
      </c>
      <c r="E401" t="s">
        <v>3408</v>
      </c>
      <c r="F401" t="s">
        <v>49</v>
      </c>
      <c r="G401" t="s">
        <v>50</v>
      </c>
      <c r="H401">
        <v>2.1604928705427299E-4</v>
      </c>
    </row>
    <row r="402" spans="1:8" x14ac:dyDescent="0.25">
      <c r="A402" t="s">
        <v>3374</v>
      </c>
      <c r="B402" t="s">
        <v>70</v>
      </c>
      <c r="C402" t="s">
        <v>105</v>
      </c>
      <c r="D402" t="s">
        <v>47</v>
      </c>
      <c r="E402" t="s">
        <v>3415</v>
      </c>
      <c r="F402" t="s">
        <v>49</v>
      </c>
      <c r="G402" t="s">
        <v>50</v>
      </c>
      <c r="H402">
        <v>1.6975303490956599E-4</v>
      </c>
    </row>
    <row r="403" spans="1:8" x14ac:dyDescent="0.25">
      <c r="A403" t="s">
        <v>3374</v>
      </c>
      <c r="B403" t="s">
        <v>76</v>
      </c>
      <c r="C403" t="s">
        <v>105</v>
      </c>
      <c r="D403" t="s">
        <v>47</v>
      </c>
      <c r="E403" t="s">
        <v>3410</v>
      </c>
      <c r="F403" t="s">
        <v>49</v>
      </c>
      <c r="G403" t="s">
        <v>50</v>
      </c>
      <c r="H403">
        <v>2.4853787924113997E-4</v>
      </c>
    </row>
    <row r="404" spans="1:8" x14ac:dyDescent="0.25">
      <c r="A404" t="s">
        <v>3374</v>
      </c>
      <c r="B404" t="s">
        <v>70</v>
      </c>
      <c r="C404" t="s">
        <v>105</v>
      </c>
      <c r="D404" t="s">
        <v>47</v>
      </c>
      <c r="E404" t="s">
        <v>3417</v>
      </c>
      <c r="F404" t="s">
        <v>49</v>
      </c>
      <c r="G404" t="s">
        <v>50</v>
      </c>
      <c r="H404">
        <v>1.60818664651168E-4</v>
      </c>
    </row>
    <row r="405" spans="1:8" x14ac:dyDescent="0.25">
      <c r="A405" t="s">
        <v>81</v>
      </c>
      <c r="B405" t="s">
        <v>73</v>
      </c>
      <c r="C405" t="s">
        <v>105</v>
      </c>
      <c r="D405" t="s">
        <v>47</v>
      </c>
      <c r="E405" t="s">
        <v>51</v>
      </c>
      <c r="F405" t="s">
        <v>49</v>
      </c>
      <c r="G405" t="s">
        <v>50</v>
      </c>
      <c r="H405">
        <v>4.16666269302368E-4</v>
      </c>
    </row>
    <row r="406" spans="1:8" x14ac:dyDescent="0.25">
      <c r="A406" t="s">
        <v>3374</v>
      </c>
      <c r="B406" t="s">
        <v>76</v>
      </c>
      <c r="C406" t="s">
        <v>105</v>
      </c>
      <c r="D406" t="s">
        <v>47</v>
      </c>
      <c r="E406" t="s">
        <v>3412</v>
      </c>
      <c r="F406" t="s">
        <v>49</v>
      </c>
      <c r="G406" t="s">
        <v>50</v>
      </c>
      <c r="H406">
        <v>3.7499974171320598E-4</v>
      </c>
    </row>
    <row r="407" spans="1:8" x14ac:dyDescent="0.25">
      <c r="A407" t="s">
        <v>3374</v>
      </c>
      <c r="B407" t="s">
        <v>70</v>
      </c>
      <c r="C407" t="s">
        <v>105</v>
      </c>
      <c r="D407" t="s">
        <v>47</v>
      </c>
      <c r="E407" t="s">
        <v>3419</v>
      </c>
      <c r="F407" t="s">
        <v>49</v>
      </c>
      <c r="G407" t="s">
        <v>50</v>
      </c>
      <c r="H407">
        <v>3.1944443782170603E-4</v>
      </c>
    </row>
    <row r="408" spans="1:8" x14ac:dyDescent="0.25">
      <c r="A408" t="s">
        <v>3374</v>
      </c>
      <c r="B408" t="s">
        <v>76</v>
      </c>
      <c r="C408" t="s">
        <v>105</v>
      </c>
      <c r="D408" t="s">
        <v>47</v>
      </c>
      <c r="E408" t="s">
        <v>3414</v>
      </c>
      <c r="F408" t="s">
        <v>49</v>
      </c>
      <c r="G408" t="s">
        <v>50</v>
      </c>
      <c r="H408">
        <v>3.57142611155434E-4</v>
      </c>
    </row>
    <row r="409" spans="1:8" x14ac:dyDescent="0.25">
      <c r="A409" t="s">
        <v>3374</v>
      </c>
      <c r="B409" t="s">
        <v>70</v>
      </c>
      <c r="C409" t="s">
        <v>105</v>
      </c>
      <c r="D409" t="s">
        <v>47</v>
      </c>
      <c r="E409" t="s">
        <v>3421</v>
      </c>
      <c r="F409" t="s">
        <v>49</v>
      </c>
      <c r="G409" t="s">
        <v>50</v>
      </c>
      <c r="H409">
        <v>3.0423279792543399E-4</v>
      </c>
    </row>
    <row r="410" spans="1:8" x14ac:dyDescent="0.25">
      <c r="A410" t="s">
        <v>81</v>
      </c>
      <c r="B410" t="s">
        <v>76</v>
      </c>
      <c r="C410" t="s">
        <v>105</v>
      </c>
      <c r="D410" t="s">
        <v>47</v>
      </c>
      <c r="E410" t="s">
        <v>3378</v>
      </c>
      <c r="F410" t="s">
        <v>49</v>
      </c>
      <c r="G410" t="s">
        <v>50</v>
      </c>
      <c r="H410">
        <v>0</v>
      </c>
    </row>
    <row r="411" spans="1:8" x14ac:dyDescent="0.25">
      <c r="A411" t="s">
        <v>81</v>
      </c>
      <c r="B411" t="s">
        <v>70</v>
      </c>
      <c r="C411" t="s">
        <v>105</v>
      </c>
      <c r="D411" t="s">
        <v>47</v>
      </c>
      <c r="E411" t="s">
        <v>3379</v>
      </c>
      <c r="F411" t="s">
        <v>49</v>
      </c>
      <c r="G411" t="s">
        <v>50</v>
      </c>
      <c r="H411">
        <v>0</v>
      </c>
    </row>
    <row r="412" spans="1:8" x14ac:dyDescent="0.25">
      <c r="A412" t="s">
        <v>3374</v>
      </c>
      <c r="B412" t="s">
        <v>76</v>
      </c>
      <c r="C412" t="s">
        <v>105</v>
      </c>
      <c r="D412" t="s">
        <v>47</v>
      </c>
      <c r="E412" t="s">
        <v>3416</v>
      </c>
      <c r="F412" t="s">
        <v>49</v>
      </c>
      <c r="G412" t="s">
        <v>50</v>
      </c>
      <c r="H412">
        <v>3.4090885610291399E-4</v>
      </c>
    </row>
    <row r="413" spans="1:8" x14ac:dyDescent="0.25">
      <c r="A413" t="s">
        <v>3374</v>
      </c>
      <c r="B413" t="s">
        <v>70</v>
      </c>
      <c r="C413" t="s">
        <v>105</v>
      </c>
      <c r="D413" t="s">
        <v>47</v>
      </c>
      <c r="E413" t="s">
        <v>3423</v>
      </c>
      <c r="F413" t="s">
        <v>49</v>
      </c>
      <c r="G413" t="s">
        <v>50</v>
      </c>
      <c r="H413">
        <v>2.90404034383369E-4</v>
      </c>
    </row>
    <row r="414" spans="1:8" x14ac:dyDescent="0.25">
      <c r="A414" t="s">
        <v>3374</v>
      </c>
      <c r="B414" t="s">
        <v>76</v>
      </c>
      <c r="C414" t="s">
        <v>105</v>
      </c>
      <c r="D414" t="s">
        <v>47</v>
      </c>
      <c r="E414" t="s">
        <v>3418</v>
      </c>
      <c r="F414" t="s">
        <v>49</v>
      </c>
      <c r="G414" t="s">
        <v>50</v>
      </c>
      <c r="H414">
        <v>3.2608673192452599E-4</v>
      </c>
    </row>
    <row r="415" spans="1:8" x14ac:dyDescent="0.25">
      <c r="A415" t="s">
        <v>3374</v>
      </c>
      <c r="B415" t="s">
        <v>70</v>
      </c>
      <c r="C415" t="s">
        <v>105</v>
      </c>
      <c r="D415" t="s">
        <v>47</v>
      </c>
      <c r="E415" t="s">
        <v>3425</v>
      </c>
      <c r="F415" t="s">
        <v>49</v>
      </c>
      <c r="G415" t="s">
        <v>50</v>
      </c>
      <c r="H415">
        <v>2.7777777201887401E-4</v>
      </c>
    </row>
    <row r="416" spans="1:8" x14ac:dyDescent="0.25">
      <c r="A416" t="s">
        <v>3374</v>
      </c>
      <c r="B416" t="s">
        <v>76</v>
      </c>
      <c r="C416" t="s">
        <v>105</v>
      </c>
      <c r="D416" t="s">
        <v>47</v>
      </c>
      <c r="E416" t="s">
        <v>3420</v>
      </c>
      <c r="F416" t="s">
        <v>49</v>
      </c>
      <c r="G416" t="s">
        <v>50</v>
      </c>
      <c r="H416">
        <v>3.1249978476100498E-4</v>
      </c>
    </row>
    <row r="417" spans="1:8" x14ac:dyDescent="0.25">
      <c r="A417" t="s">
        <v>3374</v>
      </c>
      <c r="B417" t="s">
        <v>70</v>
      </c>
      <c r="C417" t="s">
        <v>105</v>
      </c>
      <c r="D417" t="s">
        <v>47</v>
      </c>
      <c r="E417" t="s">
        <v>3428</v>
      </c>
      <c r="F417" t="s">
        <v>49</v>
      </c>
      <c r="G417" t="s">
        <v>50</v>
      </c>
      <c r="H417">
        <v>2.6620369818475498E-4</v>
      </c>
    </row>
    <row r="418" spans="1:8" x14ac:dyDescent="0.25">
      <c r="A418" t="s">
        <v>3374</v>
      </c>
      <c r="B418" t="s">
        <v>76</v>
      </c>
      <c r="C418" t="s">
        <v>105</v>
      </c>
      <c r="D418" t="s">
        <v>47</v>
      </c>
      <c r="E418" t="s">
        <v>3422</v>
      </c>
      <c r="F418" t="s">
        <v>49</v>
      </c>
      <c r="G418" t="s">
        <v>50</v>
      </c>
      <c r="H418">
        <v>2.9999979337056397E-4</v>
      </c>
    </row>
    <row r="419" spans="1:8" x14ac:dyDescent="0.25">
      <c r="A419" t="s">
        <v>3374</v>
      </c>
      <c r="B419" t="s">
        <v>70</v>
      </c>
      <c r="C419" t="s">
        <v>105</v>
      </c>
      <c r="D419" t="s">
        <v>47</v>
      </c>
      <c r="E419" t="s">
        <v>3430</v>
      </c>
      <c r="F419" t="s">
        <v>49</v>
      </c>
      <c r="G419" t="s">
        <v>50</v>
      </c>
      <c r="H419">
        <v>2.5555555025736401E-4</v>
      </c>
    </row>
    <row r="420" spans="1:8" x14ac:dyDescent="0.25">
      <c r="A420" t="s">
        <v>3374</v>
      </c>
      <c r="B420" t="s">
        <v>76</v>
      </c>
      <c r="C420" t="s">
        <v>105</v>
      </c>
      <c r="D420" t="s">
        <v>47</v>
      </c>
      <c r="E420" t="s">
        <v>3424</v>
      </c>
      <c r="F420" t="s">
        <v>49</v>
      </c>
      <c r="G420" t="s">
        <v>50</v>
      </c>
      <c r="H420">
        <v>2.8846133977938898E-4</v>
      </c>
    </row>
    <row r="421" spans="1:8" x14ac:dyDescent="0.25">
      <c r="A421" t="s">
        <v>3374</v>
      </c>
      <c r="B421" t="s">
        <v>70</v>
      </c>
      <c r="C421" t="s">
        <v>105</v>
      </c>
      <c r="D421" t="s">
        <v>47</v>
      </c>
      <c r="E421" t="s">
        <v>3432</v>
      </c>
      <c r="F421" t="s">
        <v>49</v>
      </c>
      <c r="G421" t="s">
        <v>50</v>
      </c>
      <c r="H421">
        <v>2.99145243106744E-4</v>
      </c>
    </row>
    <row r="422" spans="1:8" x14ac:dyDescent="0.25">
      <c r="A422" t="s">
        <v>81</v>
      </c>
      <c r="B422" t="s">
        <v>73</v>
      </c>
      <c r="C422" t="s">
        <v>105</v>
      </c>
      <c r="D422" t="s">
        <v>47</v>
      </c>
      <c r="E422" t="s">
        <v>52</v>
      </c>
      <c r="F422" t="s">
        <v>49</v>
      </c>
      <c r="G422" t="s">
        <v>50</v>
      </c>
      <c r="H422">
        <v>6.4814819229973601E-4</v>
      </c>
    </row>
    <row r="423" spans="1:8" x14ac:dyDescent="0.25">
      <c r="A423" t="s">
        <v>3374</v>
      </c>
      <c r="B423" t="s">
        <v>76</v>
      </c>
      <c r="C423" t="s">
        <v>105</v>
      </c>
      <c r="D423" t="s">
        <v>47</v>
      </c>
      <c r="E423" t="s">
        <v>3426</v>
      </c>
      <c r="F423" t="s">
        <v>49</v>
      </c>
      <c r="G423" t="s">
        <v>50</v>
      </c>
      <c r="H423">
        <v>2.77777586454226E-4</v>
      </c>
    </row>
    <row r="424" spans="1:8" x14ac:dyDescent="0.25">
      <c r="A424" t="s">
        <v>3374</v>
      </c>
      <c r="B424" t="s">
        <v>70</v>
      </c>
      <c r="C424" t="s">
        <v>105</v>
      </c>
      <c r="D424" t="s">
        <v>47</v>
      </c>
      <c r="E424" t="s">
        <v>3433</v>
      </c>
      <c r="F424" t="s">
        <v>49</v>
      </c>
      <c r="G424" t="s">
        <v>50</v>
      </c>
      <c r="H424">
        <v>2.8806578965834598E-4</v>
      </c>
    </row>
    <row r="425" spans="1:8" x14ac:dyDescent="0.25">
      <c r="A425" t="s">
        <v>3374</v>
      </c>
      <c r="B425" t="s">
        <v>76</v>
      </c>
      <c r="C425" t="s">
        <v>105</v>
      </c>
      <c r="D425" t="s">
        <v>47</v>
      </c>
      <c r="E425" t="s">
        <v>3427</v>
      </c>
      <c r="F425" t="s">
        <v>49</v>
      </c>
      <c r="G425" t="s">
        <v>50</v>
      </c>
      <c r="H425">
        <v>2.6785695836657497E-4</v>
      </c>
    </row>
    <row r="426" spans="1:8" x14ac:dyDescent="0.25">
      <c r="A426" t="s">
        <v>3374</v>
      </c>
      <c r="B426" t="s">
        <v>70</v>
      </c>
      <c r="C426" t="s">
        <v>105</v>
      </c>
      <c r="D426" t="s">
        <v>47</v>
      </c>
      <c r="E426" t="s">
        <v>3434</v>
      </c>
      <c r="F426" t="s">
        <v>49</v>
      </c>
      <c r="G426" t="s">
        <v>50</v>
      </c>
      <c r="H426">
        <v>2.77777725741976E-4</v>
      </c>
    </row>
    <row r="427" spans="1:8" x14ac:dyDescent="0.25">
      <c r="A427" t="s">
        <v>81</v>
      </c>
      <c r="B427" t="s">
        <v>76</v>
      </c>
      <c r="C427" t="s">
        <v>105</v>
      </c>
      <c r="D427" t="s">
        <v>47</v>
      </c>
      <c r="E427" t="s">
        <v>3380</v>
      </c>
      <c r="F427" t="s">
        <v>49</v>
      </c>
      <c r="G427" t="s">
        <v>50</v>
      </c>
      <c r="H427">
        <v>0</v>
      </c>
    </row>
    <row r="428" spans="1:8" x14ac:dyDescent="0.25">
      <c r="A428" t="s">
        <v>81</v>
      </c>
      <c r="B428" t="s">
        <v>70</v>
      </c>
      <c r="C428" t="s">
        <v>105</v>
      </c>
      <c r="D428" t="s">
        <v>47</v>
      </c>
      <c r="E428" t="s">
        <v>3382</v>
      </c>
      <c r="F428" t="s">
        <v>49</v>
      </c>
      <c r="G428" t="s">
        <v>50</v>
      </c>
      <c r="H428">
        <v>0</v>
      </c>
    </row>
    <row r="429" spans="1:8" x14ac:dyDescent="0.25">
      <c r="A429" t="s">
        <v>3374</v>
      </c>
      <c r="B429" t="s">
        <v>76</v>
      </c>
      <c r="C429" t="s">
        <v>105</v>
      </c>
      <c r="D429" t="s">
        <v>47</v>
      </c>
      <c r="E429" t="s">
        <v>3429</v>
      </c>
      <c r="F429" t="s">
        <v>49</v>
      </c>
      <c r="G429" t="s">
        <v>50</v>
      </c>
      <c r="H429">
        <v>3.7356306766641499E-4</v>
      </c>
    </row>
    <row r="430" spans="1:8" x14ac:dyDescent="0.25">
      <c r="A430" t="s">
        <v>3374</v>
      </c>
      <c r="B430" t="s">
        <v>70</v>
      </c>
      <c r="C430" t="s">
        <v>105</v>
      </c>
      <c r="D430" t="s">
        <v>47</v>
      </c>
      <c r="E430" t="s">
        <v>3435</v>
      </c>
      <c r="F430" t="s">
        <v>49</v>
      </c>
      <c r="G430" t="s">
        <v>50</v>
      </c>
      <c r="H430">
        <v>3.0651339169206199E-4</v>
      </c>
    </row>
    <row r="431" spans="1:8" x14ac:dyDescent="0.25">
      <c r="A431" t="s">
        <v>3374</v>
      </c>
      <c r="B431" t="s">
        <v>76</v>
      </c>
      <c r="C431" t="s">
        <v>105</v>
      </c>
      <c r="D431" t="s">
        <v>47</v>
      </c>
      <c r="E431" t="s">
        <v>3431</v>
      </c>
      <c r="F431" t="s">
        <v>49</v>
      </c>
      <c r="G431" t="s">
        <v>50</v>
      </c>
      <c r="H431">
        <v>7.0370349619123596E-4</v>
      </c>
    </row>
    <row r="432" spans="1:8" x14ac:dyDescent="0.25">
      <c r="A432" t="s">
        <v>106</v>
      </c>
      <c r="B432" t="s">
        <v>3393</v>
      </c>
      <c r="C432" t="s">
        <v>108</v>
      </c>
      <c r="D432" t="s">
        <v>95</v>
      </c>
      <c r="E432" t="s">
        <v>60</v>
      </c>
      <c r="F432" t="s">
        <v>61</v>
      </c>
      <c r="G432">
        <v>7.0370349619123596E-4</v>
      </c>
    </row>
    <row r="433" spans="1:8" x14ac:dyDescent="0.25">
      <c r="A433">
        <v>7.0370349619123596E-4</v>
      </c>
    </row>
    <row r="434" spans="1:8" x14ac:dyDescent="0.25">
      <c r="A434" t="s">
        <v>3374</v>
      </c>
      <c r="B434" t="s">
        <v>70</v>
      </c>
      <c r="C434" t="s">
        <v>105</v>
      </c>
      <c r="D434" t="s">
        <v>47</v>
      </c>
      <c r="E434" t="s">
        <v>3436</v>
      </c>
      <c r="F434" t="s">
        <v>49</v>
      </c>
      <c r="G434" t="s">
        <v>50</v>
      </c>
      <c r="H434">
        <v>2.9629627863565999E-4</v>
      </c>
    </row>
    <row r="435" spans="1:8" x14ac:dyDescent="0.25">
      <c r="A435" t="s">
        <v>3374</v>
      </c>
      <c r="B435" t="s">
        <v>70</v>
      </c>
      <c r="C435" t="s">
        <v>105</v>
      </c>
      <c r="D435" t="s">
        <v>47</v>
      </c>
      <c r="E435" t="s">
        <v>3437</v>
      </c>
      <c r="F435" t="s">
        <v>49</v>
      </c>
      <c r="G435" t="s">
        <v>50</v>
      </c>
      <c r="H435">
        <v>2.8673833416354198E-4</v>
      </c>
    </row>
    <row r="436" spans="1:8" x14ac:dyDescent="0.25">
      <c r="A436" t="s">
        <v>3374</v>
      </c>
      <c r="B436" t="s">
        <v>70</v>
      </c>
      <c r="C436" t="s">
        <v>105</v>
      </c>
      <c r="D436" t="s">
        <v>47</v>
      </c>
      <c r="E436" t="s">
        <v>3438</v>
      </c>
      <c r="F436" t="s">
        <v>49</v>
      </c>
      <c r="G436" t="s">
        <v>50</v>
      </c>
      <c r="H436">
        <v>2.7777776122093199E-4</v>
      </c>
    </row>
    <row r="437" spans="1:8" x14ac:dyDescent="0.25">
      <c r="A437" t="s">
        <v>81</v>
      </c>
      <c r="B437" t="s">
        <v>73</v>
      </c>
      <c r="C437" t="s">
        <v>105</v>
      </c>
      <c r="D437" t="s">
        <v>47</v>
      </c>
      <c r="E437" t="s">
        <v>53</v>
      </c>
      <c r="F437" t="s">
        <v>49</v>
      </c>
      <c r="G437" t="s">
        <v>50</v>
      </c>
      <c r="H437">
        <v>9.0277741352716998E-4</v>
      </c>
    </row>
    <row r="438" spans="1:8" x14ac:dyDescent="0.25">
      <c r="A438" t="s">
        <v>3374</v>
      </c>
      <c r="B438" t="s">
        <v>70</v>
      </c>
      <c r="C438" t="s">
        <v>105</v>
      </c>
      <c r="D438" t="s">
        <v>47</v>
      </c>
      <c r="E438" t="s">
        <v>3439</v>
      </c>
      <c r="F438" t="s">
        <v>49</v>
      </c>
      <c r="G438" t="s">
        <v>50</v>
      </c>
      <c r="H438">
        <v>2.6936025330514602E-4</v>
      </c>
    </row>
    <row r="439" spans="1:8" x14ac:dyDescent="0.25">
      <c r="A439" t="s">
        <v>3374</v>
      </c>
      <c r="B439" t="s">
        <v>70</v>
      </c>
      <c r="C439" t="s">
        <v>105</v>
      </c>
      <c r="D439" t="s">
        <v>47</v>
      </c>
      <c r="E439" t="s">
        <v>3440</v>
      </c>
      <c r="F439" t="s">
        <v>49</v>
      </c>
      <c r="G439" t="s">
        <v>50</v>
      </c>
      <c r="H439">
        <v>2.6143789291381802E-4</v>
      </c>
    </row>
    <row r="440" spans="1:8" x14ac:dyDescent="0.25">
      <c r="A440" t="s">
        <v>81</v>
      </c>
      <c r="B440" t="s">
        <v>76</v>
      </c>
      <c r="C440" t="s">
        <v>105</v>
      </c>
      <c r="D440" t="s">
        <v>47</v>
      </c>
      <c r="E440" t="s">
        <v>3381</v>
      </c>
      <c r="F440" t="s">
        <v>49</v>
      </c>
      <c r="G440" t="s">
        <v>50</v>
      </c>
      <c r="H440">
        <v>0</v>
      </c>
    </row>
    <row r="441" spans="1:8" x14ac:dyDescent="0.25">
      <c r="A441" t="s">
        <v>81</v>
      </c>
      <c r="B441" t="s">
        <v>70</v>
      </c>
      <c r="C441" t="s">
        <v>105</v>
      </c>
      <c r="D441" t="s">
        <v>47</v>
      </c>
      <c r="E441" t="s">
        <v>3384</v>
      </c>
      <c r="F441" t="s">
        <v>49</v>
      </c>
      <c r="G441" t="s">
        <v>50</v>
      </c>
      <c r="H441">
        <v>0</v>
      </c>
    </row>
    <row r="442" spans="1:8" x14ac:dyDescent="0.25">
      <c r="A442" t="s">
        <v>3374</v>
      </c>
      <c r="B442" t="s">
        <v>70</v>
      </c>
      <c r="C442" t="s">
        <v>105</v>
      </c>
      <c r="D442" t="s">
        <v>47</v>
      </c>
      <c r="E442" t="s">
        <v>3441</v>
      </c>
      <c r="F442" t="s">
        <v>49</v>
      </c>
      <c r="G442" t="s">
        <v>50</v>
      </c>
      <c r="H442">
        <v>2.5396823883056598E-4</v>
      </c>
    </row>
    <row r="443" spans="1:8" x14ac:dyDescent="0.25">
      <c r="A443" t="s">
        <v>3374</v>
      </c>
      <c r="B443" t="s">
        <v>70</v>
      </c>
      <c r="C443" t="s">
        <v>105</v>
      </c>
      <c r="D443" t="s">
        <v>47</v>
      </c>
      <c r="E443" t="s">
        <v>3442</v>
      </c>
      <c r="F443" t="s">
        <v>49</v>
      </c>
      <c r="G443" t="s">
        <v>50</v>
      </c>
      <c r="H443">
        <v>2.85493775650307E-4</v>
      </c>
    </row>
    <row r="444" spans="1:8" x14ac:dyDescent="0.25">
      <c r="A444" t="s">
        <v>3374</v>
      </c>
      <c r="B444" t="s">
        <v>70</v>
      </c>
      <c r="C444" t="s">
        <v>105</v>
      </c>
      <c r="D444" t="s">
        <v>47</v>
      </c>
      <c r="E444" t="s">
        <v>3443</v>
      </c>
      <c r="F444" t="s">
        <v>49</v>
      </c>
      <c r="G444" t="s">
        <v>50</v>
      </c>
      <c r="H444">
        <v>2.7777772765975802E-4</v>
      </c>
    </row>
    <row r="445" spans="1:8" x14ac:dyDescent="0.25">
      <c r="A445" t="s">
        <v>3374</v>
      </c>
      <c r="B445" t="s">
        <v>70</v>
      </c>
      <c r="C445" t="s">
        <v>105</v>
      </c>
      <c r="D445" t="s">
        <v>47</v>
      </c>
      <c r="E445" t="s">
        <v>3444</v>
      </c>
      <c r="F445" t="s">
        <v>49</v>
      </c>
      <c r="G445" t="s">
        <v>50</v>
      </c>
      <c r="H445">
        <v>3.3625725068543998E-4</v>
      </c>
    </row>
    <row r="446" spans="1:8" x14ac:dyDescent="0.25">
      <c r="A446" t="s">
        <v>81</v>
      </c>
      <c r="B446" t="s">
        <v>73</v>
      </c>
      <c r="C446" t="s">
        <v>105</v>
      </c>
      <c r="D446" t="s">
        <v>47</v>
      </c>
      <c r="E446" t="s">
        <v>54</v>
      </c>
      <c r="F446" t="s">
        <v>49</v>
      </c>
      <c r="G446" t="s">
        <v>50</v>
      </c>
      <c r="H446">
        <v>7.2222193082173598E-4</v>
      </c>
    </row>
    <row r="447" spans="1:8" x14ac:dyDescent="0.25">
      <c r="A447" t="s">
        <v>3374</v>
      </c>
      <c r="B447" t="s">
        <v>70</v>
      </c>
      <c r="C447" t="s">
        <v>105</v>
      </c>
      <c r="D447" t="s">
        <v>47</v>
      </c>
      <c r="E447" t="s">
        <v>3445</v>
      </c>
      <c r="F447" t="s">
        <v>49</v>
      </c>
      <c r="G447" t="s">
        <v>50</v>
      </c>
      <c r="H447">
        <v>4.5584032678196499E-4</v>
      </c>
    </row>
    <row r="448" spans="1:8" x14ac:dyDescent="0.25">
      <c r="A448" t="s">
        <v>3374</v>
      </c>
      <c r="B448" t="s">
        <v>70</v>
      </c>
      <c r="C448" t="s">
        <v>105</v>
      </c>
      <c r="D448" t="s">
        <v>47</v>
      </c>
      <c r="E448" t="s">
        <v>3446</v>
      </c>
      <c r="F448" t="s">
        <v>49</v>
      </c>
      <c r="G448" t="s">
        <v>50</v>
      </c>
      <c r="H448">
        <v>4.4444431861241602E-4</v>
      </c>
    </row>
    <row r="449" spans="1:8" x14ac:dyDescent="0.25">
      <c r="A449" t="s">
        <v>81</v>
      </c>
      <c r="B449" t="s">
        <v>76</v>
      </c>
      <c r="C449" t="s">
        <v>105</v>
      </c>
      <c r="D449" t="s">
        <v>47</v>
      </c>
      <c r="E449" t="s">
        <v>3383</v>
      </c>
      <c r="F449" t="s">
        <v>49</v>
      </c>
      <c r="G449" t="s">
        <v>50</v>
      </c>
      <c r="H449">
        <v>0</v>
      </c>
    </row>
    <row r="450" spans="1:8" x14ac:dyDescent="0.25">
      <c r="A450" t="s">
        <v>81</v>
      </c>
      <c r="B450" t="s">
        <v>70</v>
      </c>
      <c r="C450" t="s">
        <v>105</v>
      </c>
      <c r="D450" t="s">
        <v>47</v>
      </c>
      <c r="E450" t="s">
        <v>3386</v>
      </c>
      <c r="F450" t="s">
        <v>49</v>
      </c>
      <c r="G450" t="s">
        <v>50</v>
      </c>
      <c r="H450">
        <v>0</v>
      </c>
    </row>
    <row r="451" spans="1:8" x14ac:dyDescent="0.25">
      <c r="A451" t="s">
        <v>3374</v>
      </c>
      <c r="B451" t="s">
        <v>70</v>
      </c>
      <c r="C451" t="s">
        <v>105</v>
      </c>
      <c r="D451" t="s">
        <v>47</v>
      </c>
      <c r="E451" t="s">
        <v>3447</v>
      </c>
      <c r="F451" t="s">
        <v>49</v>
      </c>
      <c r="G451" t="s">
        <v>50</v>
      </c>
      <c r="H451">
        <v>4.3360421328040601E-4</v>
      </c>
    </row>
    <row r="452" spans="1:8" x14ac:dyDescent="0.25">
      <c r="A452" t="s">
        <v>3374</v>
      </c>
      <c r="B452" t="s">
        <v>70</v>
      </c>
      <c r="C452" t="s">
        <v>105</v>
      </c>
      <c r="D452" t="s">
        <v>47</v>
      </c>
      <c r="E452" t="s">
        <v>3448</v>
      </c>
      <c r="F452" t="s">
        <v>49</v>
      </c>
      <c r="G452" t="s">
        <v>50</v>
      </c>
      <c r="H452">
        <v>4.2328030344039602E-4</v>
      </c>
    </row>
    <row r="453" spans="1:8" x14ac:dyDescent="0.25">
      <c r="A453" t="s">
        <v>3374</v>
      </c>
      <c r="B453" t="s">
        <v>70</v>
      </c>
      <c r="C453" t="s">
        <v>105</v>
      </c>
      <c r="D453" t="s">
        <v>47</v>
      </c>
      <c r="E453" t="s">
        <v>3449</v>
      </c>
      <c r="F453" t="s">
        <v>49</v>
      </c>
      <c r="G453" t="s">
        <v>50</v>
      </c>
      <c r="H453">
        <v>4.1343657545341001E-4</v>
      </c>
    </row>
    <row r="454" spans="1:8" x14ac:dyDescent="0.25">
      <c r="A454" t="s">
        <v>81</v>
      </c>
      <c r="B454" t="s">
        <v>73</v>
      </c>
      <c r="C454" t="s">
        <v>105</v>
      </c>
      <c r="D454" t="s">
        <v>47</v>
      </c>
      <c r="E454" t="s">
        <v>55</v>
      </c>
      <c r="F454" t="s">
        <v>49</v>
      </c>
      <c r="G454" t="s">
        <v>50</v>
      </c>
      <c r="H454">
        <v>1.2962963845994701E-3</v>
      </c>
    </row>
    <row r="455" spans="1:8" x14ac:dyDescent="0.25">
      <c r="A455" t="s">
        <v>3374</v>
      </c>
      <c r="B455" t="s">
        <v>70</v>
      </c>
      <c r="C455" t="s">
        <v>105</v>
      </c>
      <c r="D455" t="s">
        <v>47</v>
      </c>
      <c r="E455" t="s">
        <v>3450</v>
      </c>
      <c r="F455" t="s">
        <v>49</v>
      </c>
      <c r="G455" t="s">
        <v>50</v>
      </c>
      <c r="H455">
        <v>4.0404028964765101E-4</v>
      </c>
    </row>
    <row r="456" spans="1:8" x14ac:dyDescent="0.25">
      <c r="A456" t="s">
        <v>3374</v>
      </c>
      <c r="B456" t="s">
        <v>70</v>
      </c>
      <c r="C456" t="s">
        <v>105</v>
      </c>
      <c r="D456" t="s">
        <v>47</v>
      </c>
      <c r="E456" t="s">
        <v>3451</v>
      </c>
      <c r="F456" t="s">
        <v>49</v>
      </c>
      <c r="G456" t="s">
        <v>50</v>
      </c>
      <c r="H456">
        <v>3.9506161654437002E-4</v>
      </c>
    </row>
    <row r="457" spans="1:8" x14ac:dyDescent="0.25">
      <c r="A457" t="s">
        <v>3374</v>
      </c>
      <c r="B457" t="s">
        <v>70</v>
      </c>
      <c r="C457" t="s">
        <v>105</v>
      </c>
      <c r="D457" t="s">
        <v>47</v>
      </c>
      <c r="E457" t="s">
        <v>3452</v>
      </c>
      <c r="F457" t="s">
        <v>49</v>
      </c>
      <c r="G457" t="s">
        <v>50</v>
      </c>
      <c r="H457">
        <v>5.9178730715875999E-4</v>
      </c>
    </row>
    <row r="458" spans="1:8" x14ac:dyDescent="0.25">
      <c r="A458" t="s">
        <v>3374</v>
      </c>
      <c r="B458" t="s">
        <v>70</v>
      </c>
      <c r="C458" t="s">
        <v>105</v>
      </c>
      <c r="D458" t="s">
        <v>47</v>
      </c>
      <c r="E458" t="s">
        <v>3453</v>
      </c>
      <c r="F458" t="s">
        <v>49</v>
      </c>
      <c r="G458" t="s">
        <v>50</v>
      </c>
      <c r="H458">
        <v>7.0921973133763496E-4</v>
      </c>
    </row>
    <row r="459" spans="1:8" x14ac:dyDescent="0.25">
      <c r="A459" t="s">
        <v>81</v>
      </c>
      <c r="B459" t="s">
        <v>76</v>
      </c>
      <c r="C459" t="s">
        <v>105</v>
      </c>
      <c r="D459" t="s">
        <v>47</v>
      </c>
      <c r="E459" t="s">
        <v>3385</v>
      </c>
      <c r="F459" t="s">
        <v>49</v>
      </c>
      <c r="G459" t="s">
        <v>50</v>
      </c>
      <c r="H459">
        <v>0</v>
      </c>
    </row>
    <row r="460" spans="1:8" x14ac:dyDescent="0.25">
      <c r="A460" t="s">
        <v>81</v>
      </c>
      <c r="B460" t="s">
        <v>70</v>
      </c>
      <c r="C460" t="s">
        <v>105</v>
      </c>
      <c r="D460" t="s">
        <v>47</v>
      </c>
      <c r="E460" t="s">
        <v>3388</v>
      </c>
      <c r="F460" t="s">
        <v>49</v>
      </c>
      <c r="G460" t="s">
        <v>50</v>
      </c>
      <c r="H460">
        <v>0</v>
      </c>
    </row>
    <row r="461" spans="1:8" x14ac:dyDescent="0.25">
      <c r="A461" t="s">
        <v>3374</v>
      </c>
      <c r="B461" t="s">
        <v>70</v>
      </c>
      <c r="C461" t="s">
        <v>105</v>
      </c>
      <c r="D461" t="s">
        <v>47</v>
      </c>
      <c r="E461" t="s">
        <v>3454</v>
      </c>
      <c r="F461" t="s">
        <v>49</v>
      </c>
      <c r="G461" t="s">
        <v>50</v>
      </c>
      <c r="H461">
        <v>6.94444320268101E-4</v>
      </c>
    </row>
    <row r="462" spans="1:8" x14ac:dyDescent="0.25">
      <c r="A462" t="s">
        <v>3374</v>
      </c>
      <c r="B462" t="s">
        <v>70</v>
      </c>
      <c r="C462" t="s">
        <v>105</v>
      </c>
      <c r="D462" t="s">
        <v>47</v>
      </c>
      <c r="E462" t="s">
        <v>3455</v>
      </c>
      <c r="F462" t="s">
        <v>49</v>
      </c>
      <c r="G462" t="s">
        <v>50</v>
      </c>
      <c r="H462">
        <v>7.1995452958710298E-4</v>
      </c>
    </row>
    <row r="463" spans="1:8" x14ac:dyDescent="0.25">
      <c r="A463" t="s">
        <v>3374</v>
      </c>
      <c r="B463" t="s">
        <v>70</v>
      </c>
      <c r="C463" t="s">
        <v>105</v>
      </c>
      <c r="D463" t="s">
        <v>47</v>
      </c>
      <c r="E463" t="s">
        <v>3456</v>
      </c>
      <c r="F463" t="s">
        <v>49</v>
      </c>
      <c r="G463" t="s">
        <v>50</v>
      </c>
      <c r="H463">
        <v>7.1666653951009103E-4</v>
      </c>
    </row>
    <row r="464" spans="1:8" x14ac:dyDescent="0.25">
      <c r="A464" t="s">
        <v>106</v>
      </c>
      <c r="B464" t="s">
        <v>3393</v>
      </c>
      <c r="C464" t="s">
        <v>108</v>
      </c>
      <c r="D464" t="s">
        <v>96</v>
      </c>
      <c r="E464" t="s">
        <v>60</v>
      </c>
      <c r="F464" t="s">
        <v>61</v>
      </c>
      <c r="G464">
        <v>7.1666653951009103E-4</v>
      </c>
    </row>
    <row r="465" spans="1:8" x14ac:dyDescent="0.25">
      <c r="A465">
        <v>7.1666653951009103E-4</v>
      </c>
    </row>
    <row r="466" spans="1:8" x14ac:dyDescent="0.25">
      <c r="A466" t="s">
        <v>81</v>
      </c>
      <c r="B466" t="s">
        <v>73</v>
      </c>
      <c r="C466" t="s">
        <v>105</v>
      </c>
      <c r="D466" t="s">
        <v>47</v>
      </c>
      <c r="E466" t="s">
        <v>56</v>
      </c>
      <c r="F466" t="s">
        <v>49</v>
      </c>
      <c r="G466" t="s">
        <v>50</v>
      </c>
      <c r="H466">
        <v>1.34920619782947E-3</v>
      </c>
    </row>
    <row r="467" spans="1:8" x14ac:dyDescent="0.25">
      <c r="A467" t="s">
        <v>81</v>
      </c>
      <c r="B467" t="s">
        <v>76</v>
      </c>
      <c r="C467" t="s">
        <v>105</v>
      </c>
      <c r="D467" t="s">
        <v>47</v>
      </c>
      <c r="E467" t="s">
        <v>3387</v>
      </c>
      <c r="F467" t="s">
        <v>49</v>
      </c>
      <c r="G467" t="s">
        <v>50</v>
      </c>
      <c r="H467">
        <v>1.19047505514962E-4</v>
      </c>
    </row>
    <row r="468" spans="1:8" x14ac:dyDescent="0.25">
      <c r="A468" t="s">
        <v>81</v>
      </c>
      <c r="B468" t="s">
        <v>70</v>
      </c>
      <c r="C468" t="s">
        <v>105</v>
      </c>
      <c r="D468" t="s">
        <v>47</v>
      </c>
      <c r="E468" t="s">
        <v>3391</v>
      </c>
      <c r="F468" t="s">
        <v>49</v>
      </c>
      <c r="G468" t="s">
        <v>50</v>
      </c>
      <c r="H468">
        <v>0</v>
      </c>
    </row>
    <row r="469" spans="1:8" x14ac:dyDescent="0.25">
      <c r="A469" t="s">
        <v>81</v>
      </c>
      <c r="B469" t="s">
        <v>73</v>
      </c>
      <c r="C469" t="s">
        <v>105</v>
      </c>
      <c r="D469" t="s">
        <v>47</v>
      </c>
      <c r="E469" t="s">
        <v>57</v>
      </c>
      <c r="F469" t="s">
        <v>49</v>
      </c>
      <c r="G469" t="s">
        <v>50</v>
      </c>
      <c r="H469">
        <v>1.4583334326744E-3</v>
      </c>
    </row>
    <row r="470" spans="1:8" x14ac:dyDescent="0.25">
      <c r="A470" t="s">
        <v>81</v>
      </c>
      <c r="B470" t="s">
        <v>76</v>
      </c>
      <c r="C470" t="s">
        <v>105</v>
      </c>
      <c r="D470" t="s">
        <v>47</v>
      </c>
      <c r="E470" t="s">
        <v>3389</v>
      </c>
      <c r="F470" t="s">
        <v>49</v>
      </c>
      <c r="G470" t="s">
        <v>50</v>
      </c>
      <c r="H470">
        <v>1.04166567325592E-4</v>
      </c>
    </row>
    <row r="471" spans="1:8" x14ac:dyDescent="0.25">
      <c r="A471" t="s">
        <v>81</v>
      </c>
      <c r="B471" t="s">
        <v>70</v>
      </c>
      <c r="C471" t="s">
        <v>105</v>
      </c>
      <c r="D471" t="s">
        <v>47</v>
      </c>
      <c r="E471" t="s">
        <v>3394</v>
      </c>
      <c r="F471" t="s">
        <v>49</v>
      </c>
      <c r="G471" t="s">
        <v>50</v>
      </c>
      <c r="H471">
        <v>0</v>
      </c>
    </row>
    <row r="472" spans="1:8" x14ac:dyDescent="0.25">
      <c r="A472" t="s">
        <v>81</v>
      </c>
      <c r="B472" t="s">
        <v>73</v>
      </c>
      <c r="C472" t="s">
        <v>105</v>
      </c>
      <c r="D472" t="s">
        <v>47</v>
      </c>
      <c r="E472" t="s">
        <v>58</v>
      </c>
      <c r="F472" t="s">
        <v>49</v>
      </c>
      <c r="G472" t="s">
        <v>50</v>
      </c>
      <c r="H472">
        <v>1.4814816139362399E-3</v>
      </c>
    </row>
    <row r="473" spans="1:8" x14ac:dyDescent="0.25">
      <c r="A473" t="s">
        <v>81</v>
      </c>
      <c r="B473" t="s">
        <v>76</v>
      </c>
      <c r="C473" t="s">
        <v>105</v>
      </c>
      <c r="D473" t="s">
        <v>47</v>
      </c>
      <c r="E473" t="s">
        <v>3390</v>
      </c>
      <c r="F473" t="s">
        <v>49</v>
      </c>
      <c r="G473" t="s">
        <v>50</v>
      </c>
      <c r="H473">
        <v>1.54320840482358E-4</v>
      </c>
    </row>
    <row r="474" spans="1:8" x14ac:dyDescent="0.25">
      <c r="A474" t="s">
        <v>81</v>
      </c>
      <c r="B474" t="s">
        <v>70</v>
      </c>
      <c r="C474" t="s">
        <v>105</v>
      </c>
      <c r="D474" t="s">
        <v>47</v>
      </c>
      <c r="E474" t="s">
        <v>3396</v>
      </c>
      <c r="F474" t="s">
        <v>49</v>
      </c>
      <c r="G474" t="s">
        <v>50</v>
      </c>
      <c r="H474" s="7">
        <v>6.1728336192943401E-5</v>
      </c>
    </row>
    <row r="475" spans="1:8" x14ac:dyDescent="0.25">
      <c r="A475" t="s">
        <v>81</v>
      </c>
      <c r="B475" t="s">
        <v>73</v>
      </c>
      <c r="C475" t="s">
        <v>105</v>
      </c>
      <c r="D475" t="s">
        <v>47</v>
      </c>
      <c r="E475" t="s">
        <v>59</v>
      </c>
      <c r="F475" t="s">
        <v>49</v>
      </c>
      <c r="G475" t="s">
        <v>50</v>
      </c>
      <c r="H475">
        <v>1.5555554628372101E-3</v>
      </c>
    </row>
    <row r="476" spans="1:8" x14ac:dyDescent="0.25">
      <c r="A476" t="s">
        <v>106</v>
      </c>
      <c r="B476" t="s">
        <v>110</v>
      </c>
      <c r="C476" t="s">
        <v>108</v>
      </c>
      <c r="D476" t="s">
        <v>89</v>
      </c>
      <c r="E476" t="s">
        <v>60</v>
      </c>
      <c r="F476" t="s">
        <v>61</v>
      </c>
      <c r="G476">
        <v>1.5555554628372101E-3</v>
      </c>
    </row>
    <row r="477" spans="1:8" x14ac:dyDescent="0.25">
      <c r="A477">
        <v>1.5555554628372101E-3</v>
      </c>
    </row>
    <row r="478" spans="1:8" x14ac:dyDescent="0.25">
      <c r="A478" t="s">
        <v>81</v>
      </c>
      <c r="B478" t="s">
        <v>76</v>
      </c>
      <c r="C478" t="s">
        <v>105</v>
      </c>
      <c r="D478" t="s">
        <v>47</v>
      </c>
      <c r="E478" t="s">
        <v>3392</v>
      </c>
      <c r="F478" t="s">
        <v>49</v>
      </c>
      <c r="G478" t="s">
        <v>50</v>
      </c>
      <c r="H478">
        <v>3.6111076672871902E-4</v>
      </c>
    </row>
    <row r="479" spans="1:8" x14ac:dyDescent="0.25">
      <c r="A479" t="s">
        <v>81</v>
      </c>
      <c r="B479" t="s">
        <v>70</v>
      </c>
      <c r="C479" t="s">
        <v>105</v>
      </c>
      <c r="D479" t="s">
        <v>47</v>
      </c>
      <c r="E479" t="s">
        <v>3398</v>
      </c>
      <c r="F479" t="s">
        <v>49</v>
      </c>
      <c r="G479" t="s">
        <v>50</v>
      </c>
      <c r="H479">
        <v>3.6111096541086799E-4</v>
      </c>
    </row>
    <row r="480" spans="1:8" x14ac:dyDescent="0.25">
      <c r="A480" t="s">
        <v>81</v>
      </c>
      <c r="B480" t="s">
        <v>76</v>
      </c>
      <c r="C480" t="s">
        <v>105</v>
      </c>
      <c r="D480" t="s">
        <v>47</v>
      </c>
      <c r="E480" t="s">
        <v>3395</v>
      </c>
      <c r="F480" t="s">
        <v>49</v>
      </c>
      <c r="G480" t="s">
        <v>50</v>
      </c>
      <c r="H480">
        <v>3.2828251520792602E-4</v>
      </c>
    </row>
    <row r="481" spans="1:8" x14ac:dyDescent="0.25">
      <c r="A481" t="s">
        <v>81</v>
      </c>
      <c r="B481" t="s">
        <v>70</v>
      </c>
      <c r="C481" t="s">
        <v>105</v>
      </c>
      <c r="D481" t="s">
        <v>47</v>
      </c>
      <c r="E481" t="s">
        <v>3400</v>
      </c>
      <c r="F481" t="s">
        <v>49</v>
      </c>
      <c r="G481" t="s">
        <v>50</v>
      </c>
      <c r="H481">
        <v>3.28282695828062E-4</v>
      </c>
    </row>
    <row r="482" spans="1:8" x14ac:dyDescent="0.25">
      <c r="A482" t="s">
        <v>81</v>
      </c>
      <c r="B482" t="s">
        <v>76</v>
      </c>
      <c r="C482" t="s">
        <v>105</v>
      </c>
      <c r="D482" t="s">
        <v>47</v>
      </c>
      <c r="E482" t="s">
        <v>3397</v>
      </c>
      <c r="F482" t="s">
        <v>49</v>
      </c>
      <c r="G482" t="s">
        <v>50</v>
      </c>
      <c r="H482">
        <v>3.0092563894059901E-4</v>
      </c>
    </row>
    <row r="483" spans="1:8" x14ac:dyDescent="0.25">
      <c r="A483" t="s">
        <v>81</v>
      </c>
      <c r="B483" t="s">
        <v>70</v>
      </c>
      <c r="C483" t="s">
        <v>105</v>
      </c>
      <c r="D483" t="s">
        <v>47</v>
      </c>
      <c r="E483" t="s">
        <v>3402</v>
      </c>
      <c r="F483" t="s">
        <v>49</v>
      </c>
      <c r="G483" t="s">
        <v>50</v>
      </c>
      <c r="H483">
        <v>3.0092580450905601E-4</v>
      </c>
    </row>
    <row r="484" spans="1:8" x14ac:dyDescent="0.25">
      <c r="A484" t="s">
        <v>81</v>
      </c>
      <c r="B484" t="s">
        <v>70</v>
      </c>
      <c r="C484" t="s">
        <v>105</v>
      </c>
      <c r="D484" t="s">
        <v>47</v>
      </c>
      <c r="E484" t="s">
        <v>3405</v>
      </c>
      <c r="F484" t="s">
        <v>49</v>
      </c>
      <c r="G484" t="s">
        <v>50</v>
      </c>
      <c r="H484">
        <v>2.77777665700667E-4</v>
      </c>
    </row>
    <row r="485" spans="1:8" x14ac:dyDescent="0.25">
      <c r="A485" t="s">
        <v>81</v>
      </c>
      <c r="B485" t="s">
        <v>76</v>
      </c>
      <c r="C485" t="s">
        <v>105</v>
      </c>
      <c r="D485" t="s">
        <v>47</v>
      </c>
      <c r="E485" t="s">
        <v>3399</v>
      </c>
      <c r="F485" t="s">
        <v>49</v>
      </c>
      <c r="G485" t="s">
        <v>50</v>
      </c>
      <c r="H485">
        <v>2.7777751286824499E-4</v>
      </c>
    </row>
    <row r="486" spans="1:8" x14ac:dyDescent="0.25">
      <c r="A486" t="s">
        <v>81</v>
      </c>
      <c r="B486" t="s">
        <v>70</v>
      </c>
      <c r="C486" t="s">
        <v>105</v>
      </c>
      <c r="D486" t="s">
        <v>47</v>
      </c>
      <c r="E486" t="s">
        <v>3407</v>
      </c>
      <c r="F486" t="s">
        <v>49</v>
      </c>
      <c r="G486" t="s">
        <v>50</v>
      </c>
      <c r="H486">
        <v>2.5793640386490501E-4</v>
      </c>
    </row>
    <row r="487" spans="1:8" x14ac:dyDescent="0.25">
      <c r="A487" t="s">
        <v>81</v>
      </c>
      <c r="B487" t="s">
        <v>76</v>
      </c>
      <c r="C487" t="s">
        <v>105</v>
      </c>
      <c r="D487" t="s">
        <v>47</v>
      </c>
      <c r="E487" t="s">
        <v>3401</v>
      </c>
      <c r="F487" t="s">
        <v>49</v>
      </c>
      <c r="G487" t="s">
        <v>50</v>
      </c>
      <c r="H487">
        <v>2.5793626194908499E-4</v>
      </c>
    </row>
    <row r="488" spans="1:8" x14ac:dyDescent="0.25">
      <c r="A488" t="s">
        <v>81</v>
      </c>
      <c r="B488" t="s">
        <v>70</v>
      </c>
      <c r="C488" t="s">
        <v>105</v>
      </c>
      <c r="D488" t="s">
        <v>47</v>
      </c>
      <c r="E488" t="s">
        <v>3409</v>
      </c>
      <c r="F488" t="s">
        <v>49</v>
      </c>
      <c r="G488" t="s">
        <v>50</v>
      </c>
      <c r="H488">
        <v>2.40740643607245E-4</v>
      </c>
    </row>
    <row r="489" spans="1:8" x14ac:dyDescent="0.25">
      <c r="A489" t="s">
        <v>81</v>
      </c>
      <c r="B489" t="s">
        <v>76</v>
      </c>
      <c r="C489" t="s">
        <v>105</v>
      </c>
      <c r="D489" t="s">
        <v>47</v>
      </c>
      <c r="E489" t="s">
        <v>3403</v>
      </c>
      <c r="F489" t="s">
        <v>49</v>
      </c>
      <c r="G489" t="s">
        <v>50</v>
      </c>
      <c r="H489">
        <v>2.4074051115247899E-4</v>
      </c>
    </row>
    <row r="490" spans="1:8" x14ac:dyDescent="0.25">
      <c r="A490" t="s">
        <v>81</v>
      </c>
      <c r="B490" t="s">
        <v>70</v>
      </c>
      <c r="C490" t="s">
        <v>105</v>
      </c>
      <c r="D490" t="s">
        <v>47</v>
      </c>
      <c r="E490" t="s">
        <v>3411</v>
      </c>
      <c r="F490" t="s">
        <v>49</v>
      </c>
      <c r="G490" t="s">
        <v>50</v>
      </c>
      <c r="H490">
        <v>2.2569435338179201E-4</v>
      </c>
    </row>
    <row r="491" spans="1:8" x14ac:dyDescent="0.25">
      <c r="A491" t="s">
        <v>81</v>
      </c>
      <c r="B491" t="s">
        <v>76</v>
      </c>
      <c r="C491" t="s">
        <v>105</v>
      </c>
      <c r="D491" t="s">
        <v>47</v>
      </c>
      <c r="E491" t="s">
        <v>3404</v>
      </c>
      <c r="F491" t="s">
        <v>49</v>
      </c>
      <c r="G491" t="s">
        <v>50</v>
      </c>
      <c r="H491">
        <v>2.25694229205449E-4</v>
      </c>
    </row>
    <row r="492" spans="1:8" x14ac:dyDescent="0.25">
      <c r="A492" t="s">
        <v>81</v>
      </c>
      <c r="B492" t="s">
        <v>70</v>
      </c>
      <c r="C492" t="s">
        <v>105</v>
      </c>
      <c r="D492" t="s">
        <v>47</v>
      </c>
      <c r="E492" t="s">
        <v>3413</v>
      </c>
      <c r="F492" t="s">
        <v>49</v>
      </c>
      <c r="G492" t="s">
        <v>50</v>
      </c>
      <c r="H492">
        <v>2.1241821494756899E-4</v>
      </c>
    </row>
    <row r="493" spans="1:8" x14ac:dyDescent="0.25">
      <c r="A493" t="s">
        <v>81</v>
      </c>
      <c r="B493" t="s">
        <v>76</v>
      </c>
      <c r="C493" t="s">
        <v>105</v>
      </c>
      <c r="D493" t="s">
        <v>47</v>
      </c>
      <c r="E493" t="s">
        <v>3406</v>
      </c>
      <c r="F493" t="s">
        <v>49</v>
      </c>
      <c r="G493" t="s">
        <v>50</v>
      </c>
      <c r="H493">
        <v>2.1241809807571701E-4</v>
      </c>
    </row>
    <row r="494" spans="1:8" x14ac:dyDescent="0.25">
      <c r="A494" t="s">
        <v>81</v>
      </c>
      <c r="B494" t="s">
        <v>70</v>
      </c>
      <c r="C494" t="s">
        <v>105</v>
      </c>
      <c r="D494" t="s">
        <v>47</v>
      </c>
      <c r="E494" t="s">
        <v>3415</v>
      </c>
      <c r="F494" t="s">
        <v>49</v>
      </c>
      <c r="G494" t="s">
        <v>50</v>
      </c>
      <c r="H494">
        <v>2.00617203006037E-4</v>
      </c>
    </row>
    <row r="495" spans="1:8" x14ac:dyDescent="0.25">
      <c r="A495" t="s">
        <v>81</v>
      </c>
      <c r="B495" t="s">
        <v>76</v>
      </c>
      <c r="C495" t="s">
        <v>105</v>
      </c>
      <c r="D495" t="s">
        <v>47</v>
      </c>
      <c r="E495" t="s">
        <v>3408</v>
      </c>
      <c r="F495" t="s">
        <v>49</v>
      </c>
      <c r="G495" t="s">
        <v>50</v>
      </c>
      <c r="H495">
        <v>2.00617092627066E-4</v>
      </c>
    </row>
    <row r="496" spans="1:8" x14ac:dyDescent="0.25">
      <c r="A496" t="s">
        <v>81</v>
      </c>
      <c r="B496" t="s">
        <v>70</v>
      </c>
      <c r="C496" t="s">
        <v>105</v>
      </c>
      <c r="D496" t="s">
        <v>47</v>
      </c>
      <c r="E496" t="s">
        <v>3417</v>
      </c>
      <c r="F496" t="s">
        <v>49</v>
      </c>
      <c r="G496" t="s">
        <v>50</v>
      </c>
      <c r="H496">
        <v>2.3391801014281099E-4</v>
      </c>
    </row>
    <row r="497" spans="1:8" x14ac:dyDescent="0.25">
      <c r="A497" t="s">
        <v>81</v>
      </c>
      <c r="B497" t="s">
        <v>76</v>
      </c>
      <c r="C497" t="s">
        <v>105</v>
      </c>
      <c r="D497" t="s">
        <v>47</v>
      </c>
      <c r="E497" t="s">
        <v>3410</v>
      </c>
      <c r="F497" t="s">
        <v>49</v>
      </c>
      <c r="G497" t="s">
        <v>50</v>
      </c>
      <c r="H497">
        <v>1.9005829827827299E-4</v>
      </c>
    </row>
    <row r="498" spans="1:8" x14ac:dyDescent="0.25">
      <c r="A498" t="s">
        <v>81</v>
      </c>
      <c r="B498" t="s">
        <v>70</v>
      </c>
      <c r="C498" t="s">
        <v>105</v>
      </c>
      <c r="D498" t="s">
        <v>47</v>
      </c>
      <c r="E498" t="s">
        <v>3419</v>
      </c>
      <c r="F498" t="s">
        <v>49</v>
      </c>
      <c r="G498" t="s">
        <v>50</v>
      </c>
      <c r="H498">
        <v>2.2222210963567001E-4</v>
      </c>
    </row>
    <row r="499" spans="1:8" x14ac:dyDescent="0.25">
      <c r="A499" t="s">
        <v>81</v>
      </c>
      <c r="B499" t="s">
        <v>76</v>
      </c>
      <c r="C499" t="s">
        <v>105</v>
      </c>
      <c r="D499" t="s">
        <v>47</v>
      </c>
      <c r="E499" t="s">
        <v>3412</v>
      </c>
      <c r="F499" t="s">
        <v>49</v>
      </c>
      <c r="G499" t="s">
        <v>50</v>
      </c>
      <c r="H499">
        <v>2.08333134651184E-4</v>
      </c>
    </row>
    <row r="500" spans="1:8" x14ac:dyDescent="0.25">
      <c r="A500" t="s">
        <v>81</v>
      </c>
      <c r="B500" t="s">
        <v>76</v>
      </c>
      <c r="C500" t="s">
        <v>105</v>
      </c>
      <c r="D500" t="s">
        <v>47</v>
      </c>
      <c r="E500" t="s">
        <v>3414</v>
      </c>
      <c r="F500" t="s">
        <v>49</v>
      </c>
      <c r="G500" t="s">
        <v>50</v>
      </c>
      <c r="H500">
        <v>2.5132260625324498E-4</v>
      </c>
    </row>
    <row r="501" spans="1:8" x14ac:dyDescent="0.25">
      <c r="A501" t="s">
        <v>81</v>
      </c>
      <c r="B501" t="s">
        <v>70</v>
      </c>
      <c r="C501" t="s">
        <v>105</v>
      </c>
      <c r="D501" t="s">
        <v>47</v>
      </c>
      <c r="E501" t="s">
        <v>3421</v>
      </c>
      <c r="F501" t="s">
        <v>49</v>
      </c>
      <c r="G501" t="s">
        <v>50</v>
      </c>
      <c r="H501">
        <v>2.11640104414924E-4</v>
      </c>
    </row>
    <row r="502" spans="1:8" x14ac:dyDescent="0.25">
      <c r="A502" t="s">
        <v>81</v>
      </c>
      <c r="B502" t="s">
        <v>76</v>
      </c>
      <c r="C502" t="s">
        <v>105</v>
      </c>
      <c r="D502" t="s">
        <v>47</v>
      </c>
      <c r="E502" t="s">
        <v>3416</v>
      </c>
      <c r="F502" t="s">
        <v>49</v>
      </c>
      <c r="G502" t="s">
        <v>50</v>
      </c>
      <c r="H502">
        <v>2.39898851423552E-4</v>
      </c>
    </row>
    <row r="503" spans="1:8" x14ac:dyDescent="0.25">
      <c r="A503" t="s">
        <v>81</v>
      </c>
      <c r="B503" t="s">
        <v>70</v>
      </c>
      <c r="C503" t="s">
        <v>105</v>
      </c>
      <c r="D503" t="s">
        <v>47</v>
      </c>
      <c r="E503" t="s">
        <v>3423</v>
      </c>
      <c r="F503" t="s">
        <v>49</v>
      </c>
      <c r="G503" t="s">
        <v>50</v>
      </c>
      <c r="H503">
        <v>2.0202009966879101E-4</v>
      </c>
    </row>
    <row r="504" spans="1:8" x14ac:dyDescent="0.25">
      <c r="A504" t="s">
        <v>81</v>
      </c>
      <c r="B504" t="s">
        <v>76</v>
      </c>
      <c r="C504" t="s">
        <v>105</v>
      </c>
      <c r="D504" t="s">
        <v>47</v>
      </c>
      <c r="E504" t="s">
        <v>3418</v>
      </c>
      <c r="F504" t="s">
        <v>49</v>
      </c>
      <c r="G504" t="s">
        <v>50</v>
      </c>
      <c r="H504">
        <v>2.2946846657905001E-4</v>
      </c>
    </row>
    <row r="505" spans="1:8" x14ac:dyDescent="0.25">
      <c r="A505" t="s">
        <v>81</v>
      </c>
      <c r="B505" t="s">
        <v>70</v>
      </c>
      <c r="C505" t="s">
        <v>105</v>
      </c>
      <c r="D505" t="s">
        <v>47</v>
      </c>
      <c r="E505" t="s">
        <v>3425</v>
      </c>
      <c r="F505" t="s">
        <v>49</v>
      </c>
      <c r="G505" t="s">
        <v>50</v>
      </c>
      <c r="H505">
        <v>1.93236617074496E-4</v>
      </c>
    </row>
    <row r="506" spans="1:8" x14ac:dyDescent="0.25">
      <c r="A506" t="s">
        <v>81</v>
      </c>
      <c r="B506" t="s">
        <v>76</v>
      </c>
      <c r="C506" t="s">
        <v>105</v>
      </c>
      <c r="D506" t="s">
        <v>47</v>
      </c>
      <c r="E506" t="s">
        <v>3420</v>
      </c>
      <c r="F506" t="s">
        <v>49</v>
      </c>
      <c r="G506" t="s">
        <v>50</v>
      </c>
      <c r="H506">
        <v>2.1990728047158899E-4</v>
      </c>
    </row>
    <row r="507" spans="1:8" x14ac:dyDescent="0.25">
      <c r="A507" t="s">
        <v>81</v>
      </c>
      <c r="B507" t="s">
        <v>70</v>
      </c>
      <c r="C507" t="s">
        <v>105</v>
      </c>
      <c r="D507" t="s">
        <v>47</v>
      </c>
      <c r="E507" t="s">
        <v>3428</v>
      </c>
      <c r="F507" t="s">
        <v>49</v>
      </c>
      <c r="G507" t="s">
        <v>50</v>
      </c>
      <c r="H507">
        <v>1.85185091363059E-4</v>
      </c>
    </row>
    <row r="508" spans="1:8" x14ac:dyDescent="0.25">
      <c r="A508" t="s">
        <v>81</v>
      </c>
      <c r="B508" t="s">
        <v>76</v>
      </c>
      <c r="C508" t="s">
        <v>105</v>
      </c>
      <c r="D508" t="s">
        <v>47</v>
      </c>
      <c r="E508" t="s">
        <v>3422</v>
      </c>
      <c r="F508" t="s">
        <v>49</v>
      </c>
      <c r="G508" t="s">
        <v>50</v>
      </c>
      <c r="H508">
        <v>2.1111098925272599E-4</v>
      </c>
    </row>
    <row r="509" spans="1:8" x14ac:dyDescent="0.25">
      <c r="A509" t="s">
        <v>81</v>
      </c>
      <c r="B509" t="s">
        <v>70</v>
      </c>
      <c r="C509" t="s">
        <v>105</v>
      </c>
      <c r="D509" t="s">
        <v>47</v>
      </c>
      <c r="E509" t="s">
        <v>3430</v>
      </c>
      <c r="F509" t="s">
        <v>49</v>
      </c>
      <c r="G509" t="s">
        <v>50</v>
      </c>
      <c r="H509">
        <v>1.7777768770853601E-4</v>
      </c>
    </row>
    <row r="510" spans="1:8" x14ac:dyDescent="0.25">
      <c r="A510" t="s">
        <v>81</v>
      </c>
      <c r="B510" t="s">
        <v>70</v>
      </c>
      <c r="C510" t="s">
        <v>105</v>
      </c>
      <c r="D510" t="s">
        <v>47</v>
      </c>
      <c r="E510" t="s">
        <v>3432</v>
      </c>
      <c r="F510" t="s">
        <v>49</v>
      </c>
      <c r="G510" t="s">
        <v>50</v>
      </c>
      <c r="H510">
        <v>1.7094008433513099E-4</v>
      </c>
    </row>
    <row r="511" spans="1:8" x14ac:dyDescent="0.25">
      <c r="A511" t="s">
        <v>81</v>
      </c>
      <c r="B511" t="s">
        <v>76</v>
      </c>
      <c r="C511" t="s">
        <v>105</v>
      </c>
      <c r="D511" t="s">
        <v>47</v>
      </c>
      <c r="E511" t="s">
        <v>3424</v>
      </c>
      <c r="F511" t="s">
        <v>49</v>
      </c>
      <c r="G511" t="s">
        <v>50</v>
      </c>
      <c r="H511">
        <v>2.0299133581992899E-4</v>
      </c>
    </row>
    <row r="512" spans="1:8" x14ac:dyDescent="0.25">
      <c r="A512" t="s">
        <v>81</v>
      </c>
      <c r="B512" t="s">
        <v>76</v>
      </c>
      <c r="C512" t="s">
        <v>105</v>
      </c>
      <c r="D512" t="s">
        <v>47</v>
      </c>
      <c r="E512" t="s">
        <v>3426</v>
      </c>
      <c r="F512" t="s">
        <v>49</v>
      </c>
      <c r="G512" t="s">
        <v>50</v>
      </c>
      <c r="H512">
        <v>1.9547313819696799E-4</v>
      </c>
    </row>
    <row r="513" spans="1:8" x14ac:dyDescent="0.25">
      <c r="A513" t="s">
        <v>81</v>
      </c>
      <c r="B513" t="s">
        <v>70</v>
      </c>
      <c r="C513" t="s">
        <v>105</v>
      </c>
      <c r="D513" t="s">
        <v>47</v>
      </c>
      <c r="E513" t="s">
        <v>3433</v>
      </c>
      <c r="F513" t="s">
        <v>49</v>
      </c>
      <c r="G513" t="s">
        <v>50</v>
      </c>
      <c r="H513">
        <v>1.6460897010049701E-4</v>
      </c>
    </row>
    <row r="514" spans="1:8" x14ac:dyDescent="0.25">
      <c r="A514" t="s">
        <v>81</v>
      </c>
      <c r="B514" t="s">
        <v>70</v>
      </c>
      <c r="C514" t="s">
        <v>105</v>
      </c>
      <c r="D514" t="s">
        <v>47</v>
      </c>
      <c r="E514" t="s">
        <v>3434</v>
      </c>
      <c r="F514" t="s">
        <v>49</v>
      </c>
      <c r="G514" t="s">
        <v>50</v>
      </c>
      <c r="H514">
        <v>1.58730078311193E-4</v>
      </c>
    </row>
    <row r="515" spans="1:8" x14ac:dyDescent="0.25">
      <c r="A515" t="s">
        <v>81</v>
      </c>
      <c r="B515" t="s">
        <v>76</v>
      </c>
      <c r="C515" t="s">
        <v>105</v>
      </c>
      <c r="D515" t="s">
        <v>47</v>
      </c>
      <c r="E515" t="s">
        <v>3427</v>
      </c>
      <c r="F515" t="s">
        <v>49</v>
      </c>
      <c r="G515" t="s">
        <v>50</v>
      </c>
      <c r="H515">
        <v>1.8849195468993401E-4</v>
      </c>
    </row>
    <row r="516" spans="1:8" x14ac:dyDescent="0.25">
      <c r="A516" t="s">
        <v>81</v>
      </c>
      <c r="B516" t="s">
        <v>76</v>
      </c>
      <c r="C516" t="s">
        <v>105</v>
      </c>
      <c r="D516" t="s">
        <v>47</v>
      </c>
      <c r="E516" t="s">
        <v>3429</v>
      </c>
      <c r="F516" t="s">
        <v>49</v>
      </c>
      <c r="G516" t="s">
        <v>50</v>
      </c>
      <c r="H516">
        <v>1.8199223211441901E-4</v>
      </c>
    </row>
    <row r="517" spans="1:8" x14ac:dyDescent="0.25">
      <c r="A517" t="s">
        <v>81</v>
      </c>
      <c r="B517" t="s">
        <v>70</v>
      </c>
      <c r="C517" t="s">
        <v>105</v>
      </c>
      <c r="D517" t="s">
        <v>47</v>
      </c>
      <c r="E517" t="s">
        <v>3435</v>
      </c>
      <c r="F517" t="s">
        <v>49</v>
      </c>
      <c r="G517" t="s">
        <v>50</v>
      </c>
      <c r="H517">
        <v>1.53256627334945E-4</v>
      </c>
    </row>
    <row r="518" spans="1:8" x14ac:dyDescent="0.25">
      <c r="A518" t="s">
        <v>81</v>
      </c>
      <c r="B518" t="s">
        <v>76</v>
      </c>
      <c r="C518" t="s">
        <v>105</v>
      </c>
      <c r="D518" t="s">
        <v>47</v>
      </c>
      <c r="E518" t="s">
        <v>3431</v>
      </c>
      <c r="F518" t="s">
        <v>49</v>
      </c>
      <c r="G518" t="s">
        <v>50</v>
      </c>
      <c r="H518">
        <v>2.12962892320421E-4</v>
      </c>
    </row>
    <row r="519" spans="1:8" x14ac:dyDescent="0.25">
      <c r="A519" t="s">
        <v>106</v>
      </c>
      <c r="B519" t="s">
        <v>110</v>
      </c>
      <c r="C519" t="s">
        <v>108</v>
      </c>
      <c r="D519" t="s">
        <v>95</v>
      </c>
      <c r="E519" t="s">
        <v>60</v>
      </c>
      <c r="F519" t="s">
        <v>61</v>
      </c>
      <c r="G519">
        <v>2.12962892320421E-4</v>
      </c>
    </row>
    <row r="520" spans="1:8" x14ac:dyDescent="0.25">
      <c r="A520">
        <v>2.12962892320421E-4</v>
      </c>
    </row>
    <row r="521" spans="1:8" x14ac:dyDescent="0.25">
      <c r="A521" t="s">
        <v>81</v>
      </c>
      <c r="B521" t="s">
        <v>70</v>
      </c>
      <c r="C521" t="s">
        <v>105</v>
      </c>
      <c r="D521" t="s">
        <v>47</v>
      </c>
      <c r="E521" t="s">
        <v>3436</v>
      </c>
      <c r="F521" t="s">
        <v>49</v>
      </c>
      <c r="G521" t="s">
        <v>50</v>
      </c>
      <c r="H521">
        <v>1.4814807309044699E-4</v>
      </c>
    </row>
    <row r="522" spans="1:8" x14ac:dyDescent="0.25">
      <c r="A522" t="s">
        <v>81</v>
      </c>
      <c r="B522" t="s">
        <v>70</v>
      </c>
      <c r="C522" t="s">
        <v>105</v>
      </c>
      <c r="D522" t="s">
        <v>47</v>
      </c>
      <c r="E522" t="s">
        <v>3437</v>
      </c>
      <c r="F522" t="s">
        <v>49</v>
      </c>
      <c r="G522" t="s">
        <v>50</v>
      </c>
      <c r="H522">
        <v>1.4336910299075499E-4</v>
      </c>
    </row>
    <row r="523" spans="1:8" x14ac:dyDescent="0.25">
      <c r="A523" t="s">
        <v>81</v>
      </c>
      <c r="B523" t="s">
        <v>70</v>
      </c>
      <c r="C523" t="s">
        <v>105</v>
      </c>
      <c r="D523" t="s">
        <v>47</v>
      </c>
      <c r="E523" t="s">
        <v>3438</v>
      </c>
      <c r="F523" t="s">
        <v>49</v>
      </c>
      <c r="G523" t="s">
        <v>50</v>
      </c>
      <c r="H523">
        <v>1.3888881852229399E-4</v>
      </c>
    </row>
    <row r="524" spans="1:8" x14ac:dyDescent="0.25">
      <c r="A524" t="s">
        <v>81</v>
      </c>
      <c r="B524" t="s">
        <v>70</v>
      </c>
      <c r="C524" t="s">
        <v>105</v>
      </c>
      <c r="D524" t="s">
        <v>47</v>
      </c>
      <c r="E524" t="s">
        <v>3439</v>
      </c>
      <c r="F524" t="s">
        <v>49</v>
      </c>
      <c r="G524" t="s">
        <v>50</v>
      </c>
      <c r="H524">
        <v>1.34680066445861E-4</v>
      </c>
    </row>
    <row r="525" spans="1:8" x14ac:dyDescent="0.25">
      <c r="A525" t="s">
        <v>81</v>
      </c>
      <c r="B525" t="s">
        <v>70</v>
      </c>
      <c r="C525" t="s">
        <v>105</v>
      </c>
      <c r="D525" t="s">
        <v>47</v>
      </c>
      <c r="E525" t="s">
        <v>3440</v>
      </c>
      <c r="F525" t="s">
        <v>49</v>
      </c>
      <c r="G525" t="s">
        <v>50</v>
      </c>
      <c r="H525">
        <v>1.8790843440037101E-4</v>
      </c>
    </row>
    <row r="526" spans="1:8" x14ac:dyDescent="0.25">
      <c r="A526" t="s">
        <v>81</v>
      </c>
      <c r="B526" t="s">
        <v>70</v>
      </c>
      <c r="C526" t="s">
        <v>105</v>
      </c>
      <c r="D526" t="s">
        <v>47</v>
      </c>
      <c r="E526" t="s">
        <v>3441</v>
      </c>
      <c r="F526" t="s">
        <v>49</v>
      </c>
      <c r="G526" t="s">
        <v>50</v>
      </c>
      <c r="H526">
        <v>1.8253962198893199E-4</v>
      </c>
    </row>
    <row r="527" spans="1:8" x14ac:dyDescent="0.25">
      <c r="A527" t="s">
        <v>81</v>
      </c>
      <c r="B527" t="s">
        <v>70</v>
      </c>
      <c r="C527" t="s">
        <v>105</v>
      </c>
      <c r="D527" t="s">
        <v>47</v>
      </c>
      <c r="E527" t="s">
        <v>3442</v>
      </c>
      <c r="F527" t="s">
        <v>49</v>
      </c>
      <c r="G527" t="s">
        <v>50</v>
      </c>
      <c r="H527">
        <v>1.7746907693368401E-4</v>
      </c>
    </row>
    <row r="528" spans="1:8" x14ac:dyDescent="0.25">
      <c r="A528" t="s">
        <v>81</v>
      </c>
      <c r="B528" t="s">
        <v>70</v>
      </c>
      <c r="C528" t="s">
        <v>105</v>
      </c>
      <c r="D528" t="s">
        <v>47</v>
      </c>
      <c r="E528" t="s">
        <v>3443</v>
      </c>
      <c r="F528" t="s">
        <v>49</v>
      </c>
      <c r="G528" t="s">
        <v>50</v>
      </c>
      <c r="H528">
        <v>1.7267261539493501E-4</v>
      </c>
    </row>
    <row r="529" spans="1:8" x14ac:dyDescent="0.25">
      <c r="A529" t="s">
        <v>81</v>
      </c>
      <c r="B529" t="s">
        <v>70</v>
      </c>
      <c r="C529" t="s">
        <v>105</v>
      </c>
      <c r="D529" t="s">
        <v>47</v>
      </c>
      <c r="E529" t="s">
        <v>3444</v>
      </c>
      <c r="F529" t="s">
        <v>49</v>
      </c>
      <c r="G529" t="s">
        <v>50</v>
      </c>
      <c r="H529">
        <v>1.6812859920033201E-4</v>
      </c>
    </row>
    <row r="530" spans="1:8" x14ac:dyDescent="0.25">
      <c r="A530" t="s">
        <v>81</v>
      </c>
      <c r="B530" t="s">
        <v>70</v>
      </c>
      <c r="C530" t="s">
        <v>105</v>
      </c>
      <c r="D530" t="s">
        <v>47</v>
      </c>
      <c r="E530" t="s">
        <v>3445</v>
      </c>
      <c r="F530" t="s">
        <v>49</v>
      </c>
      <c r="G530" t="s">
        <v>50</v>
      </c>
      <c r="H530">
        <v>1.6381760947724601E-4</v>
      </c>
    </row>
    <row r="531" spans="1:8" x14ac:dyDescent="0.25">
      <c r="A531" t="s">
        <v>81</v>
      </c>
      <c r="B531" t="s">
        <v>70</v>
      </c>
      <c r="C531" t="s">
        <v>105</v>
      </c>
      <c r="D531" t="s">
        <v>47</v>
      </c>
      <c r="E531" t="s">
        <v>3446</v>
      </c>
      <c r="F531" t="s">
        <v>49</v>
      </c>
      <c r="G531" t="s">
        <v>50</v>
      </c>
      <c r="H531">
        <v>1.5972216924031501E-4</v>
      </c>
    </row>
    <row r="532" spans="1:8" x14ac:dyDescent="0.25">
      <c r="A532" t="s">
        <v>81</v>
      </c>
      <c r="B532" t="s">
        <v>70</v>
      </c>
      <c r="C532" t="s">
        <v>105</v>
      </c>
      <c r="D532" t="s">
        <v>47</v>
      </c>
      <c r="E532" t="s">
        <v>3447</v>
      </c>
      <c r="F532" t="s">
        <v>49</v>
      </c>
      <c r="G532" t="s">
        <v>50</v>
      </c>
      <c r="H532">
        <v>1.5582650657591701E-4</v>
      </c>
    </row>
    <row r="533" spans="1:8" x14ac:dyDescent="0.25">
      <c r="A533" t="s">
        <v>81</v>
      </c>
      <c r="B533" t="s">
        <v>70</v>
      </c>
      <c r="C533" t="s">
        <v>105</v>
      </c>
      <c r="D533" t="s">
        <v>47</v>
      </c>
      <c r="E533" t="s">
        <v>3448</v>
      </c>
      <c r="F533" t="s">
        <v>49</v>
      </c>
      <c r="G533" t="s">
        <v>50</v>
      </c>
      <c r="H533">
        <v>1.5211635165744301E-4</v>
      </c>
    </row>
    <row r="534" spans="1:8" x14ac:dyDescent="0.25">
      <c r="A534" t="s">
        <v>81</v>
      </c>
      <c r="B534" t="s">
        <v>70</v>
      </c>
      <c r="C534" t="s">
        <v>105</v>
      </c>
      <c r="D534" t="s">
        <v>47</v>
      </c>
      <c r="E534" t="s">
        <v>3449</v>
      </c>
      <c r="F534" t="s">
        <v>49</v>
      </c>
      <c r="G534" t="s">
        <v>50</v>
      </c>
      <c r="H534">
        <v>1.4857876208401399E-4</v>
      </c>
    </row>
    <row r="535" spans="1:8" x14ac:dyDescent="0.25">
      <c r="A535" t="s">
        <v>81</v>
      </c>
      <c r="B535" t="s">
        <v>70</v>
      </c>
      <c r="C535" t="s">
        <v>105</v>
      </c>
      <c r="D535" t="s">
        <v>47</v>
      </c>
      <c r="E535" t="s">
        <v>3450</v>
      </c>
      <c r="F535" t="s">
        <v>49</v>
      </c>
      <c r="G535" t="s">
        <v>50</v>
      </c>
      <c r="H535">
        <v>1.4520197203665E-4</v>
      </c>
    </row>
    <row r="536" spans="1:8" x14ac:dyDescent="0.25">
      <c r="A536" t="s">
        <v>81</v>
      </c>
      <c r="B536" t="s">
        <v>70</v>
      </c>
      <c r="C536" t="s">
        <v>105</v>
      </c>
      <c r="D536" t="s">
        <v>47</v>
      </c>
      <c r="E536" t="s">
        <v>3451</v>
      </c>
      <c r="F536" t="s">
        <v>49</v>
      </c>
      <c r="G536" t="s">
        <v>50</v>
      </c>
      <c r="H536">
        <v>1.4197526154694699E-4</v>
      </c>
    </row>
    <row r="537" spans="1:8" x14ac:dyDescent="0.25">
      <c r="A537" t="s">
        <v>81</v>
      </c>
      <c r="B537" t="s">
        <v>70</v>
      </c>
      <c r="C537" t="s">
        <v>105</v>
      </c>
      <c r="D537" t="s">
        <v>47</v>
      </c>
      <c r="E537" t="s">
        <v>3452</v>
      </c>
      <c r="F537" t="s">
        <v>49</v>
      </c>
      <c r="G537" t="s">
        <v>50</v>
      </c>
      <c r="H537">
        <v>1.3888884281766501E-4</v>
      </c>
    </row>
    <row r="538" spans="1:8" x14ac:dyDescent="0.25">
      <c r="A538" t="s">
        <v>81</v>
      </c>
      <c r="B538" t="s">
        <v>70</v>
      </c>
      <c r="C538" t="s">
        <v>105</v>
      </c>
      <c r="D538" t="s">
        <v>47</v>
      </c>
      <c r="E538" t="s">
        <v>3453</v>
      </c>
      <c r="F538" t="s">
        <v>49</v>
      </c>
      <c r="G538" t="s">
        <v>50</v>
      </c>
      <c r="H538">
        <v>1.65484602569688E-4</v>
      </c>
    </row>
    <row r="539" spans="1:8" x14ac:dyDescent="0.25">
      <c r="A539" t="s">
        <v>81</v>
      </c>
      <c r="B539" t="s">
        <v>70</v>
      </c>
      <c r="C539" t="s">
        <v>105</v>
      </c>
      <c r="D539" t="s">
        <v>47</v>
      </c>
      <c r="E539" t="s">
        <v>3454</v>
      </c>
      <c r="F539" t="s">
        <v>49</v>
      </c>
      <c r="G539" t="s">
        <v>50</v>
      </c>
      <c r="H539">
        <v>1.6203700668281901E-4</v>
      </c>
    </row>
    <row r="540" spans="1:8" x14ac:dyDescent="0.25">
      <c r="A540" t="s">
        <v>81</v>
      </c>
      <c r="B540" t="s">
        <v>70</v>
      </c>
      <c r="C540" t="s">
        <v>105</v>
      </c>
      <c r="D540" t="s">
        <v>47</v>
      </c>
      <c r="E540" t="s">
        <v>3455</v>
      </c>
      <c r="F540" t="s">
        <v>49</v>
      </c>
      <c r="G540" t="s">
        <v>50</v>
      </c>
      <c r="H540">
        <v>1.5873012899541501E-4</v>
      </c>
    </row>
    <row r="541" spans="1:8" x14ac:dyDescent="0.25">
      <c r="A541" t="s">
        <v>81</v>
      </c>
      <c r="B541" t="s">
        <v>70</v>
      </c>
      <c r="C541" t="s">
        <v>105</v>
      </c>
      <c r="D541" t="s">
        <v>47</v>
      </c>
      <c r="E541" t="s">
        <v>3456</v>
      </c>
      <c r="F541" t="s">
        <v>49</v>
      </c>
      <c r="G541" t="s">
        <v>50</v>
      </c>
      <c r="H541">
        <v>1.5555552641550701E-4</v>
      </c>
    </row>
    <row r="542" spans="1:8" x14ac:dyDescent="0.25">
      <c r="A542" t="s">
        <v>106</v>
      </c>
      <c r="B542" t="s">
        <v>110</v>
      </c>
      <c r="C542" t="s">
        <v>108</v>
      </c>
      <c r="D542" t="s">
        <v>96</v>
      </c>
      <c r="E542" t="s">
        <v>60</v>
      </c>
      <c r="F542" t="s">
        <v>61</v>
      </c>
      <c r="G542">
        <v>1.5555552641550701E-4</v>
      </c>
    </row>
    <row r="543" spans="1:8" x14ac:dyDescent="0.25">
      <c r="A543">
        <v>1.5555552641550701E-4</v>
      </c>
    </row>
    <row r="544" spans="1:8" x14ac:dyDescent="0.25">
      <c r="A544" t="s">
        <v>20</v>
      </c>
      <c r="B544" t="s">
        <v>120</v>
      </c>
      <c r="C544" t="s">
        <v>22</v>
      </c>
      <c r="D544" t="s">
        <v>23</v>
      </c>
      <c r="E544" t="s">
        <v>65</v>
      </c>
    </row>
    <row r="545" spans="1:7" x14ac:dyDescent="0.25">
      <c r="A545" t="s">
        <v>20</v>
      </c>
      <c r="B545" t="s">
        <v>120</v>
      </c>
      <c r="C545" t="s">
        <v>22</v>
      </c>
      <c r="D545" t="s">
        <v>23</v>
      </c>
      <c r="E545" t="s">
        <v>3276</v>
      </c>
    </row>
    <row r="546" spans="1:7" x14ac:dyDescent="0.25">
      <c r="A546" t="s">
        <v>20</v>
      </c>
      <c r="B546" t="s">
        <v>62</v>
      </c>
      <c r="C546" t="s">
        <v>22</v>
      </c>
      <c r="D546" t="s">
        <v>23</v>
      </c>
      <c r="E546" t="s">
        <v>65</v>
      </c>
    </row>
    <row r="547" spans="1:7" x14ac:dyDescent="0.25">
      <c r="A547" t="s">
        <v>20</v>
      </c>
      <c r="B547" t="s">
        <v>62</v>
      </c>
      <c r="C547" t="s">
        <v>22</v>
      </c>
      <c r="D547" t="s">
        <v>23</v>
      </c>
      <c r="E547" t="s">
        <v>3276</v>
      </c>
    </row>
    <row r="548" spans="1:7" x14ac:dyDescent="0.25">
      <c r="A548" t="s">
        <v>20</v>
      </c>
      <c r="B548" t="s">
        <v>121</v>
      </c>
      <c r="C548" t="s">
        <v>22</v>
      </c>
      <c r="D548" t="s">
        <v>23</v>
      </c>
      <c r="E548" t="s">
        <v>65</v>
      </c>
    </row>
    <row r="549" spans="1:7" x14ac:dyDescent="0.25">
      <c r="A549" t="s">
        <v>20</v>
      </c>
      <c r="B549" t="s">
        <v>121</v>
      </c>
      <c r="C549" t="s">
        <v>22</v>
      </c>
      <c r="D549" t="s">
        <v>23</v>
      </c>
      <c r="E549" t="s">
        <v>3276</v>
      </c>
    </row>
    <row r="550" spans="1:7" x14ac:dyDescent="0.25">
      <c r="A550" t="s">
        <v>113</v>
      </c>
    </row>
    <row r="552" spans="1:7" x14ac:dyDescent="0.25">
      <c r="A552" t="s">
        <v>19</v>
      </c>
    </row>
    <row r="553" spans="1:7" x14ac:dyDescent="0.25">
      <c r="A553" t="s">
        <v>19</v>
      </c>
    </row>
    <row r="554" spans="1:7" x14ac:dyDescent="0.25">
      <c r="A554" t="s">
        <v>19</v>
      </c>
    </row>
    <row r="555" spans="1:7" x14ac:dyDescent="0.25">
      <c r="A555" t="s">
        <v>19</v>
      </c>
    </row>
    <row r="556" spans="1:7" x14ac:dyDescent="0.25">
      <c r="A556" t="s">
        <v>3227</v>
      </c>
      <c r="B556" t="s">
        <v>24</v>
      </c>
      <c r="C556" t="s">
        <v>25</v>
      </c>
      <c r="D556" t="s">
        <v>3460</v>
      </c>
      <c r="E556" t="s">
        <v>24</v>
      </c>
      <c r="F556" t="s">
        <v>25</v>
      </c>
      <c r="G556">
        <v>7002</v>
      </c>
    </row>
    <row r="558" spans="1:7" x14ac:dyDescent="0.25">
      <c r="A558" t="s">
        <v>3227</v>
      </c>
      <c r="B558" t="s">
        <v>24</v>
      </c>
      <c r="C558" t="s">
        <v>25</v>
      </c>
      <c r="D558" t="s">
        <v>3461</v>
      </c>
    </row>
    <row r="561" spans="1:21" x14ac:dyDescent="0.25">
      <c r="A561" t="s">
        <v>26</v>
      </c>
    </row>
    <row r="562" spans="1:21" x14ac:dyDescent="0.25">
      <c r="A562" t="s">
        <v>3374</v>
      </c>
      <c r="B562" t="s">
        <v>76</v>
      </c>
      <c r="C562" t="s">
        <v>27</v>
      </c>
      <c r="D562" t="s">
        <v>28</v>
      </c>
      <c r="E562" t="s">
        <v>29</v>
      </c>
      <c r="F562" t="s">
        <v>30</v>
      </c>
      <c r="G562" t="s">
        <v>31</v>
      </c>
      <c r="H562" t="s">
        <v>32</v>
      </c>
      <c r="I562" t="s">
        <v>33</v>
      </c>
      <c r="J562" t="s">
        <v>34</v>
      </c>
      <c r="K562" t="s">
        <v>3374</v>
      </c>
      <c r="L562" t="s">
        <v>70</v>
      </c>
      <c r="M562" t="s">
        <v>27</v>
      </c>
      <c r="N562" t="s">
        <v>28</v>
      </c>
      <c r="O562" t="s">
        <v>29</v>
      </c>
      <c r="P562" t="s">
        <v>30</v>
      </c>
      <c r="Q562" t="s">
        <v>31</v>
      </c>
      <c r="R562" t="s">
        <v>32</v>
      </c>
      <c r="S562" t="s">
        <v>33</v>
      </c>
      <c r="T562" t="s">
        <v>34</v>
      </c>
      <c r="U562">
        <v>75125</v>
      </c>
    </row>
    <row r="564" spans="1:21" x14ac:dyDescent="0.25">
      <c r="A564" t="s">
        <v>35</v>
      </c>
    </row>
    <row r="565" spans="1:21" x14ac:dyDescent="0.25">
      <c r="A565" t="s">
        <v>140</v>
      </c>
    </row>
    <row r="566" spans="1:21" x14ac:dyDescent="0.25">
      <c r="A566" t="s">
        <v>3374</v>
      </c>
      <c r="B566" t="s">
        <v>73</v>
      </c>
      <c r="C566" t="s">
        <v>27</v>
      </c>
      <c r="D566" t="s">
        <v>28</v>
      </c>
      <c r="E566" t="s">
        <v>29</v>
      </c>
      <c r="F566" t="s">
        <v>30</v>
      </c>
      <c r="G566" t="s">
        <v>31</v>
      </c>
      <c r="H566" t="s">
        <v>32</v>
      </c>
      <c r="I566" t="s">
        <v>33</v>
      </c>
      <c r="J566" t="s">
        <v>34</v>
      </c>
      <c r="K566">
        <v>25</v>
      </c>
    </row>
    <row r="567" spans="1:21" x14ac:dyDescent="0.25">
      <c r="A567" t="s">
        <v>147</v>
      </c>
    </row>
    <row r="568" spans="1:21" x14ac:dyDescent="0.25">
      <c r="A568" t="s">
        <v>3369</v>
      </c>
    </row>
    <row r="570" spans="1:21" x14ac:dyDescent="0.25">
      <c r="A570" t="s">
        <v>3275</v>
      </c>
    </row>
    <row r="571" spans="1:21" x14ac:dyDescent="0.25">
      <c r="A571" t="s">
        <v>37</v>
      </c>
      <c r="B571" t="s">
        <v>118</v>
      </c>
      <c r="C571" t="s">
        <v>38</v>
      </c>
    </row>
    <row r="573" spans="1:21" x14ac:dyDescent="0.25">
      <c r="A573" t="s">
        <v>39</v>
      </c>
      <c r="B573" t="s">
        <v>40</v>
      </c>
      <c r="C573" t="s">
        <v>41</v>
      </c>
      <c r="D573" t="s">
        <v>1</v>
      </c>
      <c r="E573">
        <v>14</v>
      </c>
      <c r="F573" t="s">
        <v>42</v>
      </c>
      <c r="G573" t="s">
        <v>43</v>
      </c>
      <c r="H573">
        <v>0.2</v>
      </c>
    </row>
    <row r="574" spans="1:21" x14ac:dyDescent="0.25">
      <c r="A574" t="s">
        <v>39</v>
      </c>
      <c r="B574" t="s">
        <v>40</v>
      </c>
      <c r="C574" t="s">
        <v>41</v>
      </c>
      <c r="D574" t="s">
        <v>1</v>
      </c>
      <c r="E574">
        <v>13</v>
      </c>
      <c r="F574" t="s">
        <v>42</v>
      </c>
      <c r="G574" t="s">
        <v>43</v>
      </c>
      <c r="H574">
        <v>0.2</v>
      </c>
    </row>
    <row r="575" spans="1:21" x14ac:dyDescent="0.25">
      <c r="A575" t="s">
        <v>37</v>
      </c>
      <c r="B575" t="s">
        <v>38</v>
      </c>
    </row>
    <row r="576" spans="1:21" x14ac:dyDescent="0.25">
      <c r="A576" t="s">
        <v>39</v>
      </c>
      <c r="B576" t="s">
        <v>40</v>
      </c>
      <c r="C576" t="s">
        <v>41</v>
      </c>
      <c r="D576" t="s">
        <v>1</v>
      </c>
      <c r="E576">
        <v>12</v>
      </c>
      <c r="F576" t="s">
        <v>42</v>
      </c>
      <c r="G576" t="s">
        <v>43</v>
      </c>
      <c r="H576">
        <v>0.2</v>
      </c>
    </row>
    <row r="577" spans="1:11" x14ac:dyDescent="0.25">
      <c r="A577" t="s">
        <v>79</v>
      </c>
      <c r="B577" t="s">
        <v>24</v>
      </c>
      <c r="C577" t="s">
        <v>25</v>
      </c>
      <c r="D577">
        <v>6960</v>
      </c>
    </row>
    <row r="578" spans="1:11" x14ac:dyDescent="0.25">
      <c r="A578" t="s">
        <v>80</v>
      </c>
    </row>
    <row r="579" spans="1:11" x14ac:dyDescent="0.25">
      <c r="A579" t="s">
        <v>79</v>
      </c>
      <c r="B579" t="s">
        <v>24</v>
      </c>
      <c r="C579" t="s">
        <v>25</v>
      </c>
      <c r="D579" t="s">
        <v>3462</v>
      </c>
      <c r="E579" t="s">
        <v>24</v>
      </c>
      <c r="F579" t="s">
        <v>25</v>
      </c>
      <c r="G579">
        <v>6960</v>
      </c>
    </row>
    <row r="581" spans="1:11" x14ac:dyDescent="0.25">
      <c r="A581" t="s">
        <v>80</v>
      </c>
    </row>
    <row r="582" spans="1:11" x14ac:dyDescent="0.25">
      <c r="A582" t="s">
        <v>80</v>
      </c>
    </row>
    <row r="583" spans="1:11" x14ac:dyDescent="0.25">
      <c r="A583" t="s">
        <v>81</v>
      </c>
      <c r="B583" t="s">
        <v>76</v>
      </c>
      <c r="C583" t="s">
        <v>27</v>
      </c>
      <c r="D583" t="s">
        <v>28</v>
      </c>
      <c r="E583" t="s">
        <v>29</v>
      </c>
      <c r="F583" t="s">
        <v>30</v>
      </c>
      <c r="G583" t="s">
        <v>31</v>
      </c>
      <c r="H583" t="s">
        <v>32</v>
      </c>
      <c r="I583" t="s">
        <v>33</v>
      </c>
      <c r="J583" t="s">
        <v>34</v>
      </c>
      <c r="K583">
        <v>75</v>
      </c>
    </row>
    <row r="584" spans="1:11" x14ac:dyDescent="0.25">
      <c r="A584" t="s">
        <v>84</v>
      </c>
    </row>
    <row r="585" spans="1:11" x14ac:dyDescent="0.25">
      <c r="A585" t="s">
        <v>85</v>
      </c>
    </row>
    <row r="586" spans="1:11" x14ac:dyDescent="0.25">
      <c r="A586" t="s">
        <v>37</v>
      </c>
      <c r="B586" t="s">
        <v>38</v>
      </c>
    </row>
    <row r="587" spans="1:11" x14ac:dyDescent="0.25">
      <c r="A587" t="s">
        <v>39</v>
      </c>
      <c r="B587" t="s">
        <v>40</v>
      </c>
      <c r="C587" t="s">
        <v>41</v>
      </c>
      <c r="D587" t="s">
        <v>1</v>
      </c>
      <c r="E587">
        <v>13</v>
      </c>
      <c r="F587" t="s">
        <v>42</v>
      </c>
      <c r="G587" t="s">
        <v>43</v>
      </c>
      <c r="H587">
        <v>0.2</v>
      </c>
    </row>
    <row r="588" spans="1:11" x14ac:dyDescent="0.25">
      <c r="A588" t="s">
        <v>81</v>
      </c>
      <c r="B588" t="s">
        <v>73</v>
      </c>
      <c r="C588" t="s">
        <v>27</v>
      </c>
      <c r="D588" t="s">
        <v>28</v>
      </c>
      <c r="E588" t="s">
        <v>29</v>
      </c>
      <c r="F588" t="s">
        <v>30</v>
      </c>
      <c r="G588" t="s">
        <v>31</v>
      </c>
      <c r="H588" t="s">
        <v>32</v>
      </c>
      <c r="I588" t="s">
        <v>33</v>
      </c>
      <c r="J588" t="s">
        <v>34</v>
      </c>
      <c r="K588">
        <v>25</v>
      </c>
    </row>
    <row r="589" spans="1:11" x14ac:dyDescent="0.25">
      <c r="A589" t="s">
        <v>86</v>
      </c>
    </row>
    <row r="590" spans="1:11" x14ac:dyDescent="0.25">
      <c r="A590" t="s">
        <v>87</v>
      </c>
    </row>
    <row r="591" spans="1:11" x14ac:dyDescent="0.25">
      <c r="A591" t="s">
        <v>37</v>
      </c>
      <c r="B591" t="s">
        <v>38</v>
      </c>
    </row>
    <row r="592" spans="1:11" x14ac:dyDescent="0.25">
      <c r="A592" t="s">
        <v>39</v>
      </c>
      <c r="B592" t="s">
        <v>40</v>
      </c>
      <c r="C592" t="s">
        <v>41</v>
      </c>
      <c r="D592" t="s">
        <v>1</v>
      </c>
      <c r="E592">
        <v>12</v>
      </c>
      <c r="F592" t="s">
        <v>42</v>
      </c>
      <c r="G592" t="s">
        <v>43</v>
      </c>
      <c r="H592">
        <v>0.2</v>
      </c>
    </row>
    <row r="593" spans="1:46" x14ac:dyDescent="0.25">
      <c r="A593" t="s">
        <v>81</v>
      </c>
      <c r="B593" t="s">
        <v>70</v>
      </c>
      <c r="C593" t="s">
        <v>27</v>
      </c>
      <c r="D593" t="s">
        <v>28</v>
      </c>
      <c r="E593" t="s">
        <v>29</v>
      </c>
      <c r="F593" t="s">
        <v>30</v>
      </c>
      <c r="G593" t="s">
        <v>31</v>
      </c>
      <c r="H593" t="s">
        <v>32</v>
      </c>
      <c r="I593" t="s">
        <v>33</v>
      </c>
      <c r="J593" t="s">
        <v>34</v>
      </c>
      <c r="K593">
        <v>125</v>
      </c>
    </row>
    <row r="594" spans="1:46" x14ac:dyDescent="0.25">
      <c r="A594" t="s">
        <v>82</v>
      </c>
    </row>
    <row r="595" spans="1:46" x14ac:dyDescent="0.25">
      <c r="A595" t="s">
        <v>83</v>
      </c>
    </row>
    <row r="596" spans="1:46" x14ac:dyDescent="0.25">
      <c r="A596" t="s">
        <v>37</v>
      </c>
      <c r="B596" t="s">
        <v>38</v>
      </c>
    </row>
    <row r="597" spans="1:46" x14ac:dyDescent="0.25">
      <c r="A597" t="s">
        <v>39</v>
      </c>
      <c r="B597" t="s">
        <v>40</v>
      </c>
      <c r="C597" t="s">
        <v>41</v>
      </c>
      <c r="D597" t="s">
        <v>1</v>
      </c>
      <c r="E597">
        <v>14</v>
      </c>
      <c r="F597" t="s">
        <v>42</v>
      </c>
      <c r="G597" t="s">
        <v>43</v>
      </c>
      <c r="H597">
        <v>0.2</v>
      </c>
    </row>
    <row r="598" spans="1:46" x14ac:dyDescent="0.25">
      <c r="A598" t="s">
        <v>3374</v>
      </c>
      <c r="B598" t="s">
        <v>76</v>
      </c>
      <c r="C598" t="s">
        <v>44</v>
      </c>
      <c r="D598" t="s">
        <v>33</v>
      </c>
      <c r="E598" t="s">
        <v>40</v>
      </c>
      <c r="F598" t="s">
        <v>0</v>
      </c>
      <c r="G598" t="s">
        <v>3375</v>
      </c>
      <c r="H598" t="s">
        <v>0</v>
      </c>
      <c r="I598" t="s">
        <v>95</v>
      </c>
      <c r="J598" t="s">
        <v>90</v>
      </c>
      <c r="K598" t="s">
        <v>0</v>
      </c>
      <c r="L598" t="s">
        <v>91</v>
      </c>
      <c r="M598" t="s">
        <v>92</v>
      </c>
      <c r="N598" t="s">
        <v>93</v>
      </c>
      <c r="O598" t="s">
        <v>0</v>
      </c>
      <c r="P598" t="s">
        <v>3459</v>
      </c>
      <c r="Q598" t="s">
        <v>70</v>
      </c>
      <c r="R598" t="s">
        <v>44</v>
      </c>
      <c r="S598" t="s">
        <v>33</v>
      </c>
      <c r="T598" t="s">
        <v>40</v>
      </c>
      <c r="U598" t="s">
        <v>0</v>
      </c>
      <c r="V598" t="s">
        <v>3375</v>
      </c>
      <c r="W598" t="s">
        <v>0</v>
      </c>
      <c r="X598" t="s">
        <v>96</v>
      </c>
      <c r="Y598" t="s">
        <v>90</v>
      </c>
      <c r="Z598" t="s">
        <v>0</v>
      </c>
      <c r="AA598" t="s">
        <v>91</v>
      </c>
      <c r="AB598" t="s">
        <v>92</v>
      </c>
      <c r="AC598" t="s">
        <v>93</v>
      </c>
      <c r="AD598" t="s">
        <v>0</v>
      </c>
      <c r="AE598" t="s">
        <v>3463</v>
      </c>
      <c r="AF598" t="s">
        <v>73</v>
      </c>
      <c r="AG598" t="s">
        <v>44</v>
      </c>
      <c r="AH598" t="s">
        <v>33</v>
      </c>
      <c r="AI598" t="s">
        <v>40</v>
      </c>
      <c r="AJ598" t="s">
        <v>0</v>
      </c>
      <c r="AK598" t="s">
        <v>97</v>
      </c>
      <c r="AL598" t="s">
        <v>0</v>
      </c>
      <c r="AM598" t="s">
        <v>89</v>
      </c>
      <c r="AN598" t="s">
        <v>90</v>
      </c>
      <c r="AO598" t="s">
        <v>0</v>
      </c>
      <c r="AP598" t="s">
        <v>91</v>
      </c>
      <c r="AQ598" t="s">
        <v>92</v>
      </c>
      <c r="AR598" t="s">
        <v>93</v>
      </c>
      <c r="AS598" t="s">
        <v>0</v>
      </c>
      <c r="AT598" t="s">
        <v>94</v>
      </c>
    </row>
    <row r="601" spans="1:46" x14ac:dyDescent="0.25">
      <c r="A601" t="s">
        <v>81</v>
      </c>
      <c r="B601" t="s">
        <v>70</v>
      </c>
      <c r="C601" t="s">
        <v>44</v>
      </c>
      <c r="D601" t="s">
        <v>33</v>
      </c>
      <c r="E601" t="s">
        <v>40</v>
      </c>
      <c r="F601" t="s">
        <v>0</v>
      </c>
      <c r="G601" t="s">
        <v>97</v>
      </c>
      <c r="H601" t="s">
        <v>0</v>
      </c>
      <c r="I601" t="s">
        <v>96</v>
      </c>
      <c r="J601" t="s">
        <v>90</v>
      </c>
      <c r="K601" t="s">
        <v>0</v>
      </c>
      <c r="L601" t="s">
        <v>91</v>
      </c>
      <c r="M601" t="s">
        <v>92</v>
      </c>
      <c r="N601" t="s">
        <v>93</v>
      </c>
      <c r="O601" t="s">
        <v>0</v>
      </c>
      <c r="P601" t="s">
        <v>94</v>
      </c>
    </row>
    <row r="602" spans="1:46" x14ac:dyDescent="0.25">
      <c r="A602" t="s">
        <v>3374</v>
      </c>
      <c r="B602" t="s">
        <v>73</v>
      </c>
      <c r="C602" t="s">
        <v>44</v>
      </c>
      <c r="D602" t="s">
        <v>33</v>
      </c>
      <c r="E602" t="s">
        <v>40</v>
      </c>
      <c r="F602" t="s">
        <v>0</v>
      </c>
      <c r="G602" t="s">
        <v>3375</v>
      </c>
      <c r="H602" t="s">
        <v>0</v>
      </c>
      <c r="I602" t="s">
        <v>89</v>
      </c>
      <c r="J602" t="s">
        <v>90</v>
      </c>
      <c r="K602" t="s">
        <v>0</v>
      </c>
      <c r="L602" t="s">
        <v>91</v>
      </c>
      <c r="M602" t="s">
        <v>92</v>
      </c>
      <c r="N602" t="s">
        <v>93</v>
      </c>
      <c r="O602" t="s">
        <v>0</v>
      </c>
      <c r="P602" t="s">
        <v>94</v>
      </c>
    </row>
    <row r="603" spans="1:46" x14ac:dyDescent="0.25">
      <c r="A603" t="s">
        <v>81</v>
      </c>
      <c r="B603" t="s">
        <v>76</v>
      </c>
      <c r="C603" t="s">
        <v>44</v>
      </c>
      <c r="D603" t="s">
        <v>33</v>
      </c>
      <c r="E603" t="s">
        <v>40</v>
      </c>
      <c r="F603" t="s">
        <v>0</v>
      </c>
      <c r="G603" t="s">
        <v>97</v>
      </c>
      <c r="H603" t="s">
        <v>0</v>
      </c>
      <c r="I603" t="s">
        <v>95</v>
      </c>
      <c r="J603" t="s">
        <v>90</v>
      </c>
      <c r="K603" t="s">
        <v>0</v>
      </c>
      <c r="L603" t="s">
        <v>91</v>
      </c>
      <c r="M603" t="s">
        <v>92</v>
      </c>
      <c r="N603" t="s">
        <v>93</v>
      </c>
      <c r="O603" t="s">
        <v>0</v>
      </c>
      <c r="P603" t="s">
        <v>94</v>
      </c>
    </row>
    <row r="604" spans="1:46" x14ac:dyDescent="0.25">
      <c r="A604" t="s">
        <v>3374</v>
      </c>
      <c r="B604" t="s">
        <v>3246</v>
      </c>
      <c r="C604" t="s">
        <v>99</v>
      </c>
      <c r="D604" t="s">
        <v>50</v>
      </c>
      <c r="E604" t="s">
        <v>0</v>
      </c>
      <c r="F604">
        <v>3.7326216697692802E-3</v>
      </c>
      <c r="G604" t="s">
        <v>100</v>
      </c>
    </row>
    <row r="605" spans="1:46" x14ac:dyDescent="0.25">
      <c r="A605" t="s">
        <v>101</v>
      </c>
    </row>
    <row r="606" spans="1:46" x14ac:dyDescent="0.25">
      <c r="A606" t="s">
        <v>3374</v>
      </c>
      <c r="B606" t="s">
        <v>104</v>
      </c>
      <c r="C606" t="s">
        <v>44</v>
      </c>
      <c r="D606" t="s">
        <v>45</v>
      </c>
      <c r="E606" t="s">
        <v>46</v>
      </c>
      <c r="F606" t="s">
        <v>3103</v>
      </c>
      <c r="G606">
        <v>1</v>
      </c>
      <c r="H606" t="s">
        <v>3104</v>
      </c>
    </row>
    <row r="607" spans="1:46" x14ac:dyDescent="0.25">
      <c r="A607" t="s">
        <v>3374</v>
      </c>
      <c r="B607" t="s">
        <v>3245</v>
      </c>
      <c r="C607" t="s">
        <v>99</v>
      </c>
      <c r="D607" t="s">
        <v>50</v>
      </c>
      <c r="E607" t="s">
        <v>0</v>
      </c>
      <c r="F607">
        <v>1.94257497787475E-3</v>
      </c>
      <c r="G607" t="s">
        <v>100</v>
      </c>
    </row>
    <row r="608" spans="1:46" x14ac:dyDescent="0.25">
      <c r="A608" t="s">
        <v>101</v>
      </c>
    </row>
    <row r="609" spans="1:8" x14ac:dyDescent="0.25">
      <c r="A609" t="s">
        <v>3374</v>
      </c>
      <c r="B609" t="s">
        <v>102</v>
      </c>
      <c r="C609" t="s">
        <v>44</v>
      </c>
      <c r="D609" t="s">
        <v>45</v>
      </c>
      <c r="E609" t="s">
        <v>46</v>
      </c>
      <c r="F609" t="s">
        <v>3103</v>
      </c>
      <c r="G609">
        <v>3</v>
      </c>
      <c r="H609" t="s">
        <v>3104</v>
      </c>
    </row>
    <row r="610" spans="1:8" x14ac:dyDescent="0.25">
      <c r="A610" t="s">
        <v>3374</v>
      </c>
      <c r="B610" t="s">
        <v>3247</v>
      </c>
      <c r="C610" t="s">
        <v>99</v>
      </c>
      <c r="D610" t="s">
        <v>50</v>
      </c>
      <c r="E610" t="s">
        <v>0</v>
      </c>
      <c r="F610">
        <v>1.40291452407836E-3</v>
      </c>
      <c r="G610" t="s">
        <v>100</v>
      </c>
    </row>
    <row r="611" spans="1:8" x14ac:dyDescent="0.25">
      <c r="A611" t="s">
        <v>101</v>
      </c>
    </row>
    <row r="612" spans="1:8" x14ac:dyDescent="0.25">
      <c r="A612" t="s">
        <v>3374</v>
      </c>
      <c r="B612" t="s">
        <v>103</v>
      </c>
      <c r="C612" t="s">
        <v>44</v>
      </c>
      <c r="D612" t="s">
        <v>45</v>
      </c>
      <c r="E612" t="s">
        <v>46</v>
      </c>
      <c r="F612" t="s">
        <v>3103</v>
      </c>
      <c r="G612">
        <v>5</v>
      </c>
      <c r="H612" t="s">
        <v>3104</v>
      </c>
    </row>
    <row r="613" spans="1:8" x14ac:dyDescent="0.25">
      <c r="A613" t="s">
        <v>3374</v>
      </c>
      <c r="B613" t="s">
        <v>73</v>
      </c>
      <c r="C613" t="s">
        <v>105</v>
      </c>
      <c r="D613" t="s">
        <v>47</v>
      </c>
      <c r="E613" t="s">
        <v>48</v>
      </c>
      <c r="F613" t="s">
        <v>49</v>
      </c>
      <c r="G613" t="s">
        <v>50</v>
      </c>
      <c r="H613">
        <v>0</v>
      </c>
    </row>
    <row r="614" spans="1:8" x14ac:dyDescent="0.25">
      <c r="A614" t="s">
        <v>3374</v>
      </c>
      <c r="B614" t="s">
        <v>76</v>
      </c>
      <c r="C614" t="s">
        <v>105</v>
      </c>
      <c r="D614" t="s">
        <v>47</v>
      </c>
      <c r="E614" t="s">
        <v>3376</v>
      </c>
      <c r="F614" t="s">
        <v>49</v>
      </c>
      <c r="G614" t="s">
        <v>50</v>
      </c>
      <c r="H614">
        <v>0</v>
      </c>
    </row>
    <row r="615" spans="1:8" x14ac:dyDescent="0.25">
      <c r="A615" t="s">
        <v>3374</v>
      </c>
      <c r="B615" t="s">
        <v>70</v>
      </c>
      <c r="C615" t="s">
        <v>105</v>
      </c>
      <c r="D615" t="s">
        <v>47</v>
      </c>
      <c r="E615" t="s">
        <v>3377</v>
      </c>
      <c r="F615" t="s">
        <v>49</v>
      </c>
      <c r="G615" t="s">
        <v>50</v>
      </c>
      <c r="H615">
        <v>0</v>
      </c>
    </row>
    <row r="616" spans="1:8" x14ac:dyDescent="0.25">
      <c r="A616" t="s">
        <v>3374</v>
      </c>
      <c r="B616" t="s">
        <v>73</v>
      </c>
      <c r="C616" t="s">
        <v>105</v>
      </c>
      <c r="D616" t="s">
        <v>47</v>
      </c>
      <c r="E616" t="s">
        <v>51</v>
      </c>
      <c r="F616" t="s">
        <v>49</v>
      </c>
      <c r="G616" t="s">
        <v>50</v>
      </c>
      <c r="H616">
        <v>2.7777751286824499E-4</v>
      </c>
    </row>
    <row r="617" spans="1:8" x14ac:dyDescent="0.25">
      <c r="A617" t="s">
        <v>3374</v>
      </c>
      <c r="B617" t="s">
        <v>70</v>
      </c>
      <c r="C617" t="s">
        <v>105</v>
      </c>
      <c r="D617" t="s">
        <v>47</v>
      </c>
      <c r="E617" t="s">
        <v>3379</v>
      </c>
      <c r="F617" t="s">
        <v>49</v>
      </c>
      <c r="G617" t="s">
        <v>50</v>
      </c>
      <c r="H617">
        <v>0</v>
      </c>
    </row>
    <row r="618" spans="1:8" x14ac:dyDescent="0.25">
      <c r="A618" t="s">
        <v>3374</v>
      </c>
      <c r="B618" t="s">
        <v>76</v>
      </c>
      <c r="C618" t="s">
        <v>105</v>
      </c>
      <c r="D618" t="s">
        <v>47</v>
      </c>
      <c r="E618" t="s">
        <v>3378</v>
      </c>
      <c r="F618" t="s">
        <v>49</v>
      </c>
      <c r="G618" t="s">
        <v>50</v>
      </c>
      <c r="H618">
        <v>0</v>
      </c>
    </row>
    <row r="619" spans="1:8" x14ac:dyDescent="0.25">
      <c r="A619" t="s">
        <v>3374</v>
      </c>
      <c r="B619" t="s">
        <v>73</v>
      </c>
      <c r="C619" t="s">
        <v>105</v>
      </c>
      <c r="D619" t="s">
        <v>47</v>
      </c>
      <c r="E619" t="s">
        <v>52</v>
      </c>
      <c r="F619" t="s">
        <v>49</v>
      </c>
      <c r="G619" t="s">
        <v>50</v>
      </c>
      <c r="H619">
        <v>5.5555568801032103E-4</v>
      </c>
    </row>
    <row r="620" spans="1:8" x14ac:dyDescent="0.25">
      <c r="A620" t="s">
        <v>3374</v>
      </c>
      <c r="B620" t="s">
        <v>76</v>
      </c>
      <c r="C620" t="s">
        <v>105</v>
      </c>
      <c r="D620" t="s">
        <v>47</v>
      </c>
      <c r="E620" t="s">
        <v>3380</v>
      </c>
      <c r="F620" t="s">
        <v>49</v>
      </c>
      <c r="G620" t="s">
        <v>50</v>
      </c>
      <c r="H620">
        <v>3.7037067943149101E-4</v>
      </c>
    </row>
    <row r="621" spans="1:8" x14ac:dyDescent="0.25">
      <c r="A621" t="s">
        <v>3374</v>
      </c>
      <c r="B621" t="s">
        <v>70</v>
      </c>
      <c r="C621" t="s">
        <v>105</v>
      </c>
      <c r="D621" t="s">
        <v>47</v>
      </c>
      <c r="E621" t="s">
        <v>3382</v>
      </c>
      <c r="F621" t="s">
        <v>49</v>
      </c>
      <c r="G621" t="s">
        <v>50</v>
      </c>
      <c r="H621">
        <v>3.7037067943149101E-4</v>
      </c>
    </row>
    <row r="622" spans="1:8" x14ac:dyDescent="0.25">
      <c r="A622" t="s">
        <v>3374</v>
      </c>
      <c r="B622" t="s">
        <v>73</v>
      </c>
      <c r="C622" t="s">
        <v>105</v>
      </c>
      <c r="D622" t="s">
        <v>47</v>
      </c>
      <c r="E622" t="s">
        <v>53</v>
      </c>
      <c r="F622" t="s">
        <v>49</v>
      </c>
      <c r="G622" t="s">
        <v>50</v>
      </c>
      <c r="H622">
        <v>5.5555552244186397E-4</v>
      </c>
    </row>
    <row r="623" spans="1:8" x14ac:dyDescent="0.25">
      <c r="A623" t="s">
        <v>3374</v>
      </c>
      <c r="B623" t="s">
        <v>73</v>
      </c>
      <c r="C623" t="s">
        <v>105</v>
      </c>
      <c r="D623" t="s">
        <v>47</v>
      </c>
      <c r="E623" t="s">
        <v>54</v>
      </c>
      <c r="F623" t="s">
        <v>49</v>
      </c>
      <c r="G623" t="s">
        <v>50</v>
      </c>
      <c r="H623">
        <v>4.4444441795349099E-4</v>
      </c>
    </row>
    <row r="624" spans="1:8" x14ac:dyDescent="0.25">
      <c r="A624" t="s">
        <v>3374</v>
      </c>
      <c r="B624" t="s">
        <v>76</v>
      </c>
      <c r="C624" t="s">
        <v>105</v>
      </c>
      <c r="D624" t="s">
        <v>47</v>
      </c>
      <c r="E624" t="s">
        <v>3381</v>
      </c>
      <c r="F624" t="s">
        <v>49</v>
      </c>
      <c r="G624" t="s">
        <v>50</v>
      </c>
      <c r="H624">
        <v>2.77778009573618E-4</v>
      </c>
    </row>
    <row r="625" spans="1:8" x14ac:dyDescent="0.25">
      <c r="A625" t="s">
        <v>3374</v>
      </c>
      <c r="B625" t="s">
        <v>70</v>
      </c>
      <c r="C625" t="s">
        <v>105</v>
      </c>
      <c r="D625" t="s">
        <v>47</v>
      </c>
      <c r="E625" t="s">
        <v>3384</v>
      </c>
      <c r="F625" t="s">
        <v>49</v>
      </c>
      <c r="G625" t="s">
        <v>50</v>
      </c>
      <c r="H625">
        <v>2.77778009573618E-4</v>
      </c>
    </row>
    <row r="626" spans="1:8" x14ac:dyDescent="0.25">
      <c r="A626" t="s">
        <v>3374</v>
      </c>
      <c r="B626" t="s">
        <v>73</v>
      </c>
      <c r="C626" t="s">
        <v>105</v>
      </c>
      <c r="D626" t="s">
        <v>47</v>
      </c>
      <c r="E626" t="s">
        <v>55</v>
      </c>
      <c r="F626" t="s">
        <v>49</v>
      </c>
      <c r="G626" t="s">
        <v>50</v>
      </c>
      <c r="H626">
        <v>3.7037034829457598E-4</v>
      </c>
    </row>
    <row r="627" spans="1:8" x14ac:dyDescent="0.25">
      <c r="A627" t="s">
        <v>3374</v>
      </c>
      <c r="B627" t="s">
        <v>76</v>
      </c>
      <c r="C627" t="s">
        <v>105</v>
      </c>
      <c r="D627" t="s">
        <v>47</v>
      </c>
      <c r="E627" t="s">
        <v>3383</v>
      </c>
      <c r="F627" t="s">
        <v>49</v>
      </c>
      <c r="G627" t="s">
        <v>50</v>
      </c>
      <c r="H627">
        <v>2.22222407658894E-4</v>
      </c>
    </row>
    <row r="628" spans="1:8" x14ac:dyDescent="0.25">
      <c r="A628" t="s">
        <v>3374</v>
      </c>
      <c r="B628" t="s">
        <v>70</v>
      </c>
      <c r="C628" t="s">
        <v>105</v>
      </c>
      <c r="D628" t="s">
        <v>47</v>
      </c>
      <c r="E628" t="s">
        <v>3386</v>
      </c>
      <c r="F628" t="s">
        <v>49</v>
      </c>
      <c r="G628" t="s">
        <v>50</v>
      </c>
      <c r="H628">
        <v>2.22222407658894E-4</v>
      </c>
    </row>
    <row r="629" spans="1:8" x14ac:dyDescent="0.25">
      <c r="A629" t="s">
        <v>3374</v>
      </c>
      <c r="B629" t="s">
        <v>73</v>
      </c>
      <c r="C629" t="s">
        <v>105</v>
      </c>
      <c r="D629" t="s">
        <v>47</v>
      </c>
      <c r="E629" t="s">
        <v>56</v>
      </c>
      <c r="F629" t="s">
        <v>49</v>
      </c>
      <c r="G629" t="s">
        <v>50</v>
      </c>
      <c r="H629">
        <v>3.1746029853820798E-4</v>
      </c>
    </row>
    <row r="630" spans="1:8" x14ac:dyDescent="0.25">
      <c r="A630" t="s">
        <v>3374</v>
      </c>
      <c r="B630" t="s">
        <v>76</v>
      </c>
      <c r="C630" t="s">
        <v>105</v>
      </c>
      <c r="D630" t="s">
        <v>47</v>
      </c>
      <c r="E630" t="s">
        <v>3385</v>
      </c>
      <c r="F630" t="s">
        <v>49</v>
      </c>
      <c r="G630" t="s">
        <v>50</v>
      </c>
      <c r="H630">
        <v>1.8518533971574499E-4</v>
      </c>
    </row>
    <row r="631" spans="1:8" x14ac:dyDescent="0.25">
      <c r="A631" t="s">
        <v>3374</v>
      </c>
      <c r="B631" t="s">
        <v>70</v>
      </c>
      <c r="C631" t="s">
        <v>105</v>
      </c>
      <c r="D631" t="s">
        <v>47</v>
      </c>
      <c r="E631" t="s">
        <v>3388</v>
      </c>
      <c r="F631" t="s">
        <v>49</v>
      </c>
      <c r="G631" t="s">
        <v>50</v>
      </c>
      <c r="H631">
        <v>1.8518533971574499E-4</v>
      </c>
    </row>
    <row r="632" spans="1:8" x14ac:dyDescent="0.25">
      <c r="A632" t="s">
        <v>3374</v>
      </c>
      <c r="B632" t="s">
        <v>73</v>
      </c>
      <c r="C632" t="s">
        <v>105</v>
      </c>
      <c r="D632" t="s">
        <v>47</v>
      </c>
      <c r="E632" t="s">
        <v>57</v>
      </c>
      <c r="F632" t="s">
        <v>49</v>
      </c>
      <c r="G632" t="s">
        <v>50</v>
      </c>
      <c r="H632">
        <v>2.7777776122093199E-4</v>
      </c>
    </row>
    <row r="633" spans="1:8" x14ac:dyDescent="0.25">
      <c r="A633" t="s">
        <v>81</v>
      </c>
      <c r="B633" t="s">
        <v>3247</v>
      </c>
      <c r="C633" t="s">
        <v>99</v>
      </c>
      <c r="D633" t="s">
        <v>50</v>
      </c>
      <c r="E633" t="s">
        <v>0</v>
      </c>
      <c r="F633" s="7">
        <v>5.6087970733642497E-5</v>
      </c>
      <c r="G633" t="s">
        <v>100</v>
      </c>
    </row>
    <row r="634" spans="1:8" x14ac:dyDescent="0.25">
      <c r="A634" t="s">
        <v>101</v>
      </c>
    </row>
    <row r="635" spans="1:8" x14ac:dyDescent="0.25">
      <c r="A635" t="s">
        <v>81</v>
      </c>
      <c r="B635" t="s">
        <v>103</v>
      </c>
      <c r="C635" t="s">
        <v>44</v>
      </c>
      <c r="D635" t="s">
        <v>45</v>
      </c>
      <c r="E635" t="s">
        <v>46</v>
      </c>
      <c r="F635" t="s">
        <v>3103</v>
      </c>
      <c r="G635">
        <v>5</v>
      </c>
      <c r="H635" t="s">
        <v>3104</v>
      </c>
    </row>
    <row r="636" spans="1:8" x14ac:dyDescent="0.25">
      <c r="A636" t="s">
        <v>3374</v>
      </c>
      <c r="B636" t="s">
        <v>76</v>
      </c>
      <c r="C636" t="s">
        <v>105</v>
      </c>
      <c r="D636" t="s">
        <v>47</v>
      </c>
      <c r="E636" t="s">
        <v>3387</v>
      </c>
      <c r="F636" t="s">
        <v>49</v>
      </c>
      <c r="G636" t="s">
        <v>50</v>
      </c>
      <c r="H636">
        <v>1.5873029118492401E-4</v>
      </c>
    </row>
    <row r="637" spans="1:8" x14ac:dyDescent="0.25">
      <c r="A637" t="s">
        <v>3374</v>
      </c>
      <c r="B637" t="s">
        <v>70</v>
      </c>
      <c r="C637" t="s">
        <v>105</v>
      </c>
      <c r="D637" t="s">
        <v>47</v>
      </c>
      <c r="E637" t="s">
        <v>3391</v>
      </c>
      <c r="F637" t="s">
        <v>49</v>
      </c>
      <c r="G637" t="s">
        <v>50</v>
      </c>
      <c r="H637">
        <v>1.5873029118492401E-4</v>
      </c>
    </row>
    <row r="638" spans="1:8" x14ac:dyDescent="0.25">
      <c r="A638" t="s">
        <v>3374</v>
      </c>
      <c r="B638" t="s">
        <v>73</v>
      </c>
      <c r="C638" t="s">
        <v>105</v>
      </c>
      <c r="D638" t="s">
        <v>47</v>
      </c>
      <c r="E638" t="s">
        <v>58</v>
      </c>
      <c r="F638" t="s">
        <v>49</v>
      </c>
      <c r="G638" t="s">
        <v>50</v>
      </c>
      <c r="H638">
        <v>5.5555524649443402E-4</v>
      </c>
    </row>
    <row r="639" spans="1:8" x14ac:dyDescent="0.25">
      <c r="A639" t="s">
        <v>3374</v>
      </c>
      <c r="B639" t="s">
        <v>73</v>
      </c>
      <c r="C639" t="s">
        <v>105</v>
      </c>
      <c r="D639" t="s">
        <v>47</v>
      </c>
      <c r="E639" t="s">
        <v>59</v>
      </c>
      <c r="F639" t="s">
        <v>49</v>
      </c>
      <c r="G639" t="s">
        <v>50</v>
      </c>
      <c r="H639">
        <v>6.6666622956593799E-4</v>
      </c>
    </row>
    <row r="640" spans="1:8" x14ac:dyDescent="0.25">
      <c r="A640" t="s">
        <v>106</v>
      </c>
      <c r="B640" t="s">
        <v>3393</v>
      </c>
      <c r="C640" t="s">
        <v>108</v>
      </c>
      <c r="D640" t="s">
        <v>89</v>
      </c>
      <c r="E640" t="s">
        <v>60</v>
      </c>
      <c r="F640" t="s">
        <v>61</v>
      </c>
      <c r="G640">
        <v>6.6666622956593799E-4</v>
      </c>
    </row>
    <row r="641" spans="1:8" x14ac:dyDescent="0.25">
      <c r="A641">
        <v>6.6666622956593799E-4</v>
      </c>
    </row>
    <row r="642" spans="1:8" x14ac:dyDescent="0.25">
      <c r="A642" t="s">
        <v>3374</v>
      </c>
      <c r="B642" t="s">
        <v>76</v>
      </c>
      <c r="C642" t="s">
        <v>105</v>
      </c>
      <c r="D642" t="s">
        <v>47</v>
      </c>
      <c r="E642" t="s">
        <v>3389</v>
      </c>
      <c r="F642" t="s">
        <v>49</v>
      </c>
      <c r="G642" t="s">
        <v>50</v>
      </c>
      <c r="H642">
        <v>1.38889004786809E-4</v>
      </c>
    </row>
    <row r="643" spans="1:8" x14ac:dyDescent="0.25">
      <c r="A643" t="s">
        <v>3374</v>
      </c>
      <c r="B643" t="s">
        <v>70</v>
      </c>
      <c r="C643" t="s">
        <v>105</v>
      </c>
      <c r="D643" t="s">
        <v>47</v>
      </c>
      <c r="E643" t="s">
        <v>3394</v>
      </c>
      <c r="F643" t="s">
        <v>49</v>
      </c>
      <c r="G643" t="s">
        <v>50</v>
      </c>
      <c r="H643">
        <v>1.38889004786809E-4</v>
      </c>
    </row>
    <row r="644" spans="1:8" x14ac:dyDescent="0.25">
      <c r="A644" t="s">
        <v>81</v>
      </c>
      <c r="B644" t="s">
        <v>3245</v>
      </c>
      <c r="C644" t="s">
        <v>99</v>
      </c>
      <c r="D644" t="s">
        <v>50</v>
      </c>
      <c r="E644" t="s">
        <v>0</v>
      </c>
      <c r="F644">
        <v>1.0416507720947201E-3</v>
      </c>
      <c r="G644" t="s">
        <v>100</v>
      </c>
    </row>
    <row r="645" spans="1:8" x14ac:dyDescent="0.25">
      <c r="A645" t="s">
        <v>101</v>
      </c>
    </row>
    <row r="646" spans="1:8" x14ac:dyDescent="0.25">
      <c r="A646" t="s">
        <v>81</v>
      </c>
      <c r="B646" t="s">
        <v>102</v>
      </c>
      <c r="C646" t="s">
        <v>44</v>
      </c>
      <c r="D646" t="s">
        <v>45</v>
      </c>
      <c r="E646" t="s">
        <v>46</v>
      </c>
      <c r="F646" t="s">
        <v>3103</v>
      </c>
      <c r="G646">
        <v>3</v>
      </c>
      <c r="H646" t="s">
        <v>3104</v>
      </c>
    </row>
    <row r="647" spans="1:8" x14ac:dyDescent="0.25">
      <c r="A647" t="s">
        <v>81</v>
      </c>
      <c r="B647" t="s">
        <v>3246</v>
      </c>
      <c r="C647" t="s">
        <v>99</v>
      </c>
      <c r="D647" t="s">
        <v>50</v>
      </c>
      <c r="E647" t="s">
        <v>0</v>
      </c>
      <c r="F647">
        <v>2.6041865348815901E-3</v>
      </c>
      <c r="G647" t="s">
        <v>100</v>
      </c>
    </row>
    <row r="648" spans="1:8" x14ac:dyDescent="0.25">
      <c r="A648" t="s">
        <v>101</v>
      </c>
    </row>
    <row r="649" spans="1:8" x14ac:dyDescent="0.25">
      <c r="A649" t="s">
        <v>81</v>
      </c>
      <c r="B649" t="s">
        <v>104</v>
      </c>
      <c r="C649" t="s">
        <v>44</v>
      </c>
      <c r="D649" t="s">
        <v>45</v>
      </c>
      <c r="E649" t="s">
        <v>46</v>
      </c>
      <c r="F649" t="s">
        <v>3103</v>
      </c>
      <c r="G649">
        <v>1</v>
      </c>
      <c r="H649" t="s">
        <v>3104</v>
      </c>
    </row>
    <row r="650" spans="1:8" x14ac:dyDescent="0.25">
      <c r="A650" t="s">
        <v>3374</v>
      </c>
      <c r="B650" t="s">
        <v>76</v>
      </c>
      <c r="C650" t="s">
        <v>105</v>
      </c>
      <c r="D650" t="s">
        <v>47</v>
      </c>
      <c r="E650" t="s">
        <v>3390</v>
      </c>
      <c r="F650" t="s">
        <v>49</v>
      </c>
      <c r="G650" t="s">
        <v>50</v>
      </c>
      <c r="H650">
        <v>2.7777773362618898E-4</v>
      </c>
    </row>
    <row r="651" spans="1:8" x14ac:dyDescent="0.25">
      <c r="A651" t="s">
        <v>3374</v>
      </c>
      <c r="B651" t="s">
        <v>70</v>
      </c>
      <c r="C651" t="s">
        <v>105</v>
      </c>
      <c r="D651" t="s">
        <v>47</v>
      </c>
      <c r="E651" t="s">
        <v>3396</v>
      </c>
      <c r="F651" t="s">
        <v>49</v>
      </c>
      <c r="G651" t="s">
        <v>50</v>
      </c>
      <c r="H651">
        <v>2.4691356552971699E-4</v>
      </c>
    </row>
    <row r="652" spans="1:8" x14ac:dyDescent="0.25">
      <c r="A652" t="s">
        <v>3374</v>
      </c>
      <c r="B652" t="s">
        <v>76</v>
      </c>
      <c r="C652" t="s">
        <v>105</v>
      </c>
      <c r="D652" t="s">
        <v>47</v>
      </c>
      <c r="E652" t="s">
        <v>3392</v>
      </c>
      <c r="F652" t="s">
        <v>49</v>
      </c>
      <c r="G652" t="s">
        <v>50</v>
      </c>
      <c r="H652">
        <v>4.99999721844991E-4</v>
      </c>
    </row>
    <row r="653" spans="1:8" x14ac:dyDescent="0.25">
      <c r="A653" t="s">
        <v>3374</v>
      </c>
      <c r="B653" t="s">
        <v>70</v>
      </c>
      <c r="C653" t="s">
        <v>105</v>
      </c>
      <c r="D653" t="s">
        <v>47</v>
      </c>
      <c r="E653" t="s">
        <v>3398</v>
      </c>
      <c r="F653" t="s">
        <v>49</v>
      </c>
      <c r="G653" t="s">
        <v>50</v>
      </c>
      <c r="H653">
        <v>2.2222220897674501E-4</v>
      </c>
    </row>
    <row r="654" spans="1:8" x14ac:dyDescent="0.25">
      <c r="A654" t="s">
        <v>3374</v>
      </c>
      <c r="B654" t="s">
        <v>76</v>
      </c>
      <c r="C654" t="s">
        <v>105</v>
      </c>
      <c r="D654" t="s">
        <v>47</v>
      </c>
      <c r="E654" t="s">
        <v>3395</v>
      </c>
      <c r="F654" t="s">
        <v>49</v>
      </c>
      <c r="G654" t="s">
        <v>50</v>
      </c>
      <c r="H654">
        <v>4.5454520167726402E-4</v>
      </c>
    </row>
    <row r="655" spans="1:8" x14ac:dyDescent="0.25">
      <c r="A655" t="s">
        <v>3374</v>
      </c>
      <c r="B655" t="s">
        <v>70</v>
      </c>
      <c r="C655" t="s">
        <v>105</v>
      </c>
      <c r="D655" t="s">
        <v>47</v>
      </c>
      <c r="E655" t="s">
        <v>3400</v>
      </c>
      <c r="F655" t="s">
        <v>49</v>
      </c>
      <c r="G655" t="s">
        <v>50</v>
      </c>
      <c r="H655">
        <v>2.02020189978859E-4</v>
      </c>
    </row>
    <row r="656" spans="1:8" x14ac:dyDescent="0.25">
      <c r="A656" t="s">
        <v>3374</v>
      </c>
      <c r="B656" t="s">
        <v>76</v>
      </c>
      <c r="C656" t="s">
        <v>105</v>
      </c>
      <c r="D656" t="s">
        <v>47</v>
      </c>
      <c r="E656" t="s">
        <v>3397</v>
      </c>
      <c r="F656" t="s">
        <v>49</v>
      </c>
      <c r="G656" t="s">
        <v>50</v>
      </c>
      <c r="H656">
        <v>4.16666434870825E-4</v>
      </c>
    </row>
    <row r="657" spans="1:8" x14ac:dyDescent="0.25">
      <c r="A657" t="s">
        <v>3374</v>
      </c>
      <c r="B657" t="s">
        <v>70</v>
      </c>
      <c r="C657" t="s">
        <v>105</v>
      </c>
      <c r="D657" t="s">
        <v>47</v>
      </c>
      <c r="E657" t="s">
        <v>3402</v>
      </c>
      <c r="F657" t="s">
        <v>49</v>
      </c>
      <c r="G657" t="s">
        <v>50</v>
      </c>
      <c r="H657">
        <v>1.8518517414728799E-4</v>
      </c>
    </row>
    <row r="658" spans="1:8" x14ac:dyDescent="0.25">
      <c r="A658" t="s">
        <v>81</v>
      </c>
      <c r="B658" t="s">
        <v>70</v>
      </c>
      <c r="C658" t="s">
        <v>105</v>
      </c>
      <c r="D658" t="s">
        <v>47</v>
      </c>
      <c r="E658" t="s">
        <v>3377</v>
      </c>
      <c r="F658" t="s">
        <v>49</v>
      </c>
      <c r="G658" t="s">
        <v>50</v>
      </c>
      <c r="H658">
        <v>0</v>
      </c>
    </row>
    <row r="659" spans="1:8" x14ac:dyDescent="0.25">
      <c r="A659" t="s">
        <v>3374</v>
      </c>
      <c r="B659" t="s">
        <v>76</v>
      </c>
      <c r="C659" t="s">
        <v>105</v>
      </c>
      <c r="D659" t="s">
        <v>47</v>
      </c>
      <c r="E659" t="s">
        <v>3399</v>
      </c>
      <c r="F659" t="s">
        <v>49</v>
      </c>
      <c r="G659" t="s">
        <v>50</v>
      </c>
      <c r="H659">
        <v>3.8461517064999299E-4</v>
      </c>
    </row>
    <row r="660" spans="1:8" x14ac:dyDescent="0.25">
      <c r="A660" t="s">
        <v>3374</v>
      </c>
      <c r="B660" t="s">
        <v>70</v>
      </c>
      <c r="C660" t="s">
        <v>105</v>
      </c>
      <c r="D660" t="s">
        <v>47</v>
      </c>
      <c r="E660" t="s">
        <v>3405</v>
      </c>
      <c r="F660" t="s">
        <v>49</v>
      </c>
      <c r="G660" t="s">
        <v>50</v>
      </c>
      <c r="H660">
        <v>1.7094016075134199E-4</v>
      </c>
    </row>
    <row r="661" spans="1:8" x14ac:dyDescent="0.25">
      <c r="A661" t="s">
        <v>3374</v>
      </c>
      <c r="B661" t="s">
        <v>76</v>
      </c>
      <c r="C661" t="s">
        <v>105</v>
      </c>
      <c r="D661" t="s">
        <v>47</v>
      </c>
      <c r="E661" t="s">
        <v>3401</v>
      </c>
      <c r="F661" t="s">
        <v>49</v>
      </c>
      <c r="G661" t="s">
        <v>50</v>
      </c>
      <c r="H661">
        <v>3.5714265846070698E-4</v>
      </c>
    </row>
    <row r="662" spans="1:8" x14ac:dyDescent="0.25">
      <c r="A662" t="s">
        <v>3374</v>
      </c>
      <c r="B662" t="s">
        <v>70</v>
      </c>
      <c r="C662" t="s">
        <v>105</v>
      </c>
      <c r="D662" t="s">
        <v>47</v>
      </c>
      <c r="E662" t="s">
        <v>3407</v>
      </c>
      <c r="F662" t="s">
        <v>49</v>
      </c>
      <c r="G662" t="s">
        <v>50</v>
      </c>
      <c r="H662">
        <v>1.5873014926910399E-4</v>
      </c>
    </row>
    <row r="663" spans="1:8" x14ac:dyDescent="0.25">
      <c r="A663" t="s">
        <v>3374</v>
      </c>
      <c r="B663" t="s">
        <v>76</v>
      </c>
      <c r="C663" t="s">
        <v>105</v>
      </c>
      <c r="D663" t="s">
        <v>47</v>
      </c>
      <c r="E663" t="s">
        <v>3403</v>
      </c>
      <c r="F663" t="s">
        <v>49</v>
      </c>
      <c r="G663" t="s">
        <v>50</v>
      </c>
      <c r="H663">
        <v>3.3333314789665998E-4</v>
      </c>
    </row>
    <row r="664" spans="1:8" x14ac:dyDescent="0.25">
      <c r="A664" t="s">
        <v>3374</v>
      </c>
      <c r="B664" t="s">
        <v>70</v>
      </c>
      <c r="C664" t="s">
        <v>105</v>
      </c>
      <c r="D664" t="s">
        <v>47</v>
      </c>
      <c r="E664" t="s">
        <v>3409</v>
      </c>
      <c r="F664" t="s">
        <v>49</v>
      </c>
      <c r="G664" t="s">
        <v>50</v>
      </c>
      <c r="H664">
        <v>1.4814813931783E-4</v>
      </c>
    </row>
    <row r="665" spans="1:8" x14ac:dyDescent="0.25">
      <c r="A665" t="s">
        <v>81</v>
      </c>
      <c r="B665" t="s">
        <v>76</v>
      </c>
      <c r="C665" t="s">
        <v>105</v>
      </c>
      <c r="D665" t="s">
        <v>47</v>
      </c>
      <c r="E665" t="s">
        <v>3376</v>
      </c>
      <c r="F665" t="s">
        <v>49</v>
      </c>
      <c r="G665" t="s">
        <v>50</v>
      </c>
      <c r="H665">
        <v>1.1111120382944701E-3</v>
      </c>
    </row>
    <row r="666" spans="1:8" x14ac:dyDescent="0.25">
      <c r="A666" t="s">
        <v>81</v>
      </c>
      <c r="B666" t="s">
        <v>73</v>
      </c>
      <c r="C666" t="s">
        <v>105</v>
      </c>
      <c r="D666" t="s">
        <v>47</v>
      </c>
      <c r="E666" t="s">
        <v>48</v>
      </c>
      <c r="F666" t="s">
        <v>49</v>
      </c>
      <c r="G666" t="s">
        <v>50</v>
      </c>
      <c r="H666">
        <v>1.1111120382944701E-3</v>
      </c>
    </row>
    <row r="667" spans="1:8" x14ac:dyDescent="0.25">
      <c r="A667" t="s">
        <v>3374</v>
      </c>
      <c r="B667" t="s">
        <v>76</v>
      </c>
      <c r="C667" t="s">
        <v>105</v>
      </c>
      <c r="D667" t="s">
        <v>47</v>
      </c>
      <c r="E667" t="s">
        <v>3404</v>
      </c>
      <c r="F667" t="s">
        <v>49</v>
      </c>
      <c r="G667" t="s">
        <v>50</v>
      </c>
      <c r="H667">
        <v>3.12499826153119E-4</v>
      </c>
    </row>
    <row r="668" spans="1:8" x14ac:dyDescent="0.25">
      <c r="A668" t="s">
        <v>3374</v>
      </c>
      <c r="B668" t="s">
        <v>70</v>
      </c>
      <c r="C668" t="s">
        <v>105</v>
      </c>
      <c r="D668" t="s">
        <v>47</v>
      </c>
      <c r="E668" t="s">
        <v>3411</v>
      </c>
      <c r="F668" t="s">
        <v>49</v>
      </c>
      <c r="G668" t="s">
        <v>50</v>
      </c>
      <c r="H668">
        <v>1.3888888061046599E-4</v>
      </c>
    </row>
    <row r="669" spans="1:8" x14ac:dyDescent="0.25">
      <c r="A669" t="s">
        <v>3374</v>
      </c>
      <c r="B669" t="s">
        <v>76</v>
      </c>
      <c r="C669" t="s">
        <v>105</v>
      </c>
      <c r="D669" t="s">
        <v>47</v>
      </c>
      <c r="E669" t="s">
        <v>3406</v>
      </c>
      <c r="F669" t="s">
        <v>49</v>
      </c>
      <c r="G669" t="s">
        <v>50</v>
      </c>
      <c r="H669">
        <v>2.9411748343822998E-4</v>
      </c>
    </row>
    <row r="670" spans="1:8" x14ac:dyDescent="0.25">
      <c r="A670" t="s">
        <v>3374</v>
      </c>
      <c r="B670" t="s">
        <v>70</v>
      </c>
      <c r="C670" t="s">
        <v>105</v>
      </c>
      <c r="D670" t="s">
        <v>47</v>
      </c>
      <c r="E670" t="s">
        <v>3413</v>
      </c>
      <c r="F670" t="s">
        <v>49</v>
      </c>
      <c r="G670" t="s">
        <v>50</v>
      </c>
      <c r="H670">
        <v>1.3071894645690901E-4</v>
      </c>
    </row>
    <row r="671" spans="1:8" x14ac:dyDescent="0.25">
      <c r="A671" t="s">
        <v>3374</v>
      </c>
      <c r="B671" t="s">
        <v>76</v>
      </c>
      <c r="C671" t="s">
        <v>105</v>
      </c>
      <c r="D671" t="s">
        <v>47</v>
      </c>
      <c r="E671" t="s">
        <v>3408</v>
      </c>
      <c r="F671" t="s">
        <v>49</v>
      </c>
      <c r="G671" t="s">
        <v>50</v>
      </c>
      <c r="H671">
        <v>2.7777762324721701E-4</v>
      </c>
    </row>
    <row r="672" spans="1:8" x14ac:dyDescent="0.25">
      <c r="A672" t="s">
        <v>3374</v>
      </c>
      <c r="B672" t="s">
        <v>70</v>
      </c>
      <c r="C672" t="s">
        <v>105</v>
      </c>
      <c r="D672" t="s">
        <v>47</v>
      </c>
      <c r="E672" t="s">
        <v>3415</v>
      </c>
      <c r="F672" t="s">
        <v>49</v>
      </c>
      <c r="G672" t="s">
        <v>50</v>
      </c>
      <c r="H672">
        <v>1.2345678276485801E-4</v>
      </c>
    </row>
    <row r="673" spans="1:8" x14ac:dyDescent="0.25">
      <c r="A673" t="s">
        <v>81</v>
      </c>
      <c r="B673" t="s">
        <v>70</v>
      </c>
      <c r="C673" t="s">
        <v>105</v>
      </c>
      <c r="D673" t="s">
        <v>47</v>
      </c>
      <c r="E673" t="s">
        <v>3379</v>
      </c>
      <c r="F673" t="s">
        <v>49</v>
      </c>
      <c r="G673" t="s">
        <v>50</v>
      </c>
      <c r="H673">
        <v>0</v>
      </c>
    </row>
    <row r="674" spans="1:8" x14ac:dyDescent="0.25">
      <c r="A674" t="s">
        <v>3374</v>
      </c>
      <c r="B674" t="s">
        <v>76</v>
      </c>
      <c r="C674" t="s">
        <v>105</v>
      </c>
      <c r="D674" t="s">
        <v>47</v>
      </c>
      <c r="E674" t="s">
        <v>3410</v>
      </c>
      <c r="F674" t="s">
        <v>49</v>
      </c>
      <c r="G674" t="s">
        <v>50</v>
      </c>
      <c r="H674">
        <v>2.9239748653612602E-4</v>
      </c>
    </row>
    <row r="675" spans="1:8" x14ac:dyDescent="0.25">
      <c r="A675" t="s">
        <v>3374</v>
      </c>
      <c r="B675" t="s">
        <v>70</v>
      </c>
      <c r="C675" t="s">
        <v>105</v>
      </c>
      <c r="D675" t="s">
        <v>47</v>
      </c>
      <c r="E675" t="s">
        <v>3417</v>
      </c>
      <c r="F675" t="s">
        <v>49</v>
      </c>
      <c r="G675" t="s">
        <v>50</v>
      </c>
      <c r="H675">
        <v>1.1695905735618101E-4</v>
      </c>
    </row>
    <row r="676" spans="1:8" x14ac:dyDescent="0.25">
      <c r="A676" t="s">
        <v>3374</v>
      </c>
      <c r="B676" t="s">
        <v>76</v>
      </c>
      <c r="C676" t="s">
        <v>105</v>
      </c>
      <c r="D676" t="s">
        <v>47</v>
      </c>
      <c r="E676" t="s">
        <v>3412</v>
      </c>
      <c r="F676" t="s">
        <v>49</v>
      </c>
      <c r="G676" t="s">
        <v>50</v>
      </c>
      <c r="H676">
        <v>6.1111072699228895E-4</v>
      </c>
    </row>
    <row r="677" spans="1:8" x14ac:dyDescent="0.25">
      <c r="A677" t="s">
        <v>3374</v>
      </c>
      <c r="B677" t="s">
        <v>70</v>
      </c>
      <c r="C677" t="s">
        <v>105</v>
      </c>
      <c r="D677" t="s">
        <v>47</v>
      </c>
      <c r="E677" t="s">
        <v>3419</v>
      </c>
      <c r="F677" t="s">
        <v>49</v>
      </c>
      <c r="G677" t="s">
        <v>50</v>
      </c>
      <c r="H677">
        <v>1.3888885577519701E-4</v>
      </c>
    </row>
    <row r="678" spans="1:8" x14ac:dyDescent="0.25">
      <c r="A678" t="s">
        <v>3374</v>
      </c>
      <c r="B678" t="s">
        <v>76</v>
      </c>
      <c r="C678" t="s">
        <v>105</v>
      </c>
      <c r="D678" t="s">
        <v>47</v>
      </c>
      <c r="E678" t="s">
        <v>3414</v>
      </c>
      <c r="F678" t="s">
        <v>49</v>
      </c>
      <c r="G678" t="s">
        <v>50</v>
      </c>
      <c r="H678">
        <v>5.8201021618313204E-4</v>
      </c>
    </row>
    <row r="679" spans="1:8" x14ac:dyDescent="0.25">
      <c r="A679" t="s">
        <v>3374</v>
      </c>
      <c r="B679" t="s">
        <v>70</v>
      </c>
      <c r="C679" t="s">
        <v>105</v>
      </c>
      <c r="D679" t="s">
        <v>47</v>
      </c>
      <c r="E679" t="s">
        <v>3421</v>
      </c>
      <c r="F679" t="s">
        <v>49</v>
      </c>
      <c r="G679" t="s">
        <v>50</v>
      </c>
      <c r="H679">
        <v>1.3227510073828301E-4</v>
      </c>
    </row>
    <row r="680" spans="1:8" x14ac:dyDescent="0.25">
      <c r="A680" t="s">
        <v>3374</v>
      </c>
      <c r="B680" t="s">
        <v>76</v>
      </c>
      <c r="C680" t="s">
        <v>105</v>
      </c>
      <c r="D680" t="s">
        <v>47</v>
      </c>
      <c r="E680" t="s">
        <v>3416</v>
      </c>
      <c r="F680" t="s">
        <v>49</v>
      </c>
      <c r="G680" t="s">
        <v>50</v>
      </c>
      <c r="H680">
        <v>5.5555520635662602E-4</v>
      </c>
    </row>
    <row r="681" spans="1:8" x14ac:dyDescent="0.25">
      <c r="A681" t="s">
        <v>3374</v>
      </c>
      <c r="B681" t="s">
        <v>70</v>
      </c>
      <c r="C681" t="s">
        <v>105</v>
      </c>
      <c r="D681" t="s">
        <v>47</v>
      </c>
      <c r="E681" t="s">
        <v>3423</v>
      </c>
      <c r="F681" t="s">
        <v>49</v>
      </c>
      <c r="G681" t="s">
        <v>50</v>
      </c>
      <c r="H681">
        <v>1.2626259615927001E-4</v>
      </c>
    </row>
    <row r="682" spans="1:8" x14ac:dyDescent="0.25">
      <c r="A682" t="s">
        <v>3374</v>
      </c>
      <c r="B682" t="s">
        <v>76</v>
      </c>
      <c r="C682" t="s">
        <v>105</v>
      </c>
      <c r="D682" t="s">
        <v>47</v>
      </c>
      <c r="E682" t="s">
        <v>3418</v>
      </c>
      <c r="F682" t="s">
        <v>49</v>
      </c>
      <c r="G682" t="s">
        <v>50</v>
      </c>
      <c r="H682">
        <v>5.3140063216720803E-4</v>
      </c>
    </row>
    <row r="683" spans="1:8" x14ac:dyDescent="0.25">
      <c r="A683" t="s">
        <v>81</v>
      </c>
      <c r="B683" t="s">
        <v>76</v>
      </c>
      <c r="C683" t="s">
        <v>105</v>
      </c>
      <c r="D683" t="s">
        <v>47</v>
      </c>
      <c r="E683" t="s">
        <v>3378</v>
      </c>
      <c r="F683" t="s">
        <v>49</v>
      </c>
      <c r="G683" t="s">
        <v>50</v>
      </c>
      <c r="H683">
        <v>5.5555601914723698E-4</v>
      </c>
    </row>
    <row r="684" spans="1:8" x14ac:dyDescent="0.25">
      <c r="A684" t="s">
        <v>3374</v>
      </c>
      <c r="B684" t="s">
        <v>70</v>
      </c>
      <c r="C684" t="s">
        <v>105</v>
      </c>
      <c r="D684" t="s">
        <v>47</v>
      </c>
      <c r="E684" t="s">
        <v>3425</v>
      </c>
      <c r="F684" t="s">
        <v>49</v>
      </c>
      <c r="G684" t="s">
        <v>50</v>
      </c>
      <c r="H684">
        <v>1.20772918065389E-4</v>
      </c>
    </row>
    <row r="685" spans="1:8" x14ac:dyDescent="0.25">
      <c r="A685" t="s">
        <v>81</v>
      </c>
      <c r="B685" t="s">
        <v>73</v>
      </c>
      <c r="C685" t="s">
        <v>105</v>
      </c>
      <c r="D685" t="s">
        <v>47</v>
      </c>
      <c r="E685" t="s">
        <v>51</v>
      </c>
      <c r="F685" t="s">
        <v>49</v>
      </c>
      <c r="G685" t="s">
        <v>50</v>
      </c>
      <c r="H685">
        <v>5.5555601914723698E-4</v>
      </c>
    </row>
    <row r="686" spans="1:8" x14ac:dyDescent="0.25">
      <c r="A686" t="s">
        <v>3374</v>
      </c>
      <c r="B686" t="s">
        <v>76</v>
      </c>
      <c r="C686" t="s">
        <v>105</v>
      </c>
      <c r="D686" t="s">
        <v>47</v>
      </c>
      <c r="E686" t="s">
        <v>3420</v>
      </c>
      <c r="F686" t="s">
        <v>49</v>
      </c>
      <c r="G686" t="s">
        <v>50</v>
      </c>
      <c r="H686">
        <v>5.0925893916024096E-4</v>
      </c>
    </row>
    <row r="687" spans="1:8" x14ac:dyDescent="0.25">
      <c r="A687" t="s">
        <v>3374</v>
      </c>
      <c r="B687" t="s">
        <v>70</v>
      </c>
      <c r="C687" t="s">
        <v>105</v>
      </c>
      <c r="D687" t="s">
        <v>47</v>
      </c>
      <c r="E687" t="s">
        <v>3428</v>
      </c>
      <c r="F687" t="s">
        <v>49</v>
      </c>
      <c r="G687" t="s">
        <v>50</v>
      </c>
      <c r="H687">
        <v>1.1574071314599699E-4</v>
      </c>
    </row>
    <row r="688" spans="1:8" x14ac:dyDescent="0.25">
      <c r="A688" t="s">
        <v>81</v>
      </c>
      <c r="B688" t="s">
        <v>70</v>
      </c>
      <c r="C688" t="s">
        <v>105</v>
      </c>
      <c r="D688" t="s">
        <v>47</v>
      </c>
      <c r="E688" t="s">
        <v>3382</v>
      </c>
      <c r="F688" t="s">
        <v>49</v>
      </c>
      <c r="G688" t="s">
        <v>50</v>
      </c>
      <c r="H688">
        <v>0</v>
      </c>
    </row>
    <row r="689" spans="1:8" x14ac:dyDescent="0.25">
      <c r="A689" t="s">
        <v>3374</v>
      </c>
      <c r="B689" t="s">
        <v>76</v>
      </c>
      <c r="C689" t="s">
        <v>105</v>
      </c>
      <c r="D689" t="s">
        <v>47</v>
      </c>
      <c r="E689" t="s">
        <v>3422</v>
      </c>
      <c r="F689" t="s">
        <v>49</v>
      </c>
      <c r="G689" t="s">
        <v>50</v>
      </c>
      <c r="H689">
        <v>4.8888858159383097E-4</v>
      </c>
    </row>
    <row r="690" spans="1:8" x14ac:dyDescent="0.25">
      <c r="A690" t="s">
        <v>3374</v>
      </c>
      <c r="B690" t="s">
        <v>70</v>
      </c>
      <c r="C690" t="s">
        <v>105</v>
      </c>
      <c r="D690" t="s">
        <v>47</v>
      </c>
      <c r="E690" t="s">
        <v>3430</v>
      </c>
      <c r="F690" t="s">
        <v>49</v>
      </c>
      <c r="G690" t="s">
        <v>50</v>
      </c>
      <c r="H690">
        <v>1.1111108462015701E-4</v>
      </c>
    </row>
    <row r="691" spans="1:8" x14ac:dyDescent="0.25">
      <c r="A691" t="s">
        <v>3374</v>
      </c>
      <c r="B691" t="s">
        <v>76</v>
      </c>
      <c r="C691" t="s">
        <v>105</v>
      </c>
      <c r="D691" t="s">
        <v>47</v>
      </c>
      <c r="E691" t="s">
        <v>3424</v>
      </c>
      <c r="F691" t="s">
        <v>49</v>
      </c>
      <c r="G691" t="s">
        <v>50</v>
      </c>
      <c r="H691">
        <v>4.70085174609453E-4</v>
      </c>
    </row>
    <row r="692" spans="1:8" x14ac:dyDescent="0.25">
      <c r="A692" t="s">
        <v>3374</v>
      </c>
      <c r="B692" t="s">
        <v>70</v>
      </c>
      <c r="C692" t="s">
        <v>105</v>
      </c>
      <c r="D692" t="s">
        <v>47</v>
      </c>
      <c r="E692" t="s">
        <v>3432</v>
      </c>
      <c r="F692" t="s">
        <v>49</v>
      </c>
      <c r="G692" t="s">
        <v>50</v>
      </c>
      <c r="H692">
        <v>1.06837581365536E-4</v>
      </c>
    </row>
    <row r="693" spans="1:8" x14ac:dyDescent="0.25">
      <c r="A693" t="s">
        <v>3374</v>
      </c>
      <c r="B693" t="s">
        <v>76</v>
      </c>
      <c r="C693" t="s">
        <v>105</v>
      </c>
      <c r="D693" t="s">
        <v>47</v>
      </c>
      <c r="E693" t="s">
        <v>3426</v>
      </c>
      <c r="F693" t="s">
        <v>49</v>
      </c>
      <c r="G693" t="s">
        <v>50</v>
      </c>
      <c r="H693">
        <v>4.5267461258688001E-4</v>
      </c>
    </row>
    <row r="694" spans="1:8" x14ac:dyDescent="0.25">
      <c r="A694" t="s">
        <v>3374</v>
      </c>
      <c r="B694" t="s">
        <v>70</v>
      </c>
      <c r="C694" t="s">
        <v>105</v>
      </c>
      <c r="D694" t="s">
        <v>47</v>
      </c>
      <c r="E694" t="s">
        <v>3433</v>
      </c>
      <c r="F694" t="s">
        <v>49</v>
      </c>
      <c r="G694" t="s">
        <v>50</v>
      </c>
      <c r="H694">
        <v>1.02880633907553E-4</v>
      </c>
    </row>
    <row r="695" spans="1:8" x14ac:dyDescent="0.25">
      <c r="A695" t="s">
        <v>3374</v>
      </c>
      <c r="B695" t="s">
        <v>76</v>
      </c>
      <c r="C695" t="s">
        <v>105</v>
      </c>
      <c r="D695" t="s">
        <v>47</v>
      </c>
      <c r="E695" t="s">
        <v>3427</v>
      </c>
      <c r="F695" t="s">
        <v>49</v>
      </c>
      <c r="G695" t="s">
        <v>50</v>
      </c>
      <c r="H695">
        <v>4.3650766213734901E-4</v>
      </c>
    </row>
    <row r="696" spans="1:8" x14ac:dyDescent="0.25">
      <c r="A696" t="s">
        <v>3374</v>
      </c>
      <c r="B696" t="s">
        <v>70</v>
      </c>
      <c r="C696" t="s">
        <v>105</v>
      </c>
      <c r="D696" t="s">
        <v>47</v>
      </c>
      <c r="E696" t="s">
        <v>3434</v>
      </c>
      <c r="F696" t="s">
        <v>49</v>
      </c>
      <c r="G696" t="s">
        <v>50</v>
      </c>
      <c r="H696" s="7">
        <v>9.9206325553712296E-5</v>
      </c>
    </row>
    <row r="697" spans="1:8" x14ac:dyDescent="0.25">
      <c r="A697" t="s">
        <v>3374</v>
      </c>
      <c r="B697" t="s">
        <v>76</v>
      </c>
      <c r="C697" t="s">
        <v>105</v>
      </c>
      <c r="D697" t="s">
        <v>47</v>
      </c>
      <c r="E697" t="s">
        <v>3429</v>
      </c>
      <c r="F697" t="s">
        <v>49</v>
      </c>
      <c r="G697" t="s">
        <v>50</v>
      </c>
      <c r="H697">
        <v>6.0344790590220396E-4</v>
      </c>
    </row>
    <row r="698" spans="1:8" x14ac:dyDescent="0.25">
      <c r="A698" t="s">
        <v>3374</v>
      </c>
      <c r="B698" t="s">
        <v>70</v>
      </c>
      <c r="C698" t="s">
        <v>105</v>
      </c>
      <c r="D698" t="s">
        <v>47</v>
      </c>
      <c r="E698" t="s">
        <v>3435</v>
      </c>
      <c r="F698" t="s">
        <v>49</v>
      </c>
      <c r="G698" t="s">
        <v>50</v>
      </c>
      <c r="H698">
        <v>1.05363952702489E-4</v>
      </c>
    </row>
    <row r="699" spans="1:8" x14ac:dyDescent="0.25">
      <c r="A699" t="s">
        <v>3374</v>
      </c>
      <c r="B699" t="s">
        <v>76</v>
      </c>
      <c r="C699" t="s">
        <v>105</v>
      </c>
      <c r="D699" t="s">
        <v>47</v>
      </c>
      <c r="E699" t="s">
        <v>3431</v>
      </c>
      <c r="F699" t="s">
        <v>49</v>
      </c>
      <c r="G699" t="s">
        <v>50</v>
      </c>
      <c r="H699">
        <v>6.2962922785017204E-4</v>
      </c>
    </row>
    <row r="700" spans="1:8" x14ac:dyDescent="0.25">
      <c r="A700" t="s">
        <v>106</v>
      </c>
      <c r="B700" t="s">
        <v>3393</v>
      </c>
      <c r="C700" t="s">
        <v>108</v>
      </c>
      <c r="D700" t="s">
        <v>95</v>
      </c>
      <c r="E700" t="s">
        <v>60</v>
      </c>
      <c r="F700" t="s">
        <v>61</v>
      </c>
      <c r="G700">
        <v>6.2962922785017204E-4</v>
      </c>
    </row>
    <row r="701" spans="1:8" x14ac:dyDescent="0.25">
      <c r="A701">
        <v>6.2962922785017204E-4</v>
      </c>
    </row>
    <row r="702" spans="1:8" x14ac:dyDescent="0.25">
      <c r="A702" t="s">
        <v>81</v>
      </c>
      <c r="B702" t="s">
        <v>76</v>
      </c>
      <c r="C702" t="s">
        <v>105</v>
      </c>
      <c r="D702" t="s">
        <v>47</v>
      </c>
      <c r="E702" t="s">
        <v>3380</v>
      </c>
      <c r="F702" t="s">
        <v>49</v>
      </c>
      <c r="G702" t="s">
        <v>50</v>
      </c>
      <c r="H702">
        <v>7.4074135886298203E-4</v>
      </c>
    </row>
    <row r="703" spans="1:8" x14ac:dyDescent="0.25">
      <c r="A703" t="s">
        <v>3374</v>
      </c>
      <c r="B703" t="s">
        <v>70</v>
      </c>
      <c r="C703" t="s">
        <v>105</v>
      </c>
      <c r="D703" t="s">
        <v>47</v>
      </c>
      <c r="E703" t="s">
        <v>3436</v>
      </c>
      <c r="F703" t="s">
        <v>49</v>
      </c>
      <c r="G703" t="s">
        <v>50</v>
      </c>
      <c r="H703">
        <v>2.5925921069251098E-4</v>
      </c>
    </row>
    <row r="704" spans="1:8" x14ac:dyDescent="0.25">
      <c r="A704" t="s">
        <v>81</v>
      </c>
      <c r="B704" t="s">
        <v>73</v>
      </c>
      <c r="C704" t="s">
        <v>105</v>
      </c>
      <c r="D704" t="s">
        <v>47</v>
      </c>
      <c r="E704" t="s">
        <v>52</v>
      </c>
      <c r="F704" t="s">
        <v>49</v>
      </c>
      <c r="G704" t="s">
        <v>50</v>
      </c>
      <c r="H704">
        <v>7.4074135886298203E-4</v>
      </c>
    </row>
    <row r="705" spans="1:8" x14ac:dyDescent="0.25">
      <c r="A705" t="s">
        <v>3374</v>
      </c>
      <c r="B705" t="s">
        <v>70</v>
      </c>
      <c r="C705" t="s">
        <v>105</v>
      </c>
      <c r="D705" t="s">
        <v>47</v>
      </c>
      <c r="E705" t="s">
        <v>3437</v>
      </c>
      <c r="F705" t="s">
        <v>49</v>
      </c>
      <c r="G705" t="s">
        <v>50</v>
      </c>
      <c r="H705">
        <v>2.5089601034759102E-4</v>
      </c>
    </row>
    <row r="706" spans="1:8" x14ac:dyDescent="0.25">
      <c r="A706" t="s">
        <v>81</v>
      </c>
      <c r="B706" t="s">
        <v>70</v>
      </c>
      <c r="C706" t="s">
        <v>105</v>
      </c>
      <c r="D706" t="s">
        <v>47</v>
      </c>
      <c r="E706" t="s">
        <v>3384</v>
      </c>
      <c r="F706" t="s">
        <v>49</v>
      </c>
      <c r="G706" t="s">
        <v>50</v>
      </c>
      <c r="H706">
        <v>0</v>
      </c>
    </row>
    <row r="707" spans="1:8" x14ac:dyDescent="0.25">
      <c r="A707" t="s">
        <v>3374</v>
      </c>
      <c r="B707" t="s">
        <v>70</v>
      </c>
      <c r="C707" t="s">
        <v>105</v>
      </c>
      <c r="D707" t="s">
        <v>47</v>
      </c>
      <c r="E707" t="s">
        <v>3438</v>
      </c>
      <c r="F707" t="s">
        <v>49</v>
      </c>
      <c r="G707" t="s">
        <v>50</v>
      </c>
      <c r="H707">
        <v>2.4305551002422901E-4</v>
      </c>
    </row>
    <row r="708" spans="1:8" x14ac:dyDescent="0.25">
      <c r="A708" t="s">
        <v>3374</v>
      </c>
      <c r="B708" t="s">
        <v>70</v>
      </c>
      <c r="C708" t="s">
        <v>105</v>
      </c>
      <c r="D708" t="s">
        <v>47</v>
      </c>
      <c r="E708" t="s">
        <v>3439</v>
      </c>
      <c r="F708" t="s">
        <v>49</v>
      </c>
      <c r="G708" t="s">
        <v>50</v>
      </c>
      <c r="H708">
        <v>2.3569019153864599E-4</v>
      </c>
    </row>
    <row r="709" spans="1:8" x14ac:dyDescent="0.25">
      <c r="A709" t="s">
        <v>3374</v>
      </c>
      <c r="B709" t="s">
        <v>70</v>
      </c>
      <c r="C709" t="s">
        <v>105</v>
      </c>
      <c r="D709" t="s">
        <v>47</v>
      </c>
      <c r="E709" t="s">
        <v>3440</v>
      </c>
      <c r="F709" t="s">
        <v>49</v>
      </c>
      <c r="G709" t="s">
        <v>50</v>
      </c>
      <c r="H709">
        <v>2.2875812708162701E-4</v>
      </c>
    </row>
    <row r="710" spans="1:8" x14ac:dyDescent="0.25">
      <c r="A710" t="s">
        <v>3374</v>
      </c>
      <c r="B710" t="s">
        <v>70</v>
      </c>
      <c r="C710" t="s">
        <v>105</v>
      </c>
      <c r="D710" t="s">
        <v>47</v>
      </c>
      <c r="E710" t="s">
        <v>3441</v>
      </c>
      <c r="F710" t="s">
        <v>49</v>
      </c>
      <c r="G710" t="s">
        <v>50</v>
      </c>
      <c r="H710">
        <v>2.22222180593581E-4</v>
      </c>
    </row>
    <row r="711" spans="1:8" x14ac:dyDescent="0.25">
      <c r="A711" t="s">
        <v>3374</v>
      </c>
      <c r="B711" t="s">
        <v>70</v>
      </c>
      <c r="C711" t="s">
        <v>105</v>
      </c>
      <c r="D711" t="s">
        <v>47</v>
      </c>
      <c r="E711" t="s">
        <v>3442</v>
      </c>
      <c r="F711" t="s">
        <v>49</v>
      </c>
      <c r="G711" t="s">
        <v>50</v>
      </c>
      <c r="H711">
        <v>2.16049342243759E-4</v>
      </c>
    </row>
    <row r="712" spans="1:8" x14ac:dyDescent="0.25">
      <c r="A712" t="s">
        <v>81</v>
      </c>
      <c r="B712" t="s">
        <v>76</v>
      </c>
      <c r="C712" t="s">
        <v>105</v>
      </c>
      <c r="D712" t="s">
        <v>47</v>
      </c>
      <c r="E712" t="s">
        <v>3381</v>
      </c>
      <c r="F712" t="s">
        <v>49</v>
      </c>
      <c r="G712" t="s">
        <v>50</v>
      </c>
      <c r="H712">
        <v>6.9444477558135902E-4</v>
      </c>
    </row>
    <row r="713" spans="1:8" x14ac:dyDescent="0.25">
      <c r="A713" t="s">
        <v>3374</v>
      </c>
      <c r="B713" t="s">
        <v>70</v>
      </c>
      <c r="C713" t="s">
        <v>105</v>
      </c>
      <c r="D713" t="s">
        <v>47</v>
      </c>
      <c r="E713" t="s">
        <v>3443</v>
      </c>
      <c r="F713" t="s">
        <v>49</v>
      </c>
      <c r="G713" t="s">
        <v>50</v>
      </c>
      <c r="H713">
        <v>2.1021017083176601E-4</v>
      </c>
    </row>
    <row r="714" spans="1:8" x14ac:dyDescent="0.25">
      <c r="A714" t="s">
        <v>81</v>
      </c>
      <c r="B714" t="s">
        <v>73</v>
      </c>
      <c r="C714" t="s">
        <v>105</v>
      </c>
      <c r="D714" t="s">
        <v>47</v>
      </c>
      <c r="E714" t="s">
        <v>53</v>
      </c>
      <c r="F714" t="s">
        <v>49</v>
      </c>
      <c r="G714" t="s">
        <v>50</v>
      </c>
      <c r="H714">
        <v>5.5555601914723698E-4</v>
      </c>
    </row>
    <row r="715" spans="1:8" x14ac:dyDescent="0.25">
      <c r="A715" t="s">
        <v>81</v>
      </c>
      <c r="B715" t="s">
        <v>70</v>
      </c>
      <c r="C715" t="s">
        <v>105</v>
      </c>
      <c r="D715" t="s">
        <v>47</v>
      </c>
      <c r="E715" t="s">
        <v>3386</v>
      </c>
      <c r="F715" t="s">
        <v>49</v>
      </c>
      <c r="G715" t="s">
        <v>50</v>
      </c>
      <c r="H715">
        <v>0</v>
      </c>
    </row>
    <row r="716" spans="1:8" x14ac:dyDescent="0.25">
      <c r="A716" t="s">
        <v>3374</v>
      </c>
      <c r="B716" t="s">
        <v>70</v>
      </c>
      <c r="C716" t="s">
        <v>105</v>
      </c>
      <c r="D716" t="s">
        <v>47</v>
      </c>
      <c r="E716" t="s">
        <v>3444</v>
      </c>
      <c r="F716" t="s">
        <v>49</v>
      </c>
      <c r="G716" t="s">
        <v>50</v>
      </c>
      <c r="H716">
        <v>2.0467832423092999E-4</v>
      </c>
    </row>
    <row r="717" spans="1:8" x14ac:dyDescent="0.25">
      <c r="A717" t="s">
        <v>3374</v>
      </c>
      <c r="B717" t="s">
        <v>70</v>
      </c>
      <c r="C717" t="s">
        <v>105</v>
      </c>
      <c r="D717" t="s">
        <v>47</v>
      </c>
      <c r="E717" t="s">
        <v>3445</v>
      </c>
      <c r="F717" t="s">
        <v>49</v>
      </c>
      <c r="G717" t="s">
        <v>50</v>
      </c>
      <c r="H717">
        <v>4.2022792702047201E-4</v>
      </c>
    </row>
    <row r="718" spans="1:8" x14ac:dyDescent="0.25">
      <c r="A718" t="s">
        <v>3374</v>
      </c>
      <c r="B718" t="s">
        <v>70</v>
      </c>
      <c r="C718" t="s">
        <v>105</v>
      </c>
      <c r="D718" t="s">
        <v>47</v>
      </c>
      <c r="E718" t="s">
        <v>3446</v>
      </c>
      <c r="F718" t="s">
        <v>49</v>
      </c>
      <c r="G718" t="s">
        <v>50</v>
      </c>
      <c r="H718">
        <v>5.6944439808527601E-4</v>
      </c>
    </row>
    <row r="719" spans="1:8" x14ac:dyDescent="0.25">
      <c r="A719" t="s">
        <v>3374</v>
      </c>
      <c r="B719" t="s">
        <v>70</v>
      </c>
      <c r="C719" t="s">
        <v>105</v>
      </c>
      <c r="D719" t="s">
        <v>47</v>
      </c>
      <c r="E719" t="s">
        <v>3447</v>
      </c>
      <c r="F719" t="s">
        <v>49</v>
      </c>
      <c r="G719" t="s">
        <v>50</v>
      </c>
      <c r="H719">
        <v>5.5555551032709797E-4</v>
      </c>
    </row>
    <row r="720" spans="1:8" x14ac:dyDescent="0.25">
      <c r="A720" t="s">
        <v>3374</v>
      </c>
      <c r="B720" t="s">
        <v>70</v>
      </c>
      <c r="C720" t="s">
        <v>105</v>
      </c>
      <c r="D720" t="s">
        <v>47</v>
      </c>
      <c r="E720" t="s">
        <v>3448</v>
      </c>
      <c r="F720" t="s">
        <v>49</v>
      </c>
      <c r="G720" t="s">
        <v>50</v>
      </c>
      <c r="H720">
        <v>5.5555549878922705E-4</v>
      </c>
    </row>
    <row r="721" spans="1:8" x14ac:dyDescent="0.25">
      <c r="A721" t="s">
        <v>81</v>
      </c>
      <c r="B721" t="s">
        <v>76</v>
      </c>
      <c r="C721" t="s">
        <v>105</v>
      </c>
      <c r="D721" t="s">
        <v>47</v>
      </c>
      <c r="E721" t="s">
        <v>3383</v>
      </c>
      <c r="F721" t="s">
        <v>49</v>
      </c>
      <c r="G721" t="s">
        <v>50</v>
      </c>
      <c r="H721">
        <v>5.5555582046508704E-4</v>
      </c>
    </row>
    <row r="722" spans="1:8" x14ac:dyDescent="0.25">
      <c r="A722" t="s">
        <v>3374</v>
      </c>
      <c r="B722" t="s">
        <v>70</v>
      </c>
      <c r="C722" t="s">
        <v>105</v>
      </c>
      <c r="D722" t="s">
        <v>47</v>
      </c>
      <c r="E722" t="s">
        <v>3449</v>
      </c>
      <c r="F722" t="s">
        <v>49</v>
      </c>
      <c r="G722" t="s">
        <v>50</v>
      </c>
      <c r="H722">
        <v>5.4263560346854702E-4</v>
      </c>
    </row>
    <row r="723" spans="1:8" x14ac:dyDescent="0.25">
      <c r="A723" t="s">
        <v>81</v>
      </c>
      <c r="B723" t="s">
        <v>70</v>
      </c>
      <c r="C723" t="s">
        <v>105</v>
      </c>
      <c r="D723" t="s">
        <v>47</v>
      </c>
      <c r="E723" t="s">
        <v>3388</v>
      </c>
      <c r="F723" t="s">
        <v>49</v>
      </c>
      <c r="G723" t="s">
        <v>50</v>
      </c>
      <c r="H723">
        <v>0</v>
      </c>
    </row>
    <row r="724" spans="1:8" x14ac:dyDescent="0.25">
      <c r="A724" t="s">
        <v>81</v>
      </c>
      <c r="B724" t="s">
        <v>73</v>
      </c>
      <c r="C724" t="s">
        <v>105</v>
      </c>
      <c r="D724" t="s">
        <v>47</v>
      </c>
      <c r="E724" t="s">
        <v>54</v>
      </c>
      <c r="F724" t="s">
        <v>49</v>
      </c>
      <c r="G724" t="s">
        <v>50</v>
      </c>
      <c r="H724">
        <v>4.4444481531778898E-4</v>
      </c>
    </row>
    <row r="725" spans="1:8" x14ac:dyDescent="0.25">
      <c r="A725" t="s">
        <v>3374</v>
      </c>
      <c r="B725" t="s">
        <v>70</v>
      </c>
      <c r="C725" t="s">
        <v>105</v>
      </c>
      <c r="D725" t="s">
        <v>47</v>
      </c>
      <c r="E725" t="s">
        <v>3450</v>
      </c>
      <c r="F725" t="s">
        <v>49</v>
      </c>
      <c r="G725" t="s">
        <v>50</v>
      </c>
      <c r="H725">
        <v>5.3030297611698896E-4</v>
      </c>
    </row>
    <row r="726" spans="1:8" x14ac:dyDescent="0.25">
      <c r="A726" t="s">
        <v>3374</v>
      </c>
      <c r="B726" t="s">
        <v>70</v>
      </c>
      <c r="C726" t="s">
        <v>105</v>
      </c>
      <c r="D726" t="s">
        <v>47</v>
      </c>
      <c r="E726" t="s">
        <v>3451</v>
      </c>
      <c r="F726" t="s">
        <v>49</v>
      </c>
      <c r="G726" t="s">
        <v>50</v>
      </c>
      <c r="H726">
        <v>5.1851846553661201E-4</v>
      </c>
    </row>
    <row r="727" spans="1:8" x14ac:dyDescent="0.25">
      <c r="A727" t="s">
        <v>3374</v>
      </c>
      <c r="B727" t="s">
        <v>70</v>
      </c>
      <c r="C727" t="s">
        <v>105</v>
      </c>
      <c r="D727" t="s">
        <v>47</v>
      </c>
      <c r="E727" t="s">
        <v>3452</v>
      </c>
      <c r="F727" t="s">
        <v>49</v>
      </c>
      <c r="G727" t="s">
        <v>50</v>
      </c>
      <c r="H727">
        <v>5.3140093450960903E-4</v>
      </c>
    </row>
    <row r="728" spans="1:8" x14ac:dyDescent="0.25">
      <c r="A728" t="s">
        <v>3374</v>
      </c>
      <c r="B728" t="s">
        <v>70</v>
      </c>
      <c r="C728" t="s">
        <v>105</v>
      </c>
      <c r="D728" t="s">
        <v>47</v>
      </c>
      <c r="E728" t="s">
        <v>3453</v>
      </c>
      <c r="F728" t="s">
        <v>49</v>
      </c>
      <c r="G728" t="s">
        <v>50</v>
      </c>
      <c r="H728">
        <v>5.2009453164770202E-4</v>
      </c>
    </row>
    <row r="729" spans="1:8" x14ac:dyDescent="0.25">
      <c r="A729" t="s">
        <v>3374</v>
      </c>
      <c r="B729" t="s">
        <v>70</v>
      </c>
      <c r="C729" t="s">
        <v>105</v>
      </c>
      <c r="D729" t="s">
        <v>47</v>
      </c>
      <c r="E729" t="s">
        <v>3454</v>
      </c>
      <c r="F729" t="s">
        <v>49</v>
      </c>
      <c r="G729" t="s">
        <v>50</v>
      </c>
      <c r="H729">
        <v>5.0925922890504203E-4</v>
      </c>
    </row>
    <row r="730" spans="1:8" x14ac:dyDescent="0.25">
      <c r="A730" t="s">
        <v>3374</v>
      </c>
      <c r="B730" t="s">
        <v>70</v>
      </c>
      <c r="C730" t="s">
        <v>105</v>
      </c>
      <c r="D730" t="s">
        <v>47</v>
      </c>
      <c r="E730" t="s">
        <v>3455</v>
      </c>
      <c r="F730" t="s">
        <v>49</v>
      </c>
      <c r="G730" t="s">
        <v>50</v>
      </c>
      <c r="H730">
        <v>5.8390019702262601E-4</v>
      </c>
    </row>
    <row r="731" spans="1:8" x14ac:dyDescent="0.25">
      <c r="A731" t="s">
        <v>81</v>
      </c>
      <c r="B731" t="s">
        <v>76</v>
      </c>
      <c r="C731" t="s">
        <v>105</v>
      </c>
      <c r="D731" t="s">
        <v>47</v>
      </c>
      <c r="E731" t="s">
        <v>3385</v>
      </c>
      <c r="F731" t="s">
        <v>49</v>
      </c>
      <c r="G731" t="s">
        <v>50</v>
      </c>
      <c r="H731">
        <v>4.6296318372090599E-4</v>
      </c>
    </row>
    <row r="732" spans="1:8" x14ac:dyDescent="0.25">
      <c r="A732" t="s">
        <v>81</v>
      </c>
      <c r="B732" t="s">
        <v>70</v>
      </c>
      <c r="C732" t="s">
        <v>105</v>
      </c>
      <c r="D732" t="s">
        <v>47</v>
      </c>
      <c r="E732" t="s">
        <v>3391</v>
      </c>
      <c r="F732" t="s">
        <v>49</v>
      </c>
      <c r="G732" t="s">
        <v>50</v>
      </c>
      <c r="H732">
        <v>0</v>
      </c>
    </row>
    <row r="733" spans="1:8" x14ac:dyDescent="0.25">
      <c r="A733" t="s">
        <v>3374</v>
      </c>
      <c r="B733" t="s">
        <v>70</v>
      </c>
      <c r="C733" t="s">
        <v>105</v>
      </c>
      <c r="D733" t="s">
        <v>47</v>
      </c>
      <c r="E733" t="s">
        <v>3456</v>
      </c>
      <c r="F733" t="s">
        <v>49</v>
      </c>
      <c r="G733" t="s">
        <v>50</v>
      </c>
      <c r="H733">
        <v>7.3888874053954997E-4</v>
      </c>
    </row>
    <row r="734" spans="1:8" x14ac:dyDescent="0.25">
      <c r="A734" t="s">
        <v>106</v>
      </c>
      <c r="B734" t="s">
        <v>3393</v>
      </c>
      <c r="C734" t="s">
        <v>108</v>
      </c>
      <c r="D734" t="s">
        <v>96</v>
      </c>
      <c r="E734" t="s">
        <v>60</v>
      </c>
      <c r="F734" t="s">
        <v>61</v>
      </c>
      <c r="G734">
        <v>7.3888874053954997E-4</v>
      </c>
    </row>
    <row r="735" spans="1:8" x14ac:dyDescent="0.25">
      <c r="A735">
        <v>7.3888874053954997E-4</v>
      </c>
    </row>
    <row r="736" spans="1:8" x14ac:dyDescent="0.25">
      <c r="A736" t="s">
        <v>81</v>
      </c>
      <c r="B736" t="s">
        <v>73</v>
      </c>
      <c r="C736" t="s">
        <v>105</v>
      </c>
      <c r="D736" t="s">
        <v>47</v>
      </c>
      <c r="E736" t="s">
        <v>55</v>
      </c>
      <c r="F736" t="s">
        <v>49</v>
      </c>
      <c r="G736" t="s">
        <v>50</v>
      </c>
      <c r="H736">
        <v>3.7037067943149101E-4</v>
      </c>
    </row>
    <row r="737" spans="1:8" x14ac:dyDescent="0.25">
      <c r="A737" t="s">
        <v>81</v>
      </c>
      <c r="B737" t="s">
        <v>76</v>
      </c>
      <c r="C737" t="s">
        <v>105</v>
      </c>
      <c r="D737" t="s">
        <v>47</v>
      </c>
      <c r="E737" t="s">
        <v>3387</v>
      </c>
      <c r="F737" t="s">
        <v>49</v>
      </c>
      <c r="G737" t="s">
        <v>50</v>
      </c>
      <c r="H737">
        <v>3.9682558604649102E-4</v>
      </c>
    </row>
    <row r="738" spans="1:8" x14ac:dyDescent="0.25">
      <c r="A738" t="s">
        <v>81</v>
      </c>
      <c r="B738" t="s">
        <v>70</v>
      </c>
      <c r="C738" t="s">
        <v>105</v>
      </c>
      <c r="D738" t="s">
        <v>47</v>
      </c>
      <c r="E738" t="s">
        <v>3394</v>
      </c>
      <c r="F738" t="s">
        <v>49</v>
      </c>
      <c r="G738" t="s">
        <v>50</v>
      </c>
      <c r="H738">
        <v>1.04166567325592E-4</v>
      </c>
    </row>
    <row r="739" spans="1:8" x14ac:dyDescent="0.25">
      <c r="A739" t="s">
        <v>81</v>
      </c>
      <c r="B739" t="s">
        <v>73</v>
      </c>
      <c r="C739" t="s">
        <v>105</v>
      </c>
      <c r="D739" t="s">
        <v>47</v>
      </c>
      <c r="E739" t="s">
        <v>56</v>
      </c>
      <c r="F739" t="s">
        <v>49</v>
      </c>
      <c r="G739" t="s">
        <v>50</v>
      </c>
      <c r="H739">
        <v>8.3333339009966103E-4</v>
      </c>
    </row>
    <row r="740" spans="1:8" x14ac:dyDescent="0.25">
      <c r="A740" t="s">
        <v>81</v>
      </c>
      <c r="B740" t="s">
        <v>76</v>
      </c>
      <c r="C740" t="s">
        <v>105</v>
      </c>
      <c r="D740" t="s">
        <v>47</v>
      </c>
      <c r="E740" t="s">
        <v>3389</v>
      </c>
      <c r="F740" t="s">
        <v>49</v>
      </c>
      <c r="G740" t="s">
        <v>50</v>
      </c>
      <c r="H740">
        <v>4.5138895511627198E-4</v>
      </c>
    </row>
    <row r="741" spans="1:8" x14ac:dyDescent="0.25">
      <c r="A741" t="s">
        <v>81</v>
      </c>
      <c r="B741" t="s">
        <v>70</v>
      </c>
      <c r="C741" t="s">
        <v>105</v>
      </c>
      <c r="D741" t="s">
        <v>47</v>
      </c>
      <c r="E741" t="s">
        <v>3396</v>
      </c>
      <c r="F741" t="s">
        <v>49</v>
      </c>
      <c r="G741" t="s">
        <v>50</v>
      </c>
      <c r="H741">
        <v>1.54320840482358E-4</v>
      </c>
    </row>
    <row r="742" spans="1:8" x14ac:dyDescent="0.25">
      <c r="A742" t="s">
        <v>81</v>
      </c>
      <c r="B742" t="s">
        <v>73</v>
      </c>
      <c r="C742" t="s">
        <v>105</v>
      </c>
      <c r="D742" t="s">
        <v>47</v>
      </c>
      <c r="E742" t="s">
        <v>57</v>
      </c>
      <c r="F742" t="s">
        <v>49</v>
      </c>
      <c r="G742" t="s">
        <v>50</v>
      </c>
      <c r="H742">
        <v>8.3333328366279596E-4</v>
      </c>
    </row>
    <row r="743" spans="1:8" x14ac:dyDescent="0.25">
      <c r="A743" t="s">
        <v>81</v>
      </c>
      <c r="B743" t="s">
        <v>76</v>
      </c>
      <c r="C743" t="s">
        <v>105</v>
      </c>
      <c r="D743" t="s">
        <v>47</v>
      </c>
      <c r="E743" t="s">
        <v>3390</v>
      </c>
      <c r="F743" t="s">
        <v>49</v>
      </c>
      <c r="G743" t="s">
        <v>50</v>
      </c>
      <c r="H743">
        <v>5.5555546725237796E-4</v>
      </c>
    </row>
    <row r="744" spans="1:8" x14ac:dyDescent="0.25">
      <c r="A744" t="s">
        <v>81</v>
      </c>
      <c r="B744" t="s">
        <v>70</v>
      </c>
      <c r="C744" t="s">
        <v>105</v>
      </c>
      <c r="D744" t="s">
        <v>47</v>
      </c>
      <c r="E744" t="s">
        <v>3398</v>
      </c>
      <c r="F744" t="s">
        <v>49</v>
      </c>
      <c r="G744" t="s">
        <v>50</v>
      </c>
      <c r="H744">
        <v>1.3888875643412201E-4</v>
      </c>
    </row>
    <row r="745" spans="1:8" x14ac:dyDescent="0.25">
      <c r="A745" t="s">
        <v>81</v>
      </c>
      <c r="B745" t="s">
        <v>73</v>
      </c>
      <c r="C745" t="s">
        <v>105</v>
      </c>
      <c r="D745" t="s">
        <v>47</v>
      </c>
      <c r="E745" t="s">
        <v>58</v>
      </c>
      <c r="F745" t="s">
        <v>49</v>
      </c>
      <c r="G745" t="s">
        <v>50</v>
      </c>
      <c r="H745">
        <v>9.5679009402239697E-4</v>
      </c>
    </row>
    <row r="746" spans="1:8" x14ac:dyDescent="0.25">
      <c r="A746" t="s">
        <v>81</v>
      </c>
      <c r="B746" t="s">
        <v>76</v>
      </c>
      <c r="C746" t="s">
        <v>105</v>
      </c>
      <c r="D746" t="s">
        <v>47</v>
      </c>
      <c r="E746" t="s">
        <v>3392</v>
      </c>
      <c r="F746" t="s">
        <v>49</v>
      </c>
      <c r="G746" t="s">
        <v>50</v>
      </c>
      <c r="H746">
        <v>6.9444417953491201E-4</v>
      </c>
    </row>
    <row r="747" spans="1:8" x14ac:dyDescent="0.25">
      <c r="A747" t="s">
        <v>81</v>
      </c>
      <c r="B747" t="s">
        <v>73</v>
      </c>
      <c r="C747" t="s">
        <v>105</v>
      </c>
      <c r="D747" t="s">
        <v>47</v>
      </c>
      <c r="E747" t="s">
        <v>59</v>
      </c>
      <c r="F747" t="s">
        <v>49</v>
      </c>
      <c r="G747" t="s">
        <v>50</v>
      </c>
      <c r="H747">
        <v>1.16666654745737E-3</v>
      </c>
    </row>
    <row r="748" spans="1:8" x14ac:dyDescent="0.25">
      <c r="A748" t="s">
        <v>106</v>
      </c>
      <c r="B748" t="s">
        <v>110</v>
      </c>
      <c r="C748" t="s">
        <v>108</v>
      </c>
      <c r="D748" t="s">
        <v>89</v>
      </c>
      <c r="E748" t="s">
        <v>60</v>
      </c>
      <c r="F748" t="s">
        <v>61</v>
      </c>
      <c r="G748">
        <v>1.16666654745737E-3</v>
      </c>
    </row>
    <row r="749" spans="1:8" x14ac:dyDescent="0.25">
      <c r="A749">
        <v>1.16666654745737E-3</v>
      </c>
    </row>
    <row r="750" spans="1:8" x14ac:dyDescent="0.25">
      <c r="A750" t="s">
        <v>81</v>
      </c>
      <c r="B750" t="s">
        <v>70</v>
      </c>
      <c r="C750" t="s">
        <v>105</v>
      </c>
      <c r="D750" t="s">
        <v>47</v>
      </c>
      <c r="E750" t="s">
        <v>3400</v>
      </c>
      <c r="F750" t="s">
        <v>49</v>
      </c>
      <c r="G750" t="s">
        <v>50</v>
      </c>
      <c r="H750">
        <v>1.26262505849202E-4</v>
      </c>
    </row>
    <row r="751" spans="1:8" x14ac:dyDescent="0.25">
      <c r="A751" t="s">
        <v>81</v>
      </c>
      <c r="B751" t="s">
        <v>76</v>
      </c>
      <c r="C751" t="s">
        <v>105</v>
      </c>
      <c r="D751" t="s">
        <v>47</v>
      </c>
      <c r="E751" t="s">
        <v>3395</v>
      </c>
      <c r="F751" t="s">
        <v>49</v>
      </c>
      <c r="G751" t="s">
        <v>50</v>
      </c>
      <c r="H751">
        <v>6.3131289048628299E-4</v>
      </c>
    </row>
    <row r="752" spans="1:8" x14ac:dyDescent="0.25">
      <c r="A752" t="s">
        <v>81</v>
      </c>
      <c r="B752" t="s">
        <v>70</v>
      </c>
      <c r="C752" t="s">
        <v>105</v>
      </c>
      <c r="D752" t="s">
        <v>47</v>
      </c>
      <c r="E752" t="s">
        <v>3402</v>
      </c>
      <c r="F752" t="s">
        <v>49</v>
      </c>
      <c r="G752" t="s">
        <v>50</v>
      </c>
      <c r="H752">
        <v>1.1574063036176801E-4</v>
      </c>
    </row>
    <row r="753" spans="1:8" x14ac:dyDescent="0.25">
      <c r="A753" t="s">
        <v>81</v>
      </c>
      <c r="B753" t="s">
        <v>76</v>
      </c>
      <c r="C753" t="s">
        <v>105</v>
      </c>
      <c r="D753" t="s">
        <v>47</v>
      </c>
      <c r="E753" t="s">
        <v>3397</v>
      </c>
      <c r="F753" t="s">
        <v>49</v>
      </c>
      <c r="G753" t="s">
        <v>50</v>
      </c>
      <c r="H753">
        <v>5.7870348294575995E-4</v>
      </c>
    </row>
    <row r="754" spans="1:8" x14ac:dyDescent="0.25">
      <c r="A754" t="s">
        <v>81</v>
      </c>
      <c r="B754" t="s">
        <v>70</v>
      </c>
      <c r="C754" t="s">
        <v>105</v>
      </c>
      <c r="D754" t="s">
        <v>47</v>
      </c>
      <c r="E754" t="s">
        <v>3405</v>
      </c>
      <c r="F754" t="s">
        <v>49</v>
      </c>
      <c r="G754" t="s">
        <v>50</v>
      </c>
      <c r="H754">
        <v>1.06837504949325E-4</v>
      </c>
    </row>
    <row r="755" spans="1:8" x14ac:dyDescent="0.25">
      <c r="A755" t="s">
        <v>81</v>
      </c>
      <c r="B755" t="s">
        <v>76</v>
      </c>
      <c r="C755" t="s">
        <v>105</v>
      </c>
      <c r="D755" t="s">
        <v>47</v>
      </c>
      <c r="E755" t="s">
        <v>3399</v>
      </c>
      <c r="F755" t="s">
        <v>49</v>
      </c>
      <c r="G755" t="s">
        <v>50</v>
      </c>
      <c r="H755">
        <v>5.3418783041147004E-4</v>
      </c>
    </row>
    <row r="756" spans="1:8" x14ac:dyDescent="0.25">
      <c r="A756" t="s">
        <v>81</v>
      </c>
      <c r="B756" t="s">
        <v>70</v>
      </c>
      <c r="C756" t="s">
        <v>105</v>
      </c>
      <c r="D756" t="s">
        <v>47</v>
      </c>
      <c r="E756" t="s">
        <v>3407</v>
      </c>
      <c r="F756" t="s">
        <v>49</v>
      </c>
      <c r="G756" t="s">
        <v>50</v>
      </c>
      <c r="H756" s="7">
        <v>9.9206254595801904E-5</v>
      </c>
    </row>
    <row r="757" spans="1:8" x14ac:dyDescent="0.25">
      <c r="A757" t="s">
        <v>81</v>
      </c>
      <c r="B757" t="s">
        <v>76</v>
      </c>
      <c r="C757" t="s">
        <v>105</v>
      </c>
      <c r="D757" t="s">
        <v>47</v>
      </c>
      <c r="E757" t="s">
        <v>3401</v>
      </c>
      <c r="F757" t="s">
        <v>49</v>
      </c>
      <c r="G757" t="s">
        <v>50</v>
      </c>
      <c r="H757">
        <v>5.5555530956813198E-4</v>
      </c>
    </row>
    <row r="758" spans="1:8" x14ac:dyDescent="0.25">
      <c r="A758" t="s">
        <v>81</v>
      </c>
      <c r="B758" t="s">
        <v>70</v>
      </c>
      <c r="C758" t="s">
        <v>105</v>
      </c>
      <c r="D758" t="s">
        <v>47</v>
      </c>
      <c r="E758" t="s">
        <v>3409</v>
      </c>
      <c r="F758" t="s">
        <v>49</v>
      </c>
      <c r="G758" t="s">
        <v>50</v>
      </c>
      <c r="H758" s="7">
        <v>9.2592504289415101E-5</v>
      </c>
    </row>
    <row r="759" spans="1:8" x14ac:dyDescent="0.25">
      <c r="A759" t="s">
        <v>81</v>
      </c>
      <c r="B759" t="s">
        <v>76</v>
      </c>
      <c r="C759" t="s">
        <v>105</v>
      </c>
      <c r="D759" t="s">
        <v>47</v>
      </c>
      <c r="E759" t="s">
        <v>3403</v>
      </c>
      <c r="F759" t="s">
        <v>49</v>
      </c>
      <c r="G759" t="s">
        <v>50</v>
      </c>
      <c r="H759">
        <v>5.1851828893025704E-4</v>
      </c>
    </row>
    <row r="760" spans="1:8" x14ac:dyDescent="0.25">
      <c r="A760" t="s">
        <v>81</v>
      </c>
      <c r="B760" t="s">
        <v>70</v>
      </c>
      <c r="C760" t="s">
        <v>105</v>
      </c>
      <c r="D760" t="s">
        <v>47</v>
      </c>
      <c r="E760" t="s">
        <v>3411</v>
      </c>
      <c r="F760" t="s">
        <v>49</v>
      </c>
      <c r="G760" t="s">
        <v>50</v>
      </c>
      <c r="H760">
        <v>1.21527661879857E-4</v>
      </c>
    </row>
    <row r="761" spans="1:8" x14ac:dyDescent="0.25">
      <c r="A761" t="s">
        <v>81</v>
      </c>
      <c r="B761" t="s">
        <v>76</v>
      </c>
      <c r="C761" t="s">
        <v>105</v>
      </c>
      <c r="D761" t="s">
        <v>47</v>
      </c>
      <c r="E761" t="s">
        <v>3404</v>
      </c>
      <c r="F761" t="s">
        <v>49</v>
      </c>
      <c r="G761" t="s">
        <v>50</v>
      </c>
      <c r="H761">
        <v>4.8611089587211601E-4</v>
      </c>
    </row>
    <row r="762" spans="1:8" x14ac:dyDescent="0.25">
      <c r="A762" t="s">
        <v>81</v>
      </c>
      <c r="B762" t="s">
        <v>70</v>
      </c>
      <c r="C762" t="s">
        <v>105</v>
      </c>
      <c r="D762" t="s">
        <v>47</v>
      </c>
      <c r="E762" t="s">
        <v>3413</v>
      </c>
      <c r="F762" t="s">
        <v>49</v>
      </c>
      <c r="G762" t="s">
        <v>50</v>
      </c>
      <c r="H762">
        <v>1.14378975886924E-4</v>
      </c>
    </row>
    <row r="763" spans="1:8" x14ac:dyDescent="0.25">
      <c r="A763" t="s">
        <v>81</v>
      </c>
      <c r="B763" t="s">
        <v>76</v>
      </c>
      <c r="C763" t="s">
        <v>105</v>
      </c>
      <c r="D763" t="s">
        <v>47</v>
      </c>
      <c r="E763" t="s">
        <v>3406</v>
      </c>
      <c r="F763" t="s">
        <v>49</v>
      </c>
      <c r="G763" t="s">
        <v>50</v>
      </c>
      <c r="H763">
        <v>4.5751613729140301E-4</v>
      </c>
    </row>
    <row r="764" spans="1:8" x14ac:dyDescent="0.25">
      <c r="A764" t="s">
        <v>81</v>
      </c>
      <c r="B764" t="s">
        <v>70</v>
      </c>
      <c r="C764" t="s">
        <v>105</v>
      </c>
      <c r="D764" t="s">
        <v>47</v>
      </c>
      <c r="E764" t="s">
        <v>3415</v>
      </c>
      <c r="F764" t="s">
        <v>49</v>
      </c>
      <c r="G764" t="s">
        <v>50</v>
      </c>
      <c r="H764">
        <v>1.6975303490956599E-4</v>
      </c>
    </row>
    <row r="765" spans="1:8" x14ac:dyDescent="0.25">
      <c r="A765" t="s">
        <v>81</v>
      </c>
      <c r="B765" t="s">
        <v>76</v>
      </c>
      <c r="C765" t="s">
        <v>105</v>
      </c>
      <c r="D765" t="s">
        <v>47</v>
      </c>
      <c r="E765" t="s">
        <v>3408</v>
      </c>
      <c r="F765" t="s">
        <v>49</v>
      </c>
      <c r="G765" t="s">
        <v>50</v>
      </c>
      <c r="H765">
        <v>4.3209857410854701E-4</v>
      </c>
    </row>
    <row r="766" spans="1:8" x14ac:dyDescent="0.25">
      <c r="A766" t="s">
        <v>81</v>
      </c>
      <c r="B766" t="s">
        <v>70</v>
      </c>
      <c r="C766" t="s">
        <v>105</v>
      </c>
      <c r="D766" t="s">
        <v>47</v>
      </c>
      <c r="E766" t="s">
        <v>3417</v>
      </c>
      <c r="F766" t="s">
        <v>49</v>
      </c>
      <c r="G766" t="s">
        <v>50</v>
      </c>
      <c r="H766">
        <v>1.60818664651168E-4</v>
      </c>
    </row>
    <row r="767" spans="1:8" x14ac:dyDescent="0.25">
      <c r="A767" t="s">
        <v>81</v>
      </c>
      <c r="B767" t="s">
        <v>76</v>
      </c>
      <c r="C767" t="s">
        <v>105</v>
      </c>
      <c r="D767" t="s">
        <v>47</v>
      </c>
      <c r="E767" t="s">
        <v>3410</v>
      </c>
      <c r="F767" t="s">
        <v>49</v>
      </c>
      <c r="G767" t="s">
        <v>50</v>
      </c>
      <c r="H767">
        <v>4.0935654389230802E-4</v>
      </c>
    </row>
    <row r="768" spans="1:8" x14ac:dyDescent="0.25">
      <c r="A768" t="s">
        <v>81</v>
      </c>
      <c r="B768" t="s">
        <v>70</v>
      </c>
      <c r="C768" t="s">
        <v>105</v>
      </c>
      <c r="D768" t="s">
        <v>47</v>
      </c>
      <c r="E768" t="s">
        <v>3419</v>
      </c>
      <c r="F768" t="s">
        <v>49</v>
      </c>
      <c r="G768" t="s">
        <v>50</v>
      </c>
      <c r="H768">
        <v>1.5277773141860899E-4</v>
      </c>
    </row>
    <row r="769" spans="1:8" x14ac:dyDescent="0.25">
      <c r="A769" t="s">
        <v>81</v>
      </c>
      <c r="B769" t="s">
        <v>76</v>
      </c>
      <c r="C769" t="s">
        <v>105</v>
      </c>
      <c r="D769" t="s">
        <v>47</v>
      </c>
      <c r="E769" t="s">
        <v>3412</v>
      </c>
      <c r="F769" t="s">
        <v>49</v>
      </c>
      <c r="G769" t="s">
        <v>50</v>
      </c>
      <c r="H769">
        <v>4.3055534362792901E-4</v>
      </c>
    </row>
    <row r="770" spans="1:8" x14ac:dyDescent="0.25">
      <c r="A770" t="s">
        <v>81</v>
      </c>
      <c r="B770" t="s">
        <v>76</v>
      </c>
      <c r="C770" t="s">
        <v>105</v>
      </c>
      <c r="D770" t="s">
        <v>47</v>
      </c>
      <c r="E770" t="s">
        <v>3414</v>
      </c>
      <c r="F770" t="s">
        <v>49</v>
      </c>
      <c r="G770" t="s">
        <v>50</v>
      </c>
      <c r="H770">
        <v>4.1005270821707499E-4</v>
      </c>
    </row>
    <row r="771" spans="1:8" x14ac:dyDescent="0.25">
      <c r="A771" t="s">
        <v>81</v>
      </c>
      <c r="B771" t="s">
        <v>70</v>
      </c>
      <c r="C771" t="s">
        <v>105</v>
      </c>
      <c r="D771" t="s">
        <v>47</v>
      </c>
      <c r="E771" t="s">
        <v>3421</v>
      </c>
      <c r="F771" t="s">
        <v>49</v>
      </c>
      <c r="G771" t="s">
        <v>50</v>
      </c>
      <c r="H771">
        <v>1.4550260135105599E-4</v>
      </c>
    </row>
    <row r="772" spans="1:8" x14ac:dyDescent="0.25">
      <c r="A772" t="s">
        <v>81</v>
      </c>
      <c r="B772" t="s">
        <v>76</v>
      </c>
      <c r="C772" t="s">
        <v>105</v>
      </c>
      <c r="D772" t="s">
        <v>47</v>
      </c>
      <c r="E772" t="s">
        <v>3416</v>
      </c>
      <c r="F772" t="s">
        <v>49</v>
      </c>
      <c r="G772" t="s">
        <v>50</v>
      </c>
      <c r="H772">
        <v>3.9141394875266298E-4</v>
      </c>
    </row>
    <row r="773" spans="1:8" x14ac:dyDescent="0.25">
      <c r="A773" t="s">
        <v>81</v>
      </c>
      <c r="B773" t="s">
        <v>70</v>
      </c>
      <c r="C773" t="s">
        <v>105</v>
      </c>
      <c r="D773" t="s">
        <v>47</v>
      </c>
      <c r="E773" t="s">
        <v>3423</v>
      </c>
      <c r="F773" t="s">
        <v>49</v>
      </c>
      <c r="G773" t="s">
        <v>50</v>
      </c>
      <c r="H773">
        <v>1.3888884674419E-4</v>
      </c>
    </row>
    <row r="774" spans="1:8" x14ac:dyDescent="0.25">
      <c r="A774" t="s">
        <v>81</v>
      </c>
      <c r="B774" t="s">
        <v>76</v>
      </c>
      <c r="C774" t="s">
        <v>105</v>
      </c>
      <c r="D774" t="s">
        <v>47</v>
      </c>
      <c r="E774" t="s">
        <v>3418</v>
      </c>
      <c r="F774" t="s">
        <v>49</v>
      </c>
      <c r="G774" t="s">
        <v>50</v>
      </c>
      <c r="H774">
        <v>3.7439595098080801E-4</v>
      </c>
    </row>
    <row r="775" spans="1:8" x14ac:dyDescent="0.25">
      <c r="A775" t="s">
        <v>81</v>
      </c>
      <c r="B775" t="s">
        <v>70</v>
      </c>
      <c r="C775" t="s">
        <v>105</v>
      </c>
      <c r="D775" t="s">
        <v>47</v>
      </c>
      <c r="E775" t="s">
        <v>3425</v>
      </c>
      <c r="F775" t="s">
        <v>49</v>
      </c>
      <c r="G775" t="s">
        <v>50</v>
      </c>
      <c r="H775">
        <v>1.3285020123357299E-4</v>
      </c>
    </row>
    <row r="776" spans="1:8" x14ac:dyDescent="0.25">
      <c r="A776" t="s">
        <v>81</v>
      </c>
      <c r="B776" t="s">
        <v>76</v>
      </c>
      <c r="C776" t="s">
        <v>105</v>
      </c>
      <c r="D776" t="s">
        <v>47</v>
      </c>
      <c r="E776" t="s">
        <v>3420</v>
      </c>
      <c r="F776" t="s">
        <v>49</v>
      </c>
      <c r="G776" t="s">
        <v>50</v>
      </c>
      <c r="H776">
        <v>3.5879611968994099E-4</v>
      </c>
    </row>
    <row r="777" spans="1:8" x14ac:dyDescent="0.25">
      <c r="A777" t="s">
        <v>81</v>
      </c>
      <c r="B777" t="s">
        <v>70</v>
      </c>
      <c r="C777" t="s">
        <v>105</v>
      </c>
      <c r="D777" t="s">
        <v>47</v>
      </c>
      <c r="E777" t="s">
        <v>3428</v>
      </c>
      <c r="F777" t="s">
        <v>49</v>
      </c>
      <c r="G777" t="s">
        <v>50</v>
      </c>
      <c r="H777">
        <v>1.2731477618217399E-4</v>
      </c>
    </row>
    <row r="778" spans="1:8" x14ac:dyDescent="0.25">
      <c r="A778" t="s">
        <v>81</v>
      </c>
      <c r="B778" t="s">
        <v>76</v>
      </c>
      <c r="C778" t="s">
        <v>105</v>
      </c>
      <c r="D778" t="s">
        <v>47</v>
      </c>
      <c r="E778" t="s">
        <v>3422</v>
      </c>
      <c r="F778" t="s">
        <v>49</v>
      </c>
      <c r="G778" t="s">
        <v>50</v>
      </c>
      <c r="H778">
        <v>3.4444427490234298E-4</v>
      </c>
    </row>
    <row r="779" spans="1:8" x14ac:dyDescent="0.25">
      <c r="A779" t="s">
        <v>81</v>
      </c>
      <c r="B779" t="s">
        <v>70</v>
      </c>
      <c r="C779" t="s">
        <v>105</v>
      </c>
      <c r="D779" t="s">
        <v>47</v>
      </c>
      <c r="E779" t="s">
        <v>3430</v>
      </c>
      <c r="F779" t="s">
        <v>49</v>
      </c>
      <c r="G779" t="s">
        <v>50</v>
      </c>
      <c r="H779">
        <v>1.22222185134887E-4</v>
      </c>
    </row>
    <row r="780" spans="1:8" x14ac:dyDescent="0.25">
      <c r="A780" t="s">
        <v>81</v>
      </c>
      <c r="B780" t="s">
        <v>76</v>
      </c>
      <c r="C780" t="s">
        <v>105</v>
      </c>
      <c r="D780" t="s">
        <v>47</v>
      </c>
      <c r="E780" t="s">
        <v>3424</v>
      </c>
      <c r="F780" t="s">
        <v>49</v>
      </c>
      <c r="G780" t="s">
        <v>50</v>
      </c>
      <c r="H780">
        <v>3.3119641817532999E-4</v>
      </c>
    </row>
    <row r="781" spans="1:8" x14ac:dyDescent="0.25">
      <c r="A781" t="s">
        <v>81</v>
      </c>
      <c r="B781" t="s">
        <v>70</v>
      </c>
      <c r="C781" t="s">
        <v>105</v>
      </c>
      <c r="D781" t="s">
        <v>47</v>
      </c>
      <c r="E781" t="s">
        <v>3432</v>
      </c>
      <c r="F781" t="s">
        <v>49</v>
      </c>
      <c r="G781" t="s">
        <v>50</v>
      </c>
      <c r="H781">
        <v>1.1752133186046799E-4</v>
      </c>
    </row>
    <row r="782" spans="1:8" x14ac:dyDescent="0.25">
      <c r="A782" t="s">
        <v>81</v>
      </c>
      <c r="B782" t="s">
        <v>76</v>
      </c>
      <c r="C782" t="s">
        <v>105</v>
      </c>
      <c r="D782" t="s">
        <v>47</v>
      </c>
      <c r="E782" t="s">
        <v>3426</v>
      </c>
      <c r="F782" t="s">
        <v>49</v>
      </c>
      <c r="G782" t="s">
        <v>50</v>
      </c>
      <c r="H782">
        <v>3.1892988416883599E-4</v>
      </c>
    </row>
    <row r="783" spans="1:8" x14ac:dyDescent="0.25">
      <c r="A783" t="s">
        <v>81</v>
      </c>
      <c r="B783" t="s">
        <v>70</v>
      </c>
      <c r="C783" t="s">
        <v>105</v>
      </c>
      <c r="D783" t="s">
        <v>47</v>
      </c>
      <c r="E783" t="s">
        <v>3433</v>
      </c>
      <c r="F783" t="s">
        <v>49</v>
      </c>
      <c r="G783" t="s">
        <v>50</v>
      </c>
      <c r="H783">
        <v>1.1316868993971E-4</v>
      </c>
    </row>
    <row r="784" spans="1:8" x14ac:dyDescent="0.25">
      <c r="A784" t="s">
        <v>81</v>
      </c>
      <c r="B784" t="s">
        <v>76</v>
      </c>
      <c r="C784" t="s">
        <v>105</v>
      </c>
      <c r="D784" t="s">
        <v>47</v>
      </c>
      <c r="E784" t="s">
        <v>3427</v>
      </c>
      <c r="F784" t="s">
        <v>49</v>
      </c>
      <c r="G784" t="s">
        <v>50</v>
      </c>
      <c r="H784">
        <v>3.0753953116280602E-4</v>
      </c>
    </row>
    <row r="785" spans="1:8" x14ac:dyDescent="0.25">
      <c r="A785" t="s">
        <v>81</v>
      </c>
      <c r="B785" t="s">
        <v>70</v>
      </c>
      <c r="C785" t="s">
        <v>105</v>
      </c>
      <c r="D785" t="s">
        <v>47</v>
      </c>
      <c r="E785" t="s">
        <v>3434</v>
      </c>
      <c r="F785" t="s">
        <v>49</v>
      </c>
      <c r="G785" t="s">
        <v>50</v>
      </c>
      <c r="H785">
        <v>1.09126951013292E-4</v>
      </c>
    </row>
    <row r="786" spans="1:8" x14ac:dyDescent="0.25">
      <c r="A786" t="s">
        <v>81</v>
      </c>
      <c r="B786" t="s">
        <v>76</v>
      </c>
      <c r="C786" t="s">
        <v>105</v>
      </c>
      <c r="D786" t="s">
        <v>47</v>
      </c>
      <c r="E786" t="s">
        <v>3429</v>
      </c>
      <c r="F786" t="s">
        <v>49</v>
      </c>
      <c r="G786" t="s">
        <v>50</v>
      </c>
      <c r="H786">
        <v>2.9693471974339899E-4</v>
      </c>
    </row>
    <row r="787" spans="1:8" x14ac:dyDescent="0.25">
      <c r="A787" t="s">
        <v>81</v>
      </c>
      <c r="B787" t="s">
        <v>70</v>
      </c>
      <c r="C787" t="s">
        <v>105</v>
      </c>
      <c r="D787" t="s">
        <v>47</v>
      </c>
      <c r="E787" t="s">
        <v>3435</v>
      </c>
      <c r="F787" t="s">
        <v>49</v>
      </c>
      <c r="G787" t="s">
        <v>50</v>
      </c>
      <c r="H787">
        <v>1.05363952702489E-4</v>
      </c>
    </row>
    <row r="788" spans="1:8" x14ac:dyDescent="0.25">
      <c r="A788" t="s">
        <v>81</v>
      </c>
      <c r="B788" t="s">
        <v>76</v>
      </c>
      <c r="C788" t="s">
        <v>105</v>
      </c>
      <c r="D788" t="s">
        <v>47</v>
      </c>
      <c r="E788" t="s">
        <v>3431</v>
      </c>
      <c r="F788" t="s">
        <v>49</v>
      </c>
      <c r="G788" t="s">
        <v>50</v>
      </c>
      <c r="H788">
        <v>3.61111031638251E-4</v>
      </c>
    </row>
    <row r="789" spans="1:8" x14ac:dyDescent="0.25">
      <c r="A789" t="s">
        <v>106</v>
      </c>
      <c r="B789" t="s">
        <v>110</v>
      </c>
      <c r="C789" t="s">
        <v>108</v>
      </c>
      <c r="D789" t="s">
        <v>95</v>
      </c>
      <c r="E789" t="s">
        <v>60</v>
      </c>
      <c r="F789" t="s">
        <v>61</v>
      </c>
      <c r="G789">
        <v>3.61111031638251E-4</v>
      </c>
    </row>
    <row r="790" spans="1:8" x14ac:dyDescent="0.25">
      <c r="A790">
        <v>3.61111031638251E-4</v>
      </c>
    </row>
    <row r="791" spans="1:8" x14ac:dyDescent="0.25">
      <c r="A791" t="s">
        <v>81</v>
      </c>
      <c r="B791" t="s">
        <v>70</v>
      </c>
      <c r="C791" t="s">
        <v>105</v>
      </c>
      <c r="D791" t="s">
        <v>47</v>
      </c>
      <c r="E791" t="s">
        <v>3436</v>
      </c>
      <c r="F791" t="s">
        <v>49</v>
      </c>
      <c r="G791" t="s">
        <v>50</v>
      </c>
      <c r="H791">
        <v>1.01851820945739E-4</v>
      </c>
    </row>
    <row r="792" spans="1:8" x14ac:dyDescent="0.25">
      <c r="A792" t="s">
        <v>81</v>
      </c>
      <c r="B792" t="s">
        <v>70</v>
      </c>
      <c r="C792" t="s">
        <v>105</v>
      </c>
      <c r="D792" t="s">
        <v>47</v>
      </c>
      <c r="E792" t="s">
        <v>3437</v>
      </c>
      <c r="F792" t="s">
        <v>49</v>
      </c>
      <c r="G792" t="s">
        <v>50</v>
      </c>
      <c r="H792" s="7">
        <v>9.8566278334586801E-5</v>
      </c>
    </row>
    <row r="793" spans="1:8" x14ac:dyDescent="0.25">
      <c r="A793" t="s">
        <v>81</v>
      </c>
      <c r="B793" t="s">
        <v>70</v>
      </c>
      <c r="C793" t="s">
        <v>105</v>
      </c>
      <c r="D793" t="s">
        <v>47</v>
      </c>
      <c r="E793" t="s">
        <v>3438</v>
      </c>
      <c r="F793" t="s">
        <v>49</v>
      </c>
      <c r="G793" t="s">
        <v>50</v>
      </c>
      <c r="H793" s="7">
        <v>9.5486082136631007E-5</v>
      </c>
    </row>
    <row r="794" spans="1:8" x14ac:dyDescent="0.25">
      <c r="A794" t="s">
        <v>81</v>
      </c>
      <c r="B794" t="s">
        <v>70</v>
      </c>
      <c r="C794" t="s">
        <v>105</v>
      </c>
      <c r="D794" t="s">
        <v>47</v>
      </c>
      <c r="E794" t="s">
        <v>3439</v>
      </c>
      <c r="F794" t="s">
        <v>49</v>
      </c>
      <c r="G794" t="s">
        <v>50</v>
      </c>
      <c r="H794" s="7">
        <v>9.2592564496127004E-5</v>
      </c>
    </row>
    <row r="795" spans="1:8" x14ac:dyDescent="0.25">
      <c r="A795" t="s">
        <v>81</v>
      </c>
      <c r="B795" t="s">
        <v>70</v>
      </c>
      <c r="C795" t="s">
        <v>105</v>
      </c>
      <c r="D795" t="s">
        <v>47</v>
      </c>
      <c r="E795" t="s">
        <v>3440</v>
      </c>
      <c r="F795" t="s">
        <v>49</v>
      </c>
      <c r="G795" t="s">
        <v>50</v>
      </c>
      <c r="H795" s="7">
        <v>8.9869253775652703E-5</v>
      </c>
    </row>
    <row r="796" spans="1:8" x14ac:dyDescent="0.25">
      <c r="A796" t="s">
        <v>81</v>
      </c>
      <c r="B796" t="s">
        <v>70</v>
      </c>
      <c r="C796" t="s">
        <v>105</v>
      </c>
      <c r="D796" t="s">
        <v>47</v>
      </c>
      <c r="E796" t="s">
        <v>3441</v>
      </c>
      <c r="F796" t="s">
        <v>49</v>
      </c>
      <c r="G796" t="s">
        <v>50</v>
      </c>
      <c r="H796" s="7">
        <v>8.7301560810633998E-5</v>
      </c>
    </row>
    <row r="797" spans="1:8" x14ac:dyDescent="0.25">
      <c r="A797" t="s">
        <v>81</v>
      </c>
      <c r="B797" t="s">
        <v>70</v>
      </c>
      <c r="C797" t="s">
        <v>105</v>
      </c>
      <c r="D797" t="s">
        <v>47</v>
      </c>
      <c r="E797" t="s">
        <v>3442</v>
      </c>
      <c r="F797" t="s">
        <v>49</v>
      </c>
      <c r="G797" t="s">
        <v>50</v>
      </c>
      <c r="H797" s="7">
        <v>8.4876517454783102E-5</v>
      </c>
    </row>
    <row r="798" spans="1:8" x14ac:dyDescent="0.25">
      <c r="A798" t="s">
        <v>81</v>
      </c>
      <c r="B798" t="s">
        <v>70</v>
      </c>
      <c r="C798" t="s">
        <v>105</v>
      </c>
      <c r="D798" t="s">
        <v>47</v>
      </c>
      <c r="E798" t="s">
        <v>3443</v>
      </c>
      <c r="F798" t="s">
        <v>49</v>
      </c>
      <c r="G798" t="s">
        <v>50</v>
      </c>
      <c r="H798" s="7">
        <v>8.2582557523572695E-5</v>
      </c>
    </row>
    <row r="799" spans="1:8" x14ac:dyDescent="0.25">
      <c r="A799" t="s">
        <v>81</v>
      </c>
      <c r="B799" t="s">
        <v>70</v>
      </c>
      <c r="C799" t="s">
        <v>105</v>
      </c>
      <c r="D799" t="s">
        <v>47</v>
      </c>
      <c r="E799" t="s">
        <v>3444</v>
      </c>
      <c r="F799" t="s">
        <v>49</v>
      </c>
      <c r="G799" t="s">
        <v>50</v>
      </c>
      <c r="H799" s="7">
        <v>8.0409332325583998E-5</v>
      </c>
    </row>
    <row r="800" spans="1:8" x14ac:dyDescent="0.25">
      <c r="A800" t="s">
        <v>81</v>
      </c>
      <c r="B800" t="s">
        <v>70</v>
      </c>
      <c r="C800" t="s">
        <v>105</v>
      </c>
      <c r="D800" t="s">
        <v>47</v>
      </c>
      <c r="E800" t="s">
        <v>3445</v>
      </c>
      <c r="F800" t="s">
        <v>49</v>
      </c>
      <c r="G800" t="s">
        <v>50</v>
      </c>
      <c r="H800" s="7">
        <v>7.8347554573645904E-5</v>
      </c>
    </row>
    <row r="801" spans="1:8" x14ac:dyDescent="0.25">
      <c r="A801" t="s">
        <v>81</v>
      </c>
      <c r="B801" t="s">
        <v>70</v>
      </c>
      <c r="C801" t="s">
        <v>105</v>
      </c>
      <c r="D801" t="s">
        <v>47</v>
      </c>
      <c r="E801" t="s">
        <v>3446</v>
      </c>
      <c r="F801" t="s">
        <v>49</v>
      </c>
      <c r="G801" t="s">
        <v>50</v>
      </c>
      <c r="H801" s="7">
        <v>7.6388865709304794E-5</v>
      </c>
    </row>
    <row r="802" spans="1:8" x14ac:dyDescent="0.25">
      <c r="A802" t="s">
        <v>81</v>
      </c>
      <c r="B802" t="s">
        <v>70</v>
      </c>
      <c r="C802" t="s">
        <v>105</v>
      </c>
      <c r="D802" t="s">
        <v>47</v>
      </c>
      <c r="E802" t="s">
        <v>3447</v>
      </c>
      <c r="F802" t="s">
        <v>49</v>
      </c>
      <c r="G802" t="s">
        <v>50</v>
      </c>
      <c r="H802" s="7">
        <v>7.45257226432242E-5</v>
      </c>
    </row>
    <row r="803" spans="1:8" x14ac:dyDescent="0.25">
      <c r="A803" t="s">
        <v>81</v>
      </c>
      <c r="B803" t="s">
        <v>70</v>
      </c>
      <c r="C803" t="s">
        <v>105</v>
      </c>
      <c r="D803" t="s">
        <v>47</v>
      </c>
      <c r="E803" t="s">
        <v>3448</v>
      </c>
      <c r="F803" t="s">
        <v>49</v>
      </c>
      <c r="G803" t="s">
        <v>50</v>
      </c>
      <c r="H803" s="7">
        <v>7.2751300675528294E-5</v>
      </c>
    </row>
    <row r="804" spans="1:8" x14ac:dyDescent="0.25">
      <c r="A804" t="s">
        <v>81</v>
      </c>
      <c r="B804" t="s">
        <v>70</v>
      </c>
      <c r="C804" t="s">
        <v>105</v>
      </c>
      <c r="D804" t="s">
        <v>47</v>
      </c>
      <c r="E804" t="s">
        <v>3449</v>
      </c>
      <c r="F804" t="s">
        <v>49</v>
      </c>
      <c r="G804" t="s">
        <v>50</v>
      </c>
      <c r="H804" s="7">
        <v>7.1059409962143997E-5</v>
      </c>
    </row>
    <row r="805" spans="1:8" x14ac:dyDescent="0.25">
      <c r="A805" t="s">
        <v>81</v>
      </c>
      <c r="B805" t="s">
        <v>70</v>
      </c>
      <c r="C805" t="s">
        <v>105</v>
      </c>
      <c r="D805" t="s">
        <v>47</v>
      </c>
      <c r="E805" t="s">
        <v>3450</v>
      </c>
      <c r="F805" t="s">
        <v>49</v>
      </c>
      <c r="G805" t="s">
        <v>50</v>
      </c>
      <c r="H805" s="7">
        <v>6.9444423372095202E-5</v>
      </c>
    </row>
    <row r="806" spans="1:8" x14ac:dyDescent="0.25">
      <c r="A806" t="s">
        <v>81</v>
      </c>
      <c r="B806" t="s">
        <v>70</v>
      </c>
      <c r="C806" t="s">
        <v>105</v>
      </c>
      <c r="D806" t="s">
        <v>47</v>
      </c>
      <c r="E806" t="s">
        <v>3451</v>
      </c>
      <c r="F806" t="s">
        <v>49</v>
      </c>
      <c r="G806" t="s">
        <v>50</v>
      </c>
      <c r="H806" s="7">
        <v>6.79012139638265E-5</v>
      </c>
    </row>
    <row r="807" spans="1:8" x14ac:dyDescent="0.25">
      <c r="A807" t="s">
        <v>81</v>
      </c>
      <c r="B807" t="s">
        <v>70</v>
      </c>
      <c r="C807" t="s">
        <v>105</v>
      </c>
      <c r="D807" t="s">
        <v>47</v>
      </c>
      <c r="E807" t="s">
        <v>3452</v>
      </c>
      <c r="F807" t="s">
        <v>49</v>
      </c>
      <c r="G807" t="s">
        <v>50</v>
      </c>
      <c r="H807" s="7">
        <v>9.0579710144927497E-5</v>
      </c>
    </row>
    <row r="808" spans="1:8" x14ac:dyDescent="0.25">
      <c r="A808" t="s">
        <v>81</v>
      </c>
      <c r="B808" t="s">
        <v>70</v>
      </c>
      <c r="C808" t="s">
        <v>105</v>
      </c>
      <c r="D808" t="s">
        <v>47</v>
      </c>
      <c r="E808" t="s">
        <v>3453</v>
      </c>
      <c r="F808" t="s">
        <v>49</v>
      </c>
      <c r="G808" t="s">
        <v>50</v>
      </c>
      <c r="H808" s="7">
        <v>8.8652482269503498E-5</v>
      </c>
    </row>
    <row r="809" spans="1:8" x14ac:dyDescent="0.25">
      <c r="A809" t="s">
        <v>81</v>
      </c>
      <c r="B809" t="s">
        <v>70</v>
      </c>
      <c r="C809" t="s">
        <v>105</v>
      </c>
      <c r="D809" t="s">
        <v>47</v>
      </c>
      <c r="E809" t="s">
        <v>3454</v>
      </c>
      <c r="F809" t="s">
        <v>49</v>
      </c>
      <c r="G809" t="s">
        <v>50</v>
      </c>
      <c r="H809" s="7">
        <v>8.6805555555555505E-5</v>
      </c>
    </row>
    <row r="810" spans="1:8" x14ac:dyDescent="0.25">
      <c r="A810" t="s">
        <v>81</v>
      </c>
      <c r="B810" t="s">
        <v>70</v>
      </c>
      <c r="C810" t="s">
        <v>105</v>
      </c>
      <c r="D810" t="s">
        <v>47</v>
      </c>
      <c r="E810" t="s">
        <v>3455</v>
      </c>
      <c r="F810" t="s">
        <v>49</v>
      </c>
      <c r="G810" t="s">
        <v>50</v>
      </c>
      <c r="H810" s="7">
        <v>8.5034013605442103E-5</v>
      </c>
    </row>
    <row r="811" spans="1:8" x14ac:dyDescent="0.25">
      <c r="A811" t="s">
        <v>81</v>
      </c>
      <c r="B811" t="s">
        <v>70</v>
      </c>
      <c r="C811" t="s">
        <v>105</v>
      </c>
      <c r="D811" t="s">
        <v>47</v>
      </c>
      <c r="E811" t="s">
        <v>3456</v>
      </c>
      <c r="F811" t="s">
        <v>49</v>
      </c>
      <c r="G811" t="s">
        <v>50</v>
      </c>
      <c r="H811" s="7">
        <v>8.3333333333333303E-5</v>
      </c>
    </row>
    <row r="812" spans="1:8" x14ac:dyDescent="0.25">
      <c r="A812" t="s">
        <v>106</v>
      </c>
      <c r="B812" t="s">
        <v>110</v>
      </c>
      <c r="C812" t="s">
        <v>108</v>
      </c>
      <c r="D812" t="s">
        <v>96</v>
      </c>
      <c r="E812" t="s">
        <v>60</v>
      </c>
      <c r="F812" t="s">
        <v>61</v>
      </c>
      <c r="G812" s="7">
        <v>8.3333333333333303E-5</v>
      </c>
    </row>
    <row r="813" spans="1:8" x14ac:dyDescent="0.25">
      <c r="A813" s="7">
        <v>8.3333333333333303E-5</v>
      </c>
    </row>
    <row r="814" spans="1:8" x14ac:dyDescent="0.25">
      <c r="A814" t="s">
        <v>20</v>
      </c>
      <c r="B814" t="s">
        <v>3464</v>
      </c>
      <c r="C814" t="s">
        <v>22</v>
      </c>
      <c r="D814" t="s">
        <v>23</v>
      </c>
      <c r="E814" t="s">
        <v>65</v>
      </c>
    </row>
    <row r="815" spans="1:8" x14ac:dyDescent="0.25">
      <c r="A815" t="s">
        <v>20</v>
      </c>
      <c r="B815" t="s">
        <v>3464</v>
      </c>
      <c r="C815" t="s">
        <v>22</v>
      </c>
      <c r="D815" t="s">
        <v>23</v>
      </c>
      <c r="E815" t="s">
        <v>3276</v>
      </c>
    </row>
    <row r="816" spans="1:8" x14ac:dyDescent="0.25">
      <c r="A816" t="s">
        <v>20</v>
      </c>
      <c r="B816" t="s">
        <v>3465</v>
      </c>
      <c r="C816" t="s">
        <v>22</v>
      </c>
      <c r="D816" t="s">
        <v>23</v>
      </c>
      <c r="E816" t="s">
        <v>65</v>
      </c>
    </row>
    <row r="817" spans="1:21" x14ac:dyDescent="0.25">
      <c r="A817" t="s">
        <v>20</v>
      </c>
      <c r="B817" t="s">
        <v>3465</v>
      </c>
      <c r="C817" t="s">
        <v>22</v>
      </c>
      <c r="D817" t="s">
        <v>23</v>
      </c>
      <c r="E817" t="s">
        <v>3276</v>
      </c>
    </row>
    <row r="818" spans="1:21" x14ac:dyDescent="0.25">
      <c r="A818" t="s">
        <v>20</v>
      </c>
      <c r="B818" t="s">
        <v>3466</v>
      </c>
      <c r="C818" t="s">
        <v>22</v>
      </c>
      <c r="D818" t="s">
        <v>23</v>
      </c>
      <c r="E818" t="s">
        <v>65</v>
      </c>
    </row>
    <row r="819" spans="1:21" x14ac:dyDescent="0.25">
      <c r="A819" t="s">
        <v>20</v>
      </c>
      <c r="B819" t="s">
        <v>3466</v>
      </c>
      <c r="C819" t="s">
        <v>22</v>
      </c>
      <c r="D819" t="s">
        <v>23</v>
      </c>
      <c r="E819" t="s">
        <v>3276</v>
      </c>
    </row>
    <row r="820" spans="1:21" x14ac:dyDescent="0.25">
      <c r="A820" t="s">
        <v>19</v>
      </c>
    </row>
    <row r="821" spans="1:21" x14ac:dyDescent="0.25">
      <c r="A821" t="s">
        <v>113</v>
      </c>
    </row>
    <row r="823" spans="1:21" x14ac:dyDescent="0.25">
      <c r="A823" t="s">
        <v>19</v>
      </c>
    </row>
    <row r="824" spans="1:21" x14ac:dyDescent="0.25">
      <c r="A824" t="s">
        <v>19</v>
      </c>
    </row>
    <row r="825" spans="1:21" x14ac:dyDescent="0.25">
      <c r="A825" t="s">
        <v>19</v>
      </c>
    </row>
    <row r="826" spans="1:21" x14ac:dyDescent="0.25">
      <c r="A826" t="s">
        <v>3227</v>
      </c>
      <c r="B826" t="s">
        <v>24</v>
      </c>
      <c r="C826" t="s">
        <v>25</v>
      </c>
      <c r="D826" t="s">
        <v>3460</v>
      </c>
      <c r="E826" t="s">
        <v>24</v>
      </c>
      <c r="F826" t="s">
        <v>25</v>
      </c>
      <c r="G826">
        <v>7002</v>
      </c>
    </row>
    <row r="828" spans="1:21" x14ac:dyDescent="0.25">
      <c r="A828" t="s">
        <v>3227</v>
      </c>
      <c r="B828" t="s">
        <v>24</v>
      </c>
      <c r="C828" t="s">
        <v>25</v>
      </c>
      <c r="D828" t="s">
        <v>3461</v>
      </c>
    </row>
    <row r="831" spans="1:21" x14ac:dyDescent="0.25">
      <c r="A831" t="s">
        <v>26</v>
      </c>
    </row>
    <row r="832" spans="1:21" x14ac:dyDescent="0.25">
      <c r="A832" t="s">
        <v>3374</v>
      </c>
      <c r="B832" t="s">
        <v>76</v>
      </c>
      <c r="C832" t="s">
        <v>27</v>
      </c>
      <c r="D832" t="s">
        <v>28</v>
      </c>
      <c r="E832" t="s">
        <v>29</v>
      </c>
      <c r="F832" t="s">
        <v>30</v>
      </c>
      <c r="G832" t="s">
        <v>31</v>
      </c>
      <c r="H832" t="s">
        <v>32</v>
      </c>
      <c r="I832" t="s">
        <v>33</v>
      </c>
      <c r="J832" t="s">
        <v>34</v>
      </c>
      <c r="K832" t="s">
        <v>3374</v>
      </c>
      <c r="L832" t="s">
        <v>70</v>
      </c>
      <c r="M832" t="s">
        <v>27</v>
      </c>
      <c r="N832" t="s">
        <v>28</v>
      </c>
      <c r="O832" t="s">
        <v>29</v>
      </c>
      <c r="P832" t="s">
        <v>30</v>
      </c>
      <c r="Q832" t="s">
        <v>31</v>
      </c>
      <c r="R832" t="s">
        <v>32</v>
      </c>
      <c r="S832" t="s">
        <v>33</v>
      </c>
      <c r="T832" t="s">
        <v>34</v>
      </c>
      <c r="U832">
        <v>75125</v>
      </c>
    </row>
    <row r="834" spans="1:12" x14ac:dyDescent="0.25">
      <c r="A834" t="s">
        <v>3374</v>
      </c>
      <c r="B834" t="s">
        <v>73</v>
      </c>
      <c r="C834" t="s">
        <v>27</v>
      </c>
      <c r="D834" t="s">
        <v>28</v>
      </c>
      <c r="E834" t="s">
        <v>29</v>
      </c>
      <c r="F834" t="s">
        <v>30</v>
      </c>
      <c r="G834" t="s">
        <v>31</v>
      </c>
      <c r="H834" t="s">
        <v>32</v>
      </c>
      <c r="I834" t="s">
        <v>33</v>
      </c>
      <c r="J834" t="s">
        <v>34</v>
      </c>
      <c r="K834" t="s">
        <v>35</v>
      </c>
      <c r="L834" t="s">
        <v>140</v>
      </c>
    </row>
    <row r="836" spans="1:12" x14ac:dyDescent="0.25">
      <c r="A836">
        <v>25</v>
      </c>
    </row>
    <row r="837" spans="1:12" x14ac:dyDescent="0.25">
      <c r="A837" t="s">
        <v>147</v>
      </c>
    </row>
    <row r="838" spans="1:12" x14ac:dyDescent="0.25">
      <c r="A838" t="s">
        <v>221</v>
      </c>
    </row>
    <row r="839" spans="1:12" x14ac:dyDescent="0.25">
      <c r="A839" t="s">
        <v>3274</v>
      </c>
    </row>
    <row r="840" spans="1:12" x14ac:dyDescent="0.25">
      <c r="A840" t="s">
        <v>37</v>
      </c>
      <c r="B840" t="s">
        <v>3467</v>
      </c>
    </row>
    <row r="842" spans="1:12" x14ac:dyDescent="0.25">
      <c r="A842" t="s">
        <v>37</v>
      </c>
      <c r="B842" t="s">
        <v>3468</v>
      </c>
      <c r="C842" t="s">
        <v>40</v>
      </c>
      <c r="D842" t="s">
        <v>41</v>
      </c>
      <c r="E842" t="s">
        <v>1</v>
      </c>
      <c r="F842">
        <v>14</v>
      </c>
      <c r="G842" t="s">
        <v>42</v>
      </c>
      <c r="H842" t="s">
        <v>43</v>
      </c>
      <c r="I842" t="s">
        <v>3469</v>
      </c>
      <c r="J842" t="s">
        <v>38</v>
      </c>
    </row>
    <row r="845" spans="1:12" x14ac:dyDescent="0.25">
      <c r="A845" t="s">
        <v>39</v>
      </c>
      <c r="B845" t="s">
        <v>40</v>
      </c>
      <c r="C845" t="s">
        <v>41</v>
      </c>
      <c r="D845" t="s">
        <v>1</v>
      </c>
      <c r="E845">
        <v>12</v>
      </c>
      <c r="F845" t="s">
        <v>42</v>
      </c>
      <c r="G845" t="s">
        <v>43</v>
      </c>
      <c r="H845">
        <v>0.2</v>
      </c>
    </row>
    <row r="846" spans="1:12" x14ac:dyDescent="0.25">
      <c r="A846" t="s">
        <v>39</v>
      </c>
      <c r="B846" t="s">
        <v>40</v>
      </c>
      <c r="C846" t="s">
        <v>41</v>
      </c>
      <c r="D846" t="s">
        <v>1</v>
      </c>
      <c r="E846">
        <v>13</v>
      </c>
      <c r="F846" t="s">
        <v>42</v>
      </c>
      <c r="G846" t="s">
        <v>43</v>
      </c>
      <c r="H846">
        <v>0.2</v>
      </c>
    </row>
    <row r="847" spans="1:12" x14ac:dyDescent="0.25">
      <c r="A847" t="s">
        <v>79</v>
      </c>
      <c r="B847" t="s">
        <v>24</v>
      </c>
      <c r="C847" t="s">
        <v>25</v>
      </c>
      <c r="D847" t="s">
        <v>3462</v>
      </c>
      <c r="E847" t="s">
        <v>24</v>
      </c>
      <c r="F847" t="s">
        <v>25</v>
      </c>
      <c r="G847">
        <v>6960</v>
      </c>
    </row>
    <row r="849" spans="1:21" x14ac:dyDescent="0.25">
      <c r="A849" t="s">
        <v>79</v>
      </c>
      <c r="B849" t="s">
        <v>24</v>
      </c>
      <c r="C849" t="s">
        <v>25</v>
      </c>
      <c r="D849">
        <v>6960</v>
      </c>
    </row>
    <row r="850" spans="1:21" x14ac:dyDescent="0.25">
      <c r="A850" t="s">
        <v>80</v>
      </c>
    </row>
    <row r="851" spans="1:21" x14ac:dyDescent="0.25">
      <c r="A851" t="s">
        <v>80</v>
      </c>
    </row>
    <row r="852" spans="1:21" x14ac:dyDescent="0.25">
      <c r="A852" t="s">
        <v>80</v>
      </c>
    </row>
    <row r="853" spans="1:21" x14ac:dyDescent="0.25">
      <c r="A853" t="s">
        <v>81</v>
      </c>
      <c r="B853" t="s">
        <v>70</v>
      </c>
      <c r="C853" t="s">
        <v>27</v>
      </c>
      <c r="D853" t="s">
        <v>28</v>
      </c>
      <c r="E853" t="s">
        <v>29</v>
      </c>
      <c r="F853" t="s">
        <v>30</v>
      </c>
      <c r="G853" t="s">
        <v>31</v>
      </c>
      <c r="H853" t="s">
        <v>32</v>
      </c>
      <c r="I853" t="s">
        <v>33</v>
      </c>
      <c r="J853" t="s">
        <v>34</v>
      </c>
      <c r="K853" t="s">
        <v>81</v>
      </c>
      <c r="L853" t="s">
        <v>73</v>
      </c>
      <c r="M853" t="s">
        <v>27</v>
      </c>
      <c r="N853" t="s">
        <v>28</v>
      </c>
      <c r="O853" t="s">
        <v>29</v>
      </c>
      <c r="P853" t="s">
        <v>30</v>
      </c>
      <c r="Q853" t="s">
        <v>31</v>
      </c>
      <c r="R853" t="s">
        <v>32</v>
      </c>
      <c r="S853" t="s">
        <v>33</v>
      </c>
      <c r="T853" t="s">
        <v>34</v>
      </c>
      <c r="U853">
        <v>125</v>
      </c>
    </row>
    <row r="854" spans="1:21" x14ac:dyDescent="0.25">
      <c r="A854">
        <v>25</v>
      </c>
    </row>
    <row r="855" spans="1:21" x14ac:dyDescent="0.25">
      <c r="A855" t="s">
        <v>82</v>
      </c>
    </row>
    <row r="856" spans="1:21" x14ac:dyDescent="0.25">
      <c r="A856" t="s">
        <v>86</v>
      </c>
    </row>
    <row r="857" spans="1:21" x14ac:dyDescent="0.25">
      <c r="A857" t="s">
        <v>81</v>
      </c>
      <c r="B857" t="s">
        <v>76</v>
      </c>
      <c r="C857" t="s">
        <v>27</v>
      </c>
      <c r="D857" t="s">
        <v>28</v>
      </c>
      <c r="E857" t="s">
        <v>29</v>
      </c>
      <c r="F857" t="s">
        <v>30</v>
      </c>
      <c r="G857" t="s">
        <v>31</v>
      </c>
      <c r="H857" t="s">
        <v>32</v>
      </c>
      <c r="I857" t="s">
        <v>33</v>
      </c>
      <c r="J857" t="s">
        <v>34</v>
      </c>
      <c r="K857">
        <v>75</v>
      </c>
    </row>
    <row r="858" spans="1:21" x14ac:dyDescent="0.25">
      <c r="A858" t="s">
        <v>3370</v>
      </c>
    </row>
    <row r="860" spans="1:21" x14ac:dyDescent="0.25">
      <c r="A860" t="s">
        <v>87</v>
      </c>
    </row>
    <row r="861" spans="1:21" x14ac:dyDescent="0.25">
      <c r="A861" t="s">
        <v>37</v>
      </c>
      <c r="B861" t="s">
        <v>118</v>
      </c>
      <c r="C861" t="s">
        <v>38</v>
      </c>
    </row>
    <row r="863" spans="1:21" x14ac:dyDescent="0.25">
      <c r="A863" t="s">
        <v>3470</v>
      </c>
      <c r="B863" t="s">
        <v>40</v>
      </c>
      <c r="C863" t="s">
        <v>41</v>
      </c>
      <c r="D863" t="s">
        <v>1</v>
      </c>
      <c r="E863">
        <v>14</v>
      </c>
      <c r="F863" t="s">
        <v>42</v>
      </c>
      <c r="G863" t="s">
        <v>43</v>
      </c>
      <c r="H863">
        <v>0.2</v>
      </c>
    </row>
    <row r="865" spans="1:16" x14ac:dyDescent="0.25">
      <c r="A865" t="s">
        <v>39</v>
      </c>
      <c r="B865" t="s">
        <v>40</v>
      </c>
      <c r="C865" t="s">
        <v>41</v>
      </c>
      <c r="D865" t="s">
        <v>1</v>
      </c>
      <c r="E865">
        <v>12</v>
      </c>
      <c r="F865" t="s">
        <v>42</v>
      </c>
      <c r="G865" t="s">
        <v>43</v>
      </c>
      <c r="H865">
        <v>0.2</v>
      </c>
    </row>
    <row r="866" spans="1:16" x14ac:dyDescent="0.25">
      <c r="A866" t="s">
        <v>37</v>
      </c>
      <c r="B866" t="s">
        <v>38</v>
      </c>
    </row>
    <row r="867" spans="1:16" x14ac:dyDescent="0.25">
      <c r="A867" t="s">
        <v>39</v>
      </c>
      <c r="B867" t="s">
        <v>40</v>
      </c>
      <c r="C867" t="s">
        <v>41</v>
      </c>
      <c r="D867" t="s">
        <v>1</v>
      </c>
      <c r="E867">
        <v>13</v>
      </c>
      <c r="F867" t="s">
        <v>42</v>
      </c>
      <c r="G867" t="s">
        <v>43</v>
      </c>
      <c r="H867">
        <v>0.2</v>
      </c>
    </row>
    <row r="868" spans="1:16" x14ac:dyDescent="0.25">
      <c r="A868" t="s">
        <v>3374</v>
      </c>
      <c r="B868" t="s">
        <v>76</v>
      </c>
      <c r="C868" t="s">
        <v>44</v>
      </c>
      <c r="D868" t="s">
        <v>33</v>
      </c>
      <c r="E868" t="s">
        <v>40</v>
      </c>
      <c r="F868" t="s">
        <v>0</v>
      </c>
      <c r="G868" t="s">
        <v>3375</v>
      </c>
      <c r="H868" t="s">
        <v>0</v>
      </c>
      <c r="I868" t="s">
        <v>95</v>
      </c>
      <c r="J868" t="s">
        <v>90</v>
      </c>
      <c r="K868" t="s">
        <v>0</v>
      </c>
      <c r="L868" t="s">
        <v>91</v>
      </c>
      <c r="M868" t="s">
        <v>92</v>
      </c>
      <c r="N868" t="s">
        <v>93</v>
      </c>
      <c r="O868" t="s">
        <v>0</v>
      </c>
      <c r="P868" t="s">
        <v>94</v>
      </c>
    </row>
    <row r="869" spans="1:16" x14ac:dyDescent="0.25">
      <c r="A869" t="s">
        <v>81</v>
      </c>
      <c r="B869" t="s">
        <v>76</v>
      </c>
      <c r="C869" t="s">
        <v>44</v>
      </c>
      <c r="D869" t="s">
        <v>33</v>
      </c>
      <c r="E869" t="s">
        <v>40</v>
      </c>
      <c r="F869" t="s">
        <v>0</v>
      </c>
      <c r="G869" t="s">
        <v>97</v>
      </c>
      <c r="H869" t="s">
        <v>0</v>
      </c>
      <c r="I869" t="s">
        <v>95</v>
      </c>
      <c r="J869" t="s">
        <v>90</v>
      </c>
      <c r="K869" t="s">
        <v>0</v>
      </c>
      <c r="L869" t="s">
        <v>91</v>
      </c>
      <c r="M869" t="s">
        <v>92</v>
      </c>
      <c r="N869" t="s">
        <v>93</v>
      </c>
      <c r="O869" t="s">
        <v>0</v>
      </c>
      <c r="P869" t="s">
        <v>94</v>
      </c>
    </row>
    <row r="870" spans="1:16" x14ac:dyDescent="0.25">
      <c r="A870" t="s">
        <v>3374</v>
      </c>
      <c r="B870" t="s">
        <v>70</v>
      </c>
      <c r="C870" t="s">
        <v>44</v>
      </c>
      <c r="D870" t="s">
        <v>33</v>
      </c>
      <c r="E870" t="s">
        <v>40</v>
      </c>
      <c r="F870" t="s">
        <v>0</v>
      </c>
      <c r="G870" t="s">
        <v>3375</v>
      </c>
      <c r="H870" t="s">
        <v>0</v>
      </c>
      <c r="I870" t="s">
        <v>96</v>
      </c>
      <c r="J870" t="s">
        <v>90</v>
      </c>
      <c r="K870" t="s">
        <v>0</v>
      </c>
      <c r="L870" t="s">
        <v>91</v>
      </c>
      <c r="M870" t="s">
        <v>92</v>
      </c>
      <c r="N870" t="s">
        <v>93</v>
      </c>
      <c r="O870" t="s">
        <v>0</v>
      </c>
      <c r="P870" t="s">
        <v>94</v>
      </c>
    </row>
    <row r="871" spans="1:16" x14ac:dyDescent="0.25">
      <c r="A871" t="s">
        <v>81</v>
      </c>
      <c r="B871" t="s">
        <v>73</v>
      </c>
      <c r="C871" t="s">
        <v>44</v>
      </c>
      <c r="D871" t="s">
        <v>33</v>
      </c>
      <c r="E871" t="s">
        <v>40</v>
      </c>
      <c r="F871" t="s">
        <v>0</v>
      </c>
      <c r="G871" t="s">
        <v>97</v>
      </c>
      <c r="H871" t="s">
        <v>0</v>
      </c>
      <c r="I871" t="s">
        <v>89</v>
      </c>
      <c r="J871" t="s">
        <v>90</v>
      </c>
      <c r="K871" t="s">
        <v>0</v>
      </c>
      <c r="L871" t="s">
        <v>91</v>
      </c>
      <c r="M871" t="s">
        <v>92</v>
      </c>
      <c r="N871" t="s">
        <v>93</v>
      </c>
      <c r="O871" t="s">
        <v>0</v>
      </c>
      <c r="P871" t="s">
        <v>94</v>
      </c>
    </row>
    <row r="872" spans="1:16" x14ac:dyDescent="0.25">
      <c r="A872" t="s">
        <v>3374</v>
      </c>
      <c r="B872" t="s">
        <v>73</v>
      </c>
      <c r="C872" t="s">
        <v>44</v>
      </c>
      <c r="D872" t="s">
        <v>33</v>
      </c>
      <c r="E872" t="s">
        <v>40</v>
      </c>
      <c r="F872" t="s">
        <v>0</v>
      </c>
      <c r="G872" t="s">
        <v>3375</v>
      </c>
      <c r="H872" t="s">
        <v>0</v>
      </c>
      <c r="I872" t="s">
        <v>89</v>
      </c>
      <c r="J872" t="s">
        <v>90</v>
      </c>
      <c r="K872" t="s">
        <v>0</v>
      </c>
      <c r="L872" t="s">
        <v>91</v>
      </c>
      <c r="M872" t="s">
        <v>92</v>
      </c>
      <c r="N872" t="s">
        <v>93</v>
      </c>
      <c r="O872" t="s">
        <v>0</v>
      </c>
      <c r="P872" t="s">
        <v>94</v>
      </c>
    </row>
    <row r="873" spans="1:16" x14ac:dyDescent="0.25">
      <c r="A873" t="s">
        <v>81</v>
      </c>
      <c r="B873" t="s">
        <v>70</v>
      </c>
      <c r="C873" t="s">
        <v>44</v>
      </c>
      <c r="D873" t="s">
        <v>33</v>
      </c>
      <c r="E873" t="s">
        <v>40</v>
      </c>
      <c r="F873" t="s">
        <v>0</v>
      </c>
      <c r="G873" t="s">
        <v>97</v>
      </c>
      <c r="H873" t="s">
        <v>0</v>
      </c>
      <c r="I873" t="s">
        <v>96</v>
      </c>
      <c r="J873" t="s">
        <v>90</v>
      </c>
      <c r="K873" t="s">
        <v>0</v>
      </c>
      <c r="L873" t="s">
        <v>91</v>
      </c>
      <c r="M873" t="s">
        <v>92</v>
      </c>
      <c r="N873" t="s">
        <v>93</v>
      </c>
      <c r="O873" t="s">
        <v>0</v>
      </c>
      <c r="P873" t="s">
        <v>94</v>
      </c>
    </row>
    <row r="874" spans="1:16" x14ac:dyDescent="0.25">
      <c r="A874" t="s">
        <v>3374</v>
      </c>
      <c r="B874" t="s">
        <v>3246</v>
      </c>
      <c r="C874" t="s">
        <v>99</v>
      </c>
      <c r="D874" t="s">
        <v>50</v>
      </c>
      <c r="E874" t="s">
        <v>0</v>
      </c>
      <c r="F874">
        <v>4.3113231658935504E-3</v>
      </c>
      <c r="G874" t="s">
        <v>100</v>
      </c>
    </row>
    <row r="875" spans="1:16" x14ac:dyDescent="0.25">
      <c r="A875" t="s">
        <v>101</v>
      </c>
    </row>
    <row r="876" spans="1:16" x14ac:dyDescent="0.25">
      <c r="A876" t="s">
        <v>3374</v>
      </c>
      <c r="B876" t="s">
        <v>104</v>
      </c>
      <c r="C876" t="s">
        <v>44</v>
      </c>
      <c r="D876" t="s">
        <v>45</v>
      </c>
      <c r="E876" t="s">
        <v>46</v>
      </c>
      <c r="F876" t="s">
        <v>3103</v>
      </c>
      <c r="G876">
        <v>1</v>
      </c>
      <c r="H876" t="s">
        <v>3104</v>
      </c>
    </row>
    <row r="877" spans="1:16" x14ac:dyDescent="0.25">
      <c r="A877" t="s">
        <v>3374</v>
      </c>
      <c r="B877" t="s">
        <v>3245</v>
      </c>
      <c r="C877" t="s">
        <v>99</v>
      </c>
      <c r="D877" t="s">
        <v>50</v>
      </c>
      <c r="E877" t="s">
        <v>0</v>
      </c>
      <c r="F877">
        <v>2.6182532310485801E-3</v>
      </c>
      <c r="G877" t="s">
        <v>100</v>
      </c>
    </row>
    <row r="878" spans="1:16" x14ac:dyDescent="0.25">
      <c r="A878" t="s">
        <v>101</v>
      </c>
    </row>
    <row r="879" spans="1:16" x14ac:dyDescent="0.25">
      <c r="A879" t="s">
        <v>3374</v>
      </c>
      <c r="B879" t="s">
        <v>102</v>
      </c>
      <c r="C879" t="s">
        <v>44</v>
      </c>
      <c r="D879" t="s">
        <v>45</v>
      </c>
      <c r="E879" t="s">
        <v>46</v>
      </c>
      <c r="F879" t="s">
        <v>3103</v>
      </c>
      <c r="G879">
        <v>3</v>
      </c>
      <c r="H879" t="s">
        <v>3104</v>
      </c>
    </row>
    <row r="880" spans="1:16" x14ac:dyDescent="0.25">
      <c r="A880" t="s">
        <v>3374</v>
      </c>
      <c r="B880" t="s">
        <v>3247</v>
      </c>
      <c r="C880" t="s">
        <v>99</v>
      </c>
      <c r="D880" t="s">
        <v>50</v>
      </c>
      <c r="E880" t="s">
        <v>0</v>
      </c>
      <c r="F880">
        <v>2.0201802253723101E-3</v>
      </c>
      <c r="G880" t="s">
        <v>100</v>
      </c>
    </row>
    <row r="881" spans="1:8" x14ac:dyDescent="0.25">
      <c r="A881" t="s">
        <v>101</v>
      </c>
    </row>
    <row r="882" spans="1:8" x14ac:dyDescent="0.25">
      <c r="A882" t="s">
        <v>3374</v>
      </c>
      <c r="B882" t="s">
        <v>103</v>
      </c>
      <c r="C882" t="s">
        <v>44</v>
      </c>
      <c r="D882" t="s">
        <v>45</v>
      </c>
      <c r="E882" t="s">
        <v>46</v>
      </c>
      <c r="F882" t="s">
        <v>3103</v>
      </c>
      <c r="G882">
        <v>5</v>
      </c>
      <c r="H882" t="s">
        <v>3104</v>
      </c>
    </row>
    <row r="883" spans="1:8" x14ac:dyDescent="0.25">
      <c r="A883" t="s">
        <v>3374</v>
      </c>
      <c r="B883" t="s">
        <v>73</v>
      </c>
      <c r="C883" t="s">
        <v>105</v>
      </c>
      <c r="D883" t="s">
        <v>47</v>
      </c>
      <c r="E883" t="s">
        <v>48</v>
      </c>
      <c r="F883" t="s">
        <v>49</v>
      </c>
      <c r="G883" t="s">
        <v>50</v>
      </c>
      <c r="H883">
        <v>0</v>
      </c>
    </row>
    <row r="884" spans="1:8" x14ac:dyDescent="0.25">
      <c r="A884" t="s">
        <v>3374</v>
      </c>
      <c r="B884" t="s">
        <v>76</v>
      </c>
      <c r="C884" t="s">
        <v>105</v>
      </c>
      <c r="D884" t="s">
        <v>47</v>
      </c>
      <c r="E884" t="s">
        <v>3376</v>
      </c>
      <c r="F884" t="s">
        <v>49</v>
      </c>
      <c r="G884" t="s">
        <v>50</v>
      </c>
      <c r="H884">
        <v>0</v>
      </c>
    </row>
    <row r="885" spans="1:8" x14ac:dyDescent="0.25">
      <c r="A885" t="s">
        <v>3374</v>
      </c>
      <c r="B885" t="s">
        <v>70</v>
      </c>
      <c r="C885" t="s">
        <v>105</v>
      </c>
      <c r="D885" t="s">
        <v>47</v>
      </c>
      <c r="E885" t="s">
        <v>3377</v>
      </c>
      <c r="F885" t="s">
        <v>49</v>
      </c>
      <c r="G885" t="s">
        <v>50</v>
      </c>
      <c r="H885">
        <v>0</v>
      </c>
    </row>
    <row r="886" spans="1:8" x14ac:dyDescent="0.25">
      <c r="A886" t="s">
        <v>3374</v>
      </c>
      <c r="B886" t="s">
        <v>73</v>
      </c>
      <c r="C886" t="s">
        <v>105</v>
      </c>
      <c r="D886" t="s">
        <v>47</v>
      </c>
      <c r="E886" t="s">
        <v>51</v>
      </c>
      <c r="F886" t="s">
        <v>49</v>
      </c>
      <c r="G886" t="s">
        <v>50</v>
      </c>
      <c r="H886">
        <v>0</v>
      </c>
    </row>
    <row r="887" spans="1:8" x14ac:dyDescent="0.25">
      <c r="A887" t="s">
        <v>3374</v>
      </c>
      <c r="B887" t="s">
        <v>76</v>
      </c>
      <c r="C887" t="s">
        <v>105</v>
      </c>
      <c r="D887" t="s">
        <v>47</v>
      </c>
      <c r="E887" t="s">
        <v>3378</v>
      </c>
      <c r="F887" t="s">
        <v>49</v>
      </c>
      <c r="G887" t="s">
        <v>50</v>
      </c>
      <c r="H887">
        <v>0</v>
      </c>
    </row>
    <row r="888" spans="1:8" x14ac:dyDescent="0.25">
      <c r="A888" t="s">
        <v>3374</v>
      </c>
      <c r="B888" t="s">
        <v>70</v>
      </c>
      <c r="C888" t="s">
        <v>105</v>
      </c>
      <c r="D888" t="s">
        <v>47</v>
      </c>
      <c r="E888" t="s">
        <v>3379</v>
      </c>
      <c r="F888" t="s">
        <v>49</v>
      </c>
      <c r="G888" t="s">
        <v>50</v>
      </c>
      <c r="H888">
        <v>0</v>
      </c>
    </row>
    <row r="889" spans="1:8" x14ac:dyDescent="0.25">
      <c r="A889" t="s">
        <v>3374</v>
      </c>
      <c r="B889" t="s">
        <v>73</v>
      </c>
      <c r="C889" t="s">
        <v>105</v>
      </c>
      <c r="D889" t="s">
        <v>47</v>
      </c>
      <c r="E889" t="s">
        <v>52</v>
      </c>
      <c r="F889" t="s">
        <v>49</v>
      </c>
      <c r="G889" t="s">
        <v>50</v>
      </c>
      <c r="H889">
        <v>3.7037067943149101E-4</v>
      </c>
    </row>
    <row r="890" spans="1:8" x14ac:dyDescent="0.25">
      <c r="A890" t="s">
        <v>3374</v>
      </c>
      <c r="B890" t="s">
        <v>76</v>
      </c>
      <c r="C890" t="s">
        <v>105</v>
      </c>
      <c r="D890" t="s">
        <v>47</v>
      </c>
      <c r="E890" t="s">
        <v>3380</v>
      </c>
      <c r="F890" t="s">
        <v>49</v>
      </c>
      <c r="G890" t="s">
        <v>50</v>
      </c>
      <c r="H890">
        <v>3.7037067943149101E-4</v>
      </c>
    </row>
    <row r="891" spans="1:8" x14ac:dyDescent="0.25">
      <c r="A891" t="s">
        <v>3374</v>
      </c>
      <c r="B891" t="s">
        <v>70</v>
      </c>
      <c r="C891" t="s">
        <v>105</v>
      </c>
      <c r="D891" t="s">
        <v>47</v>
      </c>
      <c r="E891" t="s">
        <v>3382</v>
      </c>
      <c r="F891" t="s">
        <v>49</v>
      </c>
      <c r="G891" t="s">
        <v>50</v>
      </c>
      <c r="H891">
        <v>3.7037067943149101E-4</v>
      </c>
    </row>
    <row r="892" spans="1:8" x14ac:dyDescent="0.25">
      <c r="A892" t="s">
        <v>3374</v>
      </c>
      <c r="B892" t="s">
        <v>73</v>
      </c>
      <c r="C892" t="s">
        <v>105</v>
      </c>
      <c r="D892" t="s">
        <v>47</v>
      </c>
      <c r="E892" t="s">
        <v>53</v>
      </c>
      <c r="F892" t="s">
        <v>49</v>
      </c>
      <c r="G892" t="s">
        <v>50</v>
      </c>
      <c r="H892">
        <v>2.77778009573618E-4</v>
      </c>
    </row>
    <row r="893" spans="1:8" x14ac:dyDescent="0.25">
      <c r="A893" t="s">
        <v>3374</v>
      </c>
      <c r="B893" t="s">
        <v>76</v>
      </c>
      <c r="C893" t="s">
        <v>105</v>
      </c>
      <c r="D893" t="s">
        <v>47</v>
      </c>
      <c r="E893" t="s">
        <v>3381</v>
      </c>
      <c r="F893" t="s">
        <v>49</v>
      </c>
      <c r="G893" t="s">
        <v>50</v>
      </c>
      <c r="H893">
        <v>2.77778009573618E-4</v>
      </c>
    </row>
    <row r="894" spans="1:8" x14ac:dyDescent="0.25">
      <c r="A894" t="s">
        <v>3374</v>
      </c>
      <c r="B894" t="s">
        <v>70</v>
      </c>
      <c r="C894" t="s">
        <v>105</v>
      </c>
      <c r="D894" t="s">
        <v>47</v>
      </c>
      <c r="E894" t="s">
        <v>3384</v>
      </c>
      <c r="F894" t="s">
        <v>49</v>
      </c>
      <c r="G894" t="s">
        <v>50</v>
      </c>
      <c r="H894">
        <v>2.77778009573618E-4</v>
      </c>
    </row>
    <row r="895" spans="1:8" x14ac:dyDescent="0.25">
      <c r="A895" t="s">
        <v>3374</v>
      </c>
      <c r="B895" t="s">
        <v>73</v>
      </c>
      <c r="C895" t="s">
        <v>105</v>
      </c>
      <c r="D895" t="s">
        <v>47</v>
      </c>
      <c r="E895" t="s">
        <v>54</v>
      </c>
      <c r="F895" t="s">
        <v>49</v>
      </c>
      <c r="G895" t="s">
        <v>50</v>
      </c>
      <c r="H895">
        <v>2.22222407658894E-4</v>
      </c>
    </row>
    <row r="896" spans="1:8" x14ac:dyDescent="0.25">
      <c r="A896" t="s">
        <v>3374</v>
      </c>
      <c r="B896" t="s">
        <v>76</v>
      </c>
      <c r="C896" t="s">
        <v>105</v>
      </c>
      <c r="D896" t="s">
        <v>47</v>
      </c>
      <c r="E896" t="s">
        <v>3383</v>
      </c>
      <c r="F896" t="s">
        <v>49</v>
      </c>
      <c r="G896" t="s">
        <v>50</v>
      </c>
      <c r="H896">
        <v>2.22222407658894E-4</v>
      </c>
    </row>
    <row r="897" spans="1:8" x14ac:dyDescent="0.25">
      <c r="A897" t="s">
        <v>3374</v>
      </c>
      <c r="B897" t="s">
        <v>70</v>
      </c>
      <c r="C897" t="s">
        <v>105</v>
      </c>
      <c r="D897" t="s">
        <v>47</v>
      </c>
      <c r="E897" t="s">
        <v>3386</v>
      </c>
      <c r="F897" t="s">
        <v>49</v>
      </c>
      <c r="G897" t="s">
        <v>50</v>
      </c>
      <c r="H897">
        <v>2.22222407658894E-4</v>
      </c>
    </row>
    <row r="898" spans="1:8" x14ac:dyDescent="0.25">
      <c r="A898" t="s">
        <v>3374</v>
      </c>
      <c r="B898" t="s">
        <v>73</v>
      </c>
      <c r="C898" t="s">
        <v>105</v>
      </c>
      <c r="D898" t="s">
        <v>47</v>
      </c>
      <c r="E898" t="s">
        <v>55</v>
      </c>
      <c r="F898" t="s">
        <v>49</v>
      </c>
      <c r="G898" t="s">
        <v>50</v>
      </c>
      <c r="H898">
        <v>1.8518533971574499E-4</v>
      </c>
    </row>
    <row r="899" spans="1:8" x14ac:dyDescent="0.25">
      <c r="A899" t="s">
        <v>3374</v>
      </c>
      <c r="B899" t="s">
        <v>76</v>
      </c>
      <c r="C899" t="s">
        <v>105</v>
      </c>
      <c r="D899" t="s">
        <v>47</v>
      </c>
      <c r="E899" t="s">
        <v>3385</v>
      </c>
      <c r="F899" t="s">
        <v>49</v>
      </c>
      <c r="G899" t="s">
        <v>50</v>
      </c>
      <c r="H899">
        <v>1.8518533971574499E-4</v>
      </c>
    </row>
    <row r="900" spans="1:8" x14ac:dyDescent="0.25">
      <c r="A900" t="s">
        <v>3374</v>
      </c>
      <c r="B900" t="s">
        <v>70</v>
      </c>
      <c r="C900" t="s">
        <v>105</v>
      </c>
      <c r="D900" t="s">
        <v>47</v>
      </c>
      <c r="E900" t="s">
        <v>3388</v>
      </c>
      <c r="F900" t="s">
        <v>49</v>
      </c>
      <c r="G900" t="s">
        <v>50</v>
      </c>
      <c r="H900">
        <v>2.7777784400516003E-4</v>
      </c>
    </row>
    <row r="901" spans="1:8" x14ac:dyDescent="0.25">
      <c r="A901" t="s">
        <v>3374</v>
      </c>
      <c r="B901" t="s">
        <v>73</v>
      </c>
      <c r="C901" t="s">
        <v>105</v>
      </c>
      <c r="D901" t="s">
        <v>47</v>
      </c>
      <c r="E901" t="s">
        <v>56</v>
      </c>
      <c r="F901" t="s">
        <v>49</v>
      </c>
      <c r="G901" t="s">
        <v>50</v>
      </c>
      <c r="H901">
        <v>1.5873029118492401E-4</v>
      </c>
    </row>
    <row r="902" spans="1:8" x14ac:dyDescent="0.25">
      <c r="A902" t="s">
        <v>3374</v>
      </c>
      <c r="B902" t="s">
        <v>76</v>
      </c>
      <c r="C902" t="s">
        <v>105</v>
      </c>
      <c r="D902" t="s">
        <v>47</v>
      </c>
      <c r="E902" t="s">
        <v>3387</v>
      </c>
      <c r="F902" t="s">
        <v>49</v>
      </c>
      <c r="G902" t="s">
        <v>50</v>
      </c>
      <c r="H902">
        <v>1.5873029118492401E-4</v>
      </c>
    </row>
    <row r="903" spans="1:8" x14ac:dyDescent="0.25">
      <c r="A903" t="s">
        <v>3374</v>
      </c>
      <c r="B903" t="s">
        <v>70</v>
      </c>
      <c r="C903" t="s">
        <v>105</v>
      </c>
      <c r="D903" t="s">
        <v>47</v>
      </c>
      <c r="E903" t="s">
        <v>3391</v>
      </c>
      <c r="F903" t="s">
        <v>49</v>
      </c>
      <c r="G903" t="s">
        <v>50</v>
      </c>
      <c r="H903">
        <v>2.3809529486156601E-4</v>
      </c>
    </row>
    <row r="904" spans="1:8" x14ac:dyDescent="0.25">
      <c r="A904" t="s">
        <v>81</v>
      </c>
      <c r="B904" t="s">
        <v>3247</v>
      </c>
      <c r="C904" t="s">
        <v>99</v>
      </c>
      <c r="D904" t="s">
        <v>50</v>
      </c>
      <c r="E904" t="s">
        <v>0</v>
      </c>
      <c r="F904">
        <v>1.6832351684570299E-4</v>
      </c>
      <c r="G904" t="s">
        <v>100</v>
      </c>
    </row>
    <row r="905" spans="1:8" x14ac:dyDescent="0.25">
      <c r="A905" t="s">
        <v>101</v>
      </c>
    </row>
    <row r="906" spans="1:8" x14ac:dyDescent="0.25">
      <c r="A906" t="s">
        <v>81</v>
      </c>
      <c r="B906" t="s">
        <v>103</v>
      </c>
      <c r="C906" t="s">
        <v>44</v>
      </c>
      <c r="D906" t="s">
        <v>45</v>
      </c>
      <c r="E906" t="s">
        <v>46</v>
      </c>
      <c r="F906" t="s">
        <v>3103</v>
      </c>
      <c r="G906">
        <v>5</v>
      </c>
      <c r="H906" t="s">
        <v>3104</v>
      </c>
    </row>
    <row r="907" spans="1:8" x14ac:dyDescent="0.25">
      <c r="A907" t="s">
        <v>81</v>
      </c>
      <c r="B907" t="s">
        <v>3245</v>
      </c>
      <c r="C907" t="s">
        <v>99</v>
      </c>
      <c r="D907" t="s">
        <v>50</v>
      </c>
      <c r="E907" t="s">
        <v>0</v>
      </c>
      <c r="F907">
        <v>7.3200464248657205E-4</v>
      </c>
      <c r="G907" t="s">
        <v>100</v>
      </c>
    </row>
    <row r="908" spans="1:8" x14ac:dyDescent="0.25">
      <c r="A908" t="s">
        <v>101</v>
      </c>
    </row>
    <row r="909" spans="1:8" x14ac:dyDescent="0.25">
      <c r="A909" t="s">
        <v>81</v>
      </c>
      <c r="B909" t="s">
        <v>102</v>
      </c>
      <c r="C909" t="s">
        <v>44</v>
      </c>
      <c r="D909" t="s">
        <v>45</v>
      </c>
      <c r="E909" t="s">
        <v>46</v>
      </c>
      <c r="F909" t="s">
        <v>3103</v>
      </c>
      <c r="G909">
        <v>3</v>
      </c>
      <c r="H909" t="s">
        <v>3104</v>
      </c>
    </row>
    <row r="910" spans="1:8" x14ac:dyDescent="0.25">
      <c r="A910" t="s">
        <v>3374</v>
      </c>
      <c r="B910" t="s">
        <v>73</v>
      </c>
      <c r="C910" t="s">
        <v>105</v>
      </c>
      <c r="D910" t="s">
        <v>47</v>
      </c>
      <c r="E910" t="s">
        <v>57</v>
      </c>
      <c r="F910" t="s">
        <v>49</v>
      </c>
      <c r="G910" t="s">
        <v>50</v>
      </c>
      <c r="H910">
        <v>2.0833338300386999E-4</v>
      </c>
    </row>
    <row r="911" spans="1:8" x14ac:dyDescent="0.25">
      <c r="A911" t="s">
        <v>3374</v>
      </c>
      <c r="B911" t="s">
        <v>76</v>
      </c>
      <c r="C911" t="s">
        <v>105</v>
      </c>
      <c r="D911" t="s">
        <v>47</v>
      </c>
      <c r="E911" t="s">
        <v>3389</v>
      </c>
      <c r="F911" t="s">
        <v>49</v>
      </c>
      <c r="G911" t="s">
        <v>50</v>
      </c>
      <c r="H911">
        <v>1.38889004786809E-4</v>
      </c>
    </row>
    <row r="912" spans="1:8" x14ac:dyDescent="0.25">
      <c r="A912" t="s">
        <v>3374</v>
      </c>
      <c r="B912" t="s">
        <v>70</v>
      </c>
      <c r="C912" t="s">
        <v>105</v>
      </c>
      <c r="D912" t="s">
        <v>47</v>
      </c>
      <c r="E912" t="s">
        <v>3394</v>
      </c>
      <c r="F912" t="s">
        <v>49</v>
      </c>
      <c r="G912" t="s">
        <v>50</v>
      </c>
      <c r="H912">
        <v>2.0833338300386999E-4</v>
      </c>
    </row>
    <row r="913" spans="1:8" x14ac:dyDescent="0.25">
      <c r="A913" t="s">
        <v>81</v>
      </c>
      <c r="B913" t="s">
        <v>3246</v>
      </c>
      <c r="C913" t="s">
        <v>99</v>
      </c>
      <c r="D913" t="s">
        <v>50</v>
      </c>
      <c r="E913" t="s">
        <v>0</v>
      </c>
      <c r="F913">
        <v>3.0381679534912101E-3</v>
      </c>
      <c r="G913" t="s">
        <v>100</v>
      </c>
    </row>
    <row r="914" spans="1:8" x14ac:dyDescent="0.25">
      <c r="A914" t="s">
        <v>101</v>
      </c>
    </row>
    <row r="915" spans="1:8" x14ac:dyDescent="0.25">
      <c r="A915" t="s">
        <v>81</v>
      </c>
      <c r="B915" t="s">
        <v>104</v>
      </c>
      <c r="C915" t="s">
        <v>44</v>
      </c>
      <c r="D915" t="s">
        <v>45</v>
      </c>
      <c r="E915" t="s">
        <v>46</v>
      </c>
      <c r="F915" t="s">
        <v>3103</v>
      </c>
      <c r="G915">
        <v>1</v>
      </c>
      <c r="H915" t="s">
        <v>3104</v>
      </c>
    </row>
    <row r="916" spans="1:8" x14ac:dyDescent="0.25">
      <c r="A916" t="s">
        <v>3374</v>
      </c>
      <c r="B916" t="s">
        <v>73</v>
      </c>
      <c r="C916" t="s">
        <v>105</v>
      </c>
      <c r="D916" t="s">
        <v>47</v>
      </c>
      <c r="E916" t="s">
        <v>58</v>
      </c>
      <c r="F916" t="s">
        <v>49</v>
      </c>
      <c r="G916" t="s">
        <v>50</v>
      </c>
      <c r="H916">
        <v>3.7037023791560401E-4</v>
      </c>
    </row>
    <row r="917" spans="1:8" x14ac:dyDescent="0.25">
      <c r="A917" t="s">
        <v>3374</v>
      </c>
      <c r="B917" t="s">
        <v>76</v>
      </c>
      <c r="C917" t="s">
        <v>105</v>
      </c>
      <c r="D917" t="s">
        <v>47</v>
      </c>
      <c r="E917" t="s">
        <v>3390</v>
      </c>
      <c r="F917" t="s">
        <v>49</v>
      </c>
      <c r="G917" t="s">
        <v>50</v>
      </c>
      <c r="H917">
        <v>2.7777773362618898E-4</v>
      </c>
    </row>
    <row r="918" spans="1:8" x14ac:dyDescent="0.25">
      <c r="A918" t="s">
        <v>3374</v>
      </c>
      <c r="B918" t="s">
        <v>70</v>
      </c>
      <c r="C918" t="s">
        <v>105</v>
      </c>
      <c r="D918" t="s">
        <v>47</v>
      </c>
      <c r="E918" t="s">
        <v>3396</v>
      </c>
      <c r="F918" t="s">
        <v>49</v>
      </c>
      <c r="G918" t="s">
        <v>50</v>
      </c>
      <c r="H918">
        <v>1.85185229336773E-4</v>
      </c>
    </row>
    <row r="919" spans="1:8" x14ac:dyDescent="0.25">
      <c r="A919" t="s">
        <v>3374</v>
      </c>
      <c r="B919" t="s">
        <v>73</v>
      </c>
      <c r="C919" t="s">
        <v>105</v>
      </c>
      <c r="D919" t="s">
        <v>47</v>
      </c>
      <c r="E919" t="s">
        <v>59</v>
      </c>
      <c r="F919" t="s">
        <v>49</v>
      </c>
      <c r="G919" t="s">
        <v>50</v>
      </c>
      <c r="H919">
        <v>4.99999721844991E-4</v>
      </c>
    </row>
    <row r="920" spans="1:8" x14ac:dyDescent="0.25">
      <c r="A920" t="s">
        <v>106</v>
      </c>
      <c r="B920" t="s">
        <v>3393</v>
      </c>
      <c r="C920" t="s">
        <v>108</v>
      </c>
      <c r="D920" t="s">
        <v>89</v>
      </c>
      <c r="E920" t="s">
        <v>60</v>
      </c>
      <c r="F920" t="s">
        <v>61</v>
      </c>
      <c r="G920">
        <v>4.99999721844991E-4</v>
      </c>
    </row>
    <row r="921" spans="1:8" x14ac:dyDescent="0.25">
      <c r="A921">
        <v>4.99999721844991E-4</v>
      </c>
    </row>
    <row r="922" spans="1:8" x14ac:dyDescent="0.25">
      <c r="A922" t="s">
        <v>3374</v>
      </c>
      <c r="B922" t="s">
        <v>76</v>
      </c>
      <c r="C922" t="s">
        <v>105</v>
      </c>
      <c r="D922" t="s">
        <v>47</v>
      </c>
      <c r="E922" t="s">
        <v>3392</v>
      </c>
      <c r="F922" t="s">
        <v>49</v>
      </c>
      <c r="G922" t="s">
        <v>50</v>
      </c>
      <c r="H922">
        <v>3.0555546283721901E-4</v>
      </c>
    </row>
    <row r="923" spans="1:8" x14ac:dyDescent="0.25">
      <c r="A923" t="s">
        <v>3374</v>
      </c>
      <c r="B923" t="s">
        <v>70</v>
      </c>
      <c r="C923" t="s">
        <v>105</v>
      </c>
      <c r="D923" t="s">
        <v>47</v>
      </c>
      <c r="E923" t="s">
        <v>3398</v>
      </c>
      <c r="F923" t="s">
        <v>49</v>
      </c>
      <c r="G923" t="s">
        <v>50</v>
      </c>
      <c r="H923">
        <v>2.4999996026356998E-4</v>
      </c>
    </row>
    <row r="924" spans="1:8" x14ac:dyDescent="0.25">
      <c r="A924" t="s">
        <v>3374</v>
      </c>
      <c r="B924" t="s">
        <v>76</v>
      </c>
      <c r="C924" t="s">
        <v>105</v>
      </c>
      <c r="D924" t="s">
        <v>47</v>
      </c>
      <c r="E924" t="s">
        <v>3395</v>
      </c>
      <c r="F924" t="s">
        <v>49</v>
      </c>
      <c r="G924" t="s">
        <v>50</v>
      </c>
      <c r="H924">
        <v>2.7777769348838103E-4</v>
      </c>
    </row>
    <row r="925" spans="1:8" x14ac:dyDescent="0.25">
      <c r="A925" t="s">
        <v>3374</v>
      </c>
      <c r="B925" t="s">
        <v>70</v>
      </c>
      <c r="C925" t="s">
        <v>105</v>
      </c>
      <c r="D925" t="s">
        <v>47</v>
      </c>
      <c r="E925" t="s">
        <v>3400</v>
      </c>
      <c r="F925" t="s">
        <v>49</v>
      </c>
      <c r="G925" t="s">
        <v>50</v>
      </c>
      <c r="H925">
        <v>2.272726911487E-4</v>
      </c>
    </row>
    <row r="926" spans="1:8" x14ac:dyDescent="0.25">
      <c r="A926" t="s">
        <v>3374</v>
      </c>
      <c r="B926" t="s">
        <v>76</v>
      </c>
      <c r="C926" t="s">
        <v>105</v>
      </c>
      <c r="D926" t="s">
        <v>47</v>
      </c>
      <c r="E926" t="s">
        <v>3397</v>
      </c>
      <c r="F926" t="s">
        <v>49</v>
      </c>
      <c r="G926" t="s">
        <v>50</v>
      </c>
      <c r="H926">
        <v>2.5462955236434901E-4</v>
      </c>
    </row>
    <row r="927" spans="1:8" x14ac:dyDescent="0.25">
      <c r="A927" t="s">
        <v>3374</v>
      </c>
      <c r="B927" t="s">
        <v>70</v>
      </c>
      <c r="C927" t="s">
        <v>105</v>
      </c>
      <c r="D927" t="s">
        <v>47</v>
      </c>
      <c r="E927" t="s">
        <v>3402</v>
      </c>
      <c r="F927" t="s">
        <v>49</v>
      </c>
      <c r="G927" t="s">
        <v>50</v>
      </c>
      <c r="H927">
        <v>2.08333300219641E-4</v>
      </c>
    </row>
    <row r="928" spans="1:8" x14ac:dyDescent="0.25">
      <c r="A928" t="s">
        <v>3374</v>
      </c>
      <c r="B928" t="s">
        <v>76</v>
      </c>
      <c r="C928" t="s">
        <v>105</v>
      </c>
      <c r="D928" t="s">
        <v>47</v>
      </c>
      <c r="E928" t="s">
        <v>3399</v>
      </c>
      <c r="F928" t="s">
        <v>49</v>
      </c>
      <c r="G928" t="s">
        <v>50</v>
      </c>
      <c r="H928">
        <v>2.3504266372093699E-4</v>
      </c>
    </row>
    <row r="929" spans="1:8" x14ac:dyDescent="0.25">
      <c r="A929" t="s">
        <v>3374</v>
      </c>
      <c r="B929" t="s">
        <v>70</v>
      </c>
      <c r="C929" t="s">
        <v>105</v>
      </c>
      <c r="D929" t="s">
        <v>47</v>
      </c>
      <c r="E929" t="s">
        <v>3405</v>
      </c>
      <c r="F929" t="s">
        <v>49</v>
      </c>
      <c r="G929" t="s">
        <v>50</v>
      </c>
      <c r="H929">
        <v>1.9230766174120701E-4</v>
      </c>
    </row>
    <row r="930" spans="1:8" x14ac:dyDescent="0.25">
      <c r="A930" t="s">
        <v>3374</v>
      </c>
      <c r="B930" t="s">
        <v>76</v>
      </c>
      <c r="C930" t="s">
        <v>105</v>
      </c>
      <c r="D930" t="s">
        <v>47</v>
      </c>
      <c r="E930" t="s">
        <v>3401</v>
      </c>
      <c r="F930" t="s">
        <v>49</v>
      </c>
      <c r="G930" t="s">
        <v>50</v>
      </c>
      <c r="H930">
        <v>2.18253902026585E-4</v>
      </c>
    </row>
    <row r="931" spans="1:8" x14ac:dyDescent="0.25">
      <c r="A931" t="s">
        <v>3374</v>
      </c>
      <c r="B931" t="s">
        <v>70</v>
      </c>
      <c r="C931" t="s">
        <v>105</v>
      </c>
      <c r="D931" t="s">
        <v>47</v>
      </c>
      <c r="E931" t="s">
        <v>3407</v>
      </c>
      <c r="F931" t="s">
        <v>49</v>
      </c>
      <c r="G931" t="s">
        <v>50</v>
      </c>
      <c r="H931">
        <v>1.7857140018826399E-4</v>
      </c>
    </row>
    <row r="932" spans="1:8" x14ac:dyDescent="0.25">
      <c r="A932" t="s">
        <v>81</v>
      </c>
      <c r="B932" t="s">
        <v>70</v>
      </c>
      <c r="C932" t="s">
        <v>105</v>
      </c>
      <c r="D932" t="s">
        <v>47</v>
      </c>
      <c r="E932" t="s">
        <v>3377</v>
      </c>
      <c r="F932" t="s">
        <v>49</v>
      </c>
      <c r="G932" t="s">
        <v>50</v>
      </c>
      <c r="H932">
        <v>0</v>
      </c>
    </row>
    <row r="933" spans="1:8" x14ac:dyDescent="0.25">
      <c r="A933" t="s">
        <v>81</v>
      </c>
      <c r="B933" t="s">
        <v>76</v>
      </c>
      <c r="C933" t="s">
        <v>105</v>
      </c>
      <c r="D933" t="s">
        <v>47</v>
      </c>
      <c r="E933" t="s">
        <v>3376</v>
      </c>
      <c r="F933" t="s">
        <v>49</v>
      </c>
      <c r="G933" t="s">
        <v>50</v>
      </c>
      <c r="H933">
        <v>0</v>
      </c>
    </row>
    <row r="934" spans="1:8" x14ac:dyDescent="0.25">
      <c r="A934" t="s">
        <v>3374</v>
      </c>
      <c r="B934" t="s">
        <v>76</v>
      </c>
      <c r="C934" t="s">
        <v>105</v>
      </c>
      <c r="D934" t="s">
        <v>47</v>
      </c>
      <c r="E934" t="s">
        <v>3403</v>
      </c>
      <c r="F934" t="s">
        <v>49</v>
      </c>
      <c r="G934" t="s">
        <v>50</v>
      </c>
      <c r="H934">
        <v>2.03703641891479E-4</v>
      </c>
    </row>
    <row r="935" spans="1:8" x14ac:dyDescent="0.25">
      <c r="A935" t="s">
        <v>3374</v>
      </c>
      <c r="B935" t="s">
        <v>70</v>
      </c>
      <c r="C935" t="s">
        <v>105</v>
      </c>
      <c r="D935" t="s">
        <v>47</v>
      </c>
      <c r="E935" t="s">
        <v>3409</v>
      </c>
      <c r="F935" t="s">
        <v>49</v>
      </c>
      <c r="G935" t="s">
        <v>50</v>
      </c>
      <c r="H935">
        <v>1.66666640175713E-4</v>
      </c>
    </row>
    <row r="936" spans="1:8" x14ac:dyDescent="0.25">
      <c r="A936" t="s">
        <v>81</v>
      </c>
      <c r="B936" t="s">
        <v>73</v>
      </c>
      <c r="C936" t="s">
        <v>105</v>
      </c>
      <c r="D936" t="s">
        <v>47</v>
      </c>
      <c r="E936" t="s">
        <v>48</v>
      </c>
      <c r="F936" t="s">
        <v>49</v>
      </c>
      <c r="G936" t="s">
        <v>50</v>
      </c>
      <c r="H936">
        <v>0</v>
      </c>
    </row>
    <row r="937" spans="1:8" x14ac:dyDescent="0.25">
      <c r="A937" t="s">
        <v>3374</v>
      </c>
      <c r="B937" t="s">
        <v>76</v>
      </c>
      <c r="C937" t="s">
        <v>105</v>
      </c>
      <c r="D937" t="s">
        <v>47</v>
      </c>
      <c r="E937" t="s">
        <v>3404</v>
      </c>
      <c r="F937" t="s">
        <v>49</v>
      </c>
      <c r="G937" t="s">
        <v>50</v>
      </c>
      <c r="H937">
        <v>1.9097216427326201E-4</v>
      </c>
    </row>
    <row r="938" spans="1:8" x14ac:dyDescent="0.25">
      <c r="A938" t="s">
        <v>3374</v>
      </c>
      <c r="B938" t="s">
        <v>70</v>
      </c>
      <c r="C938" t="s">
        <v>105</v>
      </c>
      <c r="D938" t="s">
        <v>47</v>
      </c>
      <c r="E938" t="s">
        <v>3411</v>
      </c>
      <c r="F938" t="s">
        <v>49</v>
      </c>
      <c r="G938" t="s">
        <v>50</v>
      </c>
      <c r="H938">
        <v>1.5624997516473099E-4</v>
      </c>
    </row>
    <row r="939" spans="1:8" x14ac:dyDescent="0.25">
      <c r="A939" t="s">
        <v>3374</v>
      </c>
      <c r="B939" t="s">
        <v>76</v>
      </c>
      <c r="C939" t="s">
        <v>105</v>
      </c>
      <c r="D939" t="s">
        <v>47</v>
      </c>
      <c r="E939" t="s">
        <v>3406</v>
      </c>
      <c r="F939" t="s">
        <v>49</v>
      </c>
      <c r="G939" t="s">
        <v>50</v>
      </c>
      <c r="H939">
        <v>1.79738507551305E-4</v>
      </c>
    </row>
    <row r="940" spans="1:8" x14ac:dyDescent="0.25">
      <c r="A940" t="s">
        <v>3374</v>
      </c>
      <c r="B940" t="s">
        <v>70</v>
      </c>
      <c r="C940" t="s">
        <v>105</v>
      </c>
      <c r="D940" t="s">
        <v>47</v>
      </c>
      <c r="E940" t="s">
        <v>3413</v>
      </c>
      <c r="F940" t="s">
        <v>49</v>
      </c>
      <c r="G940" t="s">
        <v>50</v>
      </c>
      <c r="H940">
        <v>1.4705880015504101E-4</v>
      </c>
    </row>
    <row r="941" spans="1:8" x14ac:dyDescent="0.25">
      <c r="A941" t="s">
        <v>3374</v>
      </c>
      <c r="B941" t="s">
        <v>76</v>
      </c>
      <c r="C941" t="s">
        <v>105</v>
      </c>
      <c r="D941" t="s">
        <v>47</v>
      </c>
      <c r="E941" t="s">
        <v>3408</v>
      </c>
      <c r="F941" t="s">
        <v>49</v>
      </c>
      <c r="G941" t="s">
        <v>50</v>
      </c>
      <c r="H941">
        <v>1.6975303490956599E-4</v>
      </c>
    </row>
    <row r="942" spans="1:8" x14ac:dyDescent="0.25">
      <c r="A942" t="s">
        <v>3374</v>
      </c>
      <c r="B942" t="s">
        <v>70</v>
      </c>
      <c r="C942" t="s">
        <v>105</v>
      </c>
      <c r="D942" t="s">
        <v>47</v>
      </c>
      <c r="E942" t="s">
        <v>3415</v>
      </c>
      <c r="F942" t="s">
        <v>49</v>
      </c>
      <c r="G942" t="s">
        <v>50</v>
      </c>
      <c r="H942">
        <v>1.38888866813094E-4</v>
      </c>
    </row>
    <row r="943" spans="1:8" x14ac:dyDescent="0.25">
      <c r="A943" t="s">
        <v>3374</v>
      </c>
      <c r="B943" t="s">
        <v>76</v>
      </c>
      <c r="C943" t="s">
        <v>105</v>
      </c>
      <c r="D943" t="s">
        <v>47</v>
      </c>
      <c r="E943" t="s">
        <v>3410</v>
      </c>
      <c r="F943" t="s">
        <v>49</v>
      </c>
      <c r="G943" t="s">
        <v>50</v>
      </c>
      <c r="H943">
        <v>2.0467827194615401E-4</v>
      </c>
    </row>
    <row r="944" spans="1:8" x14ac:dyDescent="0.25">
      <c r="A944" t="s">
        <v>3374</v>
      </c>
      <c r="B944" t="s">
        <v>70</v>
      </c>
      <c r="C944" t="s">
        <v>105</v>
      </c>
      <c r="D944" t="s">
        <v>47</v>
      </c>
      <c r="E944" t="s">
        <v>3417</v>
      </c>
      <c r="F944" t="s">
        <v>49</v>
      </c>
      <c r="G944" t="s">
        <v>50</v>
      </c>
      <c r="H944">
        <v>1.3157892645451001E-4</v>
      </c>
    </row>
    <row r="945" spans="1:8" x14ac:dyDescent="0.25">
      <c r="A945" t="s">
        <v>3374</v>
      </c>
      <c r="B945" t="s">
        <v>76</v>
      </c>
      <c r="C945" t="s">
        <v>105</v>
      </c>
      <c r="D945" t="s">
        <v>47</v>
      </c>
      <c r="E945" t="s">
        <v>3412</v>
      </c>
      <c r="F945" t="s">
        <v>49</v>
      </c>
      <c r="G945" t="s">
        <v>50</v>
      </c>
      <c r="H945">
        <v>1.9444435834884601E-4</v>
      </c>
    </row>
    <row r="946" spans="1:8" x14ac:dyDescent="0.25">
      <c r="A946" t="s">
        <v>3374</v>
      </c>
      <c r="B946" t="s">
        <v>70</v>
      </c>
      <c r="C946" t="s">
        <v>105</v>
      </c>
      <c r="D946" t="s">
        <v>47</v>
      </c>
      <c r="E946" t="s">
        <v>3419</v>
      </c>
      <c r="F946" t="s">
        <v>49</v>
      </c>
      <c r="G946" t="s">
        <v>50</v>
      </c>
      <c r="H946">
        <v>1.5277773141860899E-4</v>
      </c>
    </row>
    <row r="947" spans="1:8" x14ac:dyDescent="0.25">
      <c r="A947" t="s">
        <v>81</v>
      </c>
      <c r="B947" t="s">
        <v>76</v>
      </c>
      <c r="C947" t="s">
        <v>105</v>
      </c>
      <c r="D947" t="s">
        <v>47</v>
      </c>
      <c r="E947" t="s">
        <v>3378</v>
      </c>
      <c r="F947" t="s">
        <v>49</v>
      </c>
      <c r="G947" t="s">
        <v>50</v>
      </c>
      <c r="H947">
        <v>4.16666269302368E-4</v>
      </c>
    </row>
    <row r="948" spans="1:8" x14ac:dyDescent="0.25">
      <c r="A948" t="s">
        <v>81</v>
      </c>
      <c r="B948" t="s">
        <v>70</v>
      </c>
      <c r="C948" t="s">
        <v>105</v>
      </c>
      <c r="D948" t="s">
        <v>47</v>
      </c>
      <c r="E948" t="s">
        <v>3379</v>
      </c>
      <c r="F948" t="s">
        <v>49</v>
      </c>
      <c r="G948" t="s">
        <v>50</v>
      </c>
      <c r="H948">
        <v>0</v>
      </c>
    </row>
    <row r="949" spans="1:8" x14ac:dyDescent="0.25">
      <c r="A949" t="s">
        <v>3374</v>
      </c>
      <c r="B949" t="s">
        <v>76</v>
      </c>
      <c r="C949" t="s">
        <v>105</v>
      </c>
      <c r="D949" t="s">
        <v>47</v>
      </c>
      <c r="E949" t="s">
        <v>3414</v>
      </c>
      <c r="F949" t="s">
        <v>49</v>
      </c>
      <c r="G949" t="s">
        <v>50</v>
      </c>
      <c r="H949">
        <v>1.85185103189377E-4</v>
      </c>
    </row>
    <row r="950" spans="1:8" x14ac:dyDescent="0.25">
      <c r="A950" t="s">
        <v>3374</v>
      </c>
      <c r="B950" t="s">
        <v>70</v>
      </c>
      <c r="C950" t="s">
        <v>105</v>
      </c>
      <c r="D950" t="s">
        <v>47</v>
      </c>
      <c r="E950" t="s">
        <v>3421</v>
      </c>
      <c r="F950" t="s">
        <v>49</v>
      </c>
      <c r="G950" t="s">
        <v>50</v>
      </c>
      <c r="H950">
        <v>1.4550260135105599E-4</v>
      </c>
    </row>
    <row r="951" spans="1:8" x14ac:dyDescent="0.25">
      <c r="A951" t="s">
        <v>81</v>
      </c>
      <c r="B951" t="s">
        <v>73</v>
      </c>
      <c r="C951" t="s">
        <v>105</v>
      </c>
      <c r="D951" t="s">
        <v>47</v>
      </c>
      <c r="E951" t="s">
        <v>51</v>
      </c>
      <c r="F951" t="s">
        <v>49</v>
      </c>
      <c r="G951" t="s">
        <v>50</v>
      </c>
      <c r="H951">
        <v>9.7222228844960504E-4</v>
      </c>
    </row>
    <row r="952" spans="1:8" x14ac:dyDescent="0.25">
      <c r="A952" t="s">
        <v>3374</v>
      </c>
      <c r="B952" t="s">
        <v>76</v>
      </c>
      <c r="C952" t="s">
        <v>105</v>
      </c>
      <c r="D952" t="s">
        <v>47</v>
      </c>
      <c r="E952" t="s">
        <v>3416</v>
      </c>
      <c r="F952" t="s">
        <v>49</v>
      </c>
      <c r="G952" t="s">
        <v>50</v>
      </c>
      <c r="H952">
        <v>1.7676759849895101E-4</v>
      </c>
    </row>
    <row r="953" spans="1:8" x14ac:dyDescent="0.25">
      <c r="A953" t="s">
        <v>3374</v>
      </c>
      <c r="B953" t="s">
        <v>70</v>
      </c>
      <c r="C953" t="s">
        <v>105</v>
      </c>
      <c r="D953" t="s">
        <v>47</v>
      </c>
      <c r="E953" t="s">
        <v>3423</v>
      </c>
      <c r="F953" t="s">
        <v>49</v>
      </c>
      <c r="G953" t="s">
        <v>50</v>
      </c>
      <c r="H953">
        <v>1.3888884674419E-4</v>
      </c>
    </row>
    <row r="954" spans="1:8" x14ac:dyDescent="0.25">
      <c r="A954" t="s">
        <v>3374</v>
      </c>
      <c r="B954" t="s">
        <v>76</v>
      </c>
      <c r="C954" t="s">
        <v>105</v>
      </c>
      <c r="D954" t="s">
        <v>47</v>
      </c>
      <c r="E954" t="s">
        <v>3418</v>
      </c>
      <c r="F954" t="s">
        <v>49</v>
      </c>
      <c r="G954" t="s">
        <v>50</v>
      </c>
      <c r="H954">
        <v>1.69082050738127E-4</v>
      </c>
    </row>
    <row r="955" spans="1:8" x14ac:dyDescent="0.25">
      <c r="A955" t="s">
        <v>3374</v>
      </c>
      <c r="B955" t="s">
        <v>70</v>
      </c>
      <c r="C955" t="s">
        <v>105</v>
      </c>
      <c r="D955" t="s">
        <v>47</v>
      </c>
      <c r="E955" t="s">
        <v>3425</v>
      </c>
      <c r="F955" t="s">
        <v>49</v>
      </c>
      <c r="G955" t="s">
        <v>50</v>
      </c>
      <c r="H955">
        <v>1.3285020123357299E-4</v>
      </c>
    </row>
    <row r="956" spans="1:8" x14ac:dyDescent="0.25">
      <c r="A956" t="s">
        <v>3374</v>
      </c>
      <c r="B956" t="s">
        <v>76</v>
      </c>
      <c r="C956" t="s">
        <v>105</v>
      </c>
      <c r="D956" t="s">
        <v>47</v>
      </c>
      <c r="E956" t="s">
        <v>3420</v>
      </c>
      <c r="F956" t="s">
        <v>49</v>
      </c>
      <c r="G956" t="s">
        <v>50</v>
      </c>
      <c r="H956">
        <v>1.6203696529070501E-4</v>
      </c>
    </row>
    <row r="957" spans="1:8" x14ac:dyDescent="0.25">
      <c r="A957" t="s">
        <v>3374</v>
      </c>
      <c r="B957" t="s">
        <v>70</v>
      </c>
      <c r="C957" t="s">
        <v>105</v>
      </c>
      <c r="D957" t="s">
        <v>47</v>
      </c>
      <c r="E957" t="s">
        <v>3428</v>
      </c>
      <c r="F957" t="s">
        <v>49</v>
      </c>
      <c r="G957" t="s">
        <v>50</v>
      </c>
      <c r="H957">
        <v>1.2731477618217399E-4</v>
      </c>
    </row>
    <row r="958" spans="1:8" x14ac:dyDescent="0.25">
      <c r="A958" t="s">
        <v>3374</v>
      </c>
      <c r="B958" t="s">
        <v>76</v>
      </c>
      <c r="C958" t="s">
        <v>105</v>
      </c>
      <c r="D958" t="s">
        <v>47</v>
      </c>
      <c r="E958" t="s">
        <v>3422</v>
      </c>
      <c r="F958" t="s">
        <v>49</v>
      </c>
      <c r="G958" t="s">
        <v>50</v>
      </c>
      <c r="H958">
        <v>1.5555548667907699E-4</v>
      </c>
    </row>
    <row r="959" spans="1:8" x14ac:dyDescent="0.25">
      <c r="A959" t="s">
        <v>3374</v>
      </c>
      <c r="B959" t="s">
        <v>70</v>
      </c>
      <c r="C959" t="s">
        <v>105</v>
      </c>
      <c r="D959" t="s">
        <v>47</v>
      </c>
      <c r="E959" t="s">
        <v>3430</v>
      </c>
      <c r="F959" t="s">
        <v>49</v>
      </c>
      <c r="G959" t="s">
        <v>50</v>
      </c>
      <c r="H959">
        <v>1.22222185134887E-4</v>
      </c>
    </row>
    <row r="960" spans="1:8" x14ac:dyDescent="0.25">
      <c r="A960" t="s">
        <v>3374</v>
      </c>
      <c r="B960" t="s">
        <v>76</v>
      </c>
      <c r="C960" t="s">
        <v>105</v>
      </c>
      <c r="D960" t="s">
        <v>47</v>
      </c>
      <c r="E960" t="s">
        <v>3424</v>
      </c>
      <c r="F960" t="s">
        <v>49</v>
      </c>
      <c r="G960" t="s">
        <v>50</v>
      </c>
      <c r="H960">
        <v>1.6025633384019901E-4</v>
      </c>
    </row>
    <row r="961" spans="1:8" x14ac:dyDescent="0.25">
      <c r="A961" t="s">
        <v>3374</v>
      </c>
      <c r="B961" t="s">
        <v>70</v>
      </c>
      <c r="C961" t="s">
        <v>105</v>
      </c>
      <c r="D961" t="s">
        <v>47</v>
      </c>
      <c r="E961" t="s">
        <v>3432</v>
      </c>
      <c r="F961" t="s">
        <v>49</v>
      </c>
      <c r="G961" t="s">
        <v>50</v>
      </c>
      <c r="H961">
        <v>1.1752133186046799E-4</v>
      </c>
    </row>
    <row r="962" spans="1:8" x14ac:dyDescent="0.25">
      <c r="A962" t="s">
        <v>3374</v>
      </c>
      <c r="B962" t="s">
        <v>76</v>
      </c>
      <c r="C962" t="s">
        <v>105</v>
      </c>
      <c r="D962" t="s">
        <v>47</v>
      </c>
      <c r="E962" t="s">
        <v>3426</v>
      </c>
      <c r="F962" t="s">
        <v>49</v>
      </c>
      <c r="G962" t="s">
        <v>50</v>
      </c>
      <c r="H962">
        <v>1.54320914068339E-4</v>
      </c>
    </row>
    <row r="963" spans="1:8" x14ac:dyDescent="0.25">
      <c r="A963" t="s">
        <v>3374</v>
      </c>
      <c r="B963" t="s">
        <v>70</v>
      </c>
      <c r="C963" t="s">
        <v>105</v>
      </c>
      <c r="D963" t="s">
        <v>47</v>
      </c>
      <c r="E963" t="s">
        <v>3433</v>
      </c>
      <c r="F963" t="s">
        <v>49</v>
      </c>
      <c r="G963" t="s">
        <v>50</v>
      </c>
      <c r="H963">
        <v>1.1316868993971E-4</v>
      </c>
    </row>
    <row r="964" spans="1:8" x14ac:dyDescent="0.25">
      <c r="A964" t="s">
        <v>81</v>
      </c>
      <c r="B964" t="s">
        <v>76</v>
      </c>
      <c r="C964" t="s">
        <v>105</v>
      </c>
      <c r="D964" t="s">
        <v>47</v>
      </c>
      <c r="E964" t="s">
        <v>3380</v>
      </c>
      <c r="F964" t="s">
        <v>49</v>
      </c>
      <c r="G964" t="s">
        <v>50</v>
      </c>
      <c r="H964">
        <v>2.7777751286824499E-4</v>
      </c>
    </row>
    <row r="965" spans="1:8" x14ac:dyDescent="0.25">
      <c r="A965" t="s">
        <v>81</v>
      </c>
      <c r="B965" t="s">
        <v>70</v>
      </c>
      <c r="C965" t="s">
        <v>105</v>
      </c>
      <c r="D965" t="s">
        <v>47</v>
      </c>
      <c r="E965" t="s">
        <v>3382</v>
      </c>
      <c r="F965" t="s">
        <v>49</v>
      </c>
      <c r="G965" t="s">
        <v>50</v>
      </c>
      <c r="H965">
        <v>0</v>
      </c>
    </row>
    <row r="966" spans="1:8" x14ac:dyDescent="0.25">
      <c r="A966" t="s">
        <v>81</v>
      </c>
      <c r="B966" t="s">
        <v>73</v>
      </c>
      <c r="C966" t="s">
        <v>105</v>
      </c>
      <c r="D966" t="s">
        <v>47</v>
      </c>
      <c r="E966" t="s">
        <v>52</v>
      </c>
      <c r="F966" t="s">
        <v>49</v>
      </c>
      <c r="G966" t="s">
        <v>50</v>
      </c>
      <c r="H966">
        <v>1.1111107137468099E-3</v>
      </c>
    </row>
    <row r="967" spans="1:8" x14ac:dyDescent="0.25">
      <c r="A967" t="s">
        <v>3374</v>
      </c>
      <c r="B967" t="s">
        <v>76</v>
      </c>
      <c r="C967" t="s">
        <v>105</v>
      </c>
      <c r="D967" t="s">
        <v>47</v>
      </c>
      <c r="E967" t="s">
        <v>3427</v>
      </c>
      <c r="F967" t="s">
        <v>49</v>
      </c>
      <c r="G967" t="s">
        <v>50</v>
      </c>
      <c r="H967">
        <v>1.48809452851613E-4</v>
      </c>
    </row>
    <row r="968" spans="1:8" x14ac:dyDescent="0.25">
      <c r="A968" t="s">
        <v>3374</v>
      </c>
      <c r="B968" t="s">
        <v>70</v>
      </c>
      <c r="C968" t="s">
        <v>105</v>
      </c>
      <c r="D968" t="s">
        <v>47</v>
      </c>
      <c r="E968" t="s">
        <v>3434</v>
      </c>
      <c r="F968" t="s">
        <v>49</v>
      </c>
      <c r="G968" t="s">
        <v>50</v>
      </c>
      <c r="H968">
        <v>1.09126951013292E-4</v>
      </c>
    </row>
    <row r="969" spans="1:8" x14ac:dyDescent="0.25">
      <c r="A969" t="s">
        <v>3374</v>
      </c>
      <c r="B969" t="s">
        <v>76</v>
      </c>
      <c r="C969" t="s">
        <v>105</v>
      </c>
      <c r="D969" t="s">
        <v>47</v>
      </c>
      <c r="E969" t="s">
        <v>3429</v>
      </c>
      <c r="F969" t="s">
        <v>49</v>
      </c>
      <c r="G969" t="s">
        <v>50</v>
      </c>
      <c r="H969">
        <v>1.4367809240845399E-4</v>
      </c>
    </row>
    <row r="970" spans="1:8" x14ac:dyDescent="0.25">
      <c r="A970" t="s">
        <v>3374</v>
      </c>
      <c r="B970" t="s">
        <v>70</v>
      </c>
      <c r="C970" t="s">
        <v>105</v>
      </c>
      <c r="D970" t="s">
        <v>47</v>
      </c>
      <c r="E970" t="s">
        <v>3435</v>
      </c>
      <c r="F970" t="s">
        <v>49</v>
      </c>
      <c r="G970" t="s">
        <v>50</v>
      </c>
      <c r="H970">
        <v>1.05363952702489E-4</v>
      </c>
    </row>
    <row r="971" spans="1:8" x14ac:dyDescent="0.25">
      <c r="A971" t="s">
        <v>3374</v>
      </c>
      <c r="B971" t="s">
        <v>76</v>
      </c>
      <c r="C971" t="s">
        <v>105</v>
      </c>
      <c r="D971" t="s">
        <v>47</v>
      </c>
      <c r="E971" t="s">
        <v>3431</v>
      </c>
      <c r="F971" t="s">
        <v>49</v>
      </c>
      <c r="G971" t="s">
        <v>50</v>
      </c>
      <c r="H971">
        <v>2.22222142749362E-4</v>
      </c>
    </row>
    <row r="972" spans="1:8" x14ac:dyDescent="0.25">
      <c r="A972" t="s">
        <v>106</v>
      </c>
      <c r="B972" t="s">
        <v>3393</v>
      </c>
      <c r="C972" t="s">
        <v>108</v>
      </c>
      <c r="D972" t="s">
        <v>95</v>
      </c>
      <c r="E972" t="s">
        <v>60</v>
      </c>
      <c r="F972" t="s">
        <v>61</v>
      </c>
      <c r="G972">
        <v>2.22222142749362E-4</v>
      </c>
    </row>
    <row r="973" spans="1:8" x14ac:dyDescent="0.25">
      <c r="A973">
        <v>2.22222142749362E-4</v>
      </c>
    </row>
    <row r="974" spans="1:8" x14ac:dyDescent="0.25">
      <c r="A974" t="s">
        <v>3374</v>
      </c>
      <c r="B974" t="s">
        <v>70</v>
      </c>
      <c r="C974" t="s">
        <v>105</v>
      </c>
      <c r="D974" t="s">
        <v>47</v>
      </c>
      <c r="E974" t="s">
        <v>3436</v>
      </c>
      <c r="F974" t="s">
        <v>49</v>
      </c>
      <c r="G974" t="s">
        <v>50</v>
      </c>
      <c r="H974">
        <v>1.6666657394832999E-4</v>
      </c>
    </row>
    <row r="975" spans="1:8" x14ac:dyDescent="0.25">
      <c r="A975" t="s">
        <v>3374</v>
      </c>
      <c r="B975" t="s">
        <v>70</v>
      </c>
      <c r="C975" t="s">
        <v>105</v>
      </c>
      <c r="D975" t="s">
        <v>47</v>
      </c>
      <c r="E975" t="s">
        <v>3437</v>
      </c>
      <c r="F975" t="s">
        <v>49</v>
      </c>
      <c r="G975" t="s">
        <v>50</v>
      </c>
      <c r="H975">
        <v>1.61290232853222E-4</v>
      </c>
    </row>
    <row r="976" spans="1:8" x14ac:dyDescent="0.25">
      <c r="A976" t="s">
        <v>3374</v>
      </c>
      <c r="B976" t="s">
        <v>70</v>
      </c>
      <c r="C976" t="s">
        <v>105</v>
      </c>
      <c r="D976" t="s">
        <v>47</v>
      </c>
      <c r="E976" t="s">
        <v>3438</v>
      </c>
      <c r="F976" t="s">
        <v>49</v>
      </c>
      <c r="G976" t="s">
        <v>50</v>
      </c>
      <c r="H976">
        <v>1.5624991307655901E-4</v>
      </c>
    </row>
    <row r="977" spans="1:8" x14ac:dyDescent="0.25">
      <c r="A977" t="s">
        <v>3374</v>
      </c>
      <c r="B977" t="s">
        <v>70</v>
      </c>
      <c r="C977" t="s">
        <v>105</v>
      </c>
      <c r="D977" t="s">
        <v>47</v>
      </c>
      <c r="E977" t="s">
        <v>3439</v>
      </c>
      <c r="F977" t="s">
        <v>49</v>
      </c>
      <c r="G977" t="s">
        <v>50</v>
      </c>
      <c r="H977">
        <v>1.51515067225754E-4</v>
      </c>
    </row>
    <row r="978" spans="1:8" x14ac:dyDescent="0.25">
      <c r="A978" t="s">
        <v>81</v>
      </c>
      <c r="B978" t="s">
        <v>76</v>
      </c>
      <c r="C978" t="s">
        <v>105</v>
      </c>
      <c r="D978" t="s">
        <v>47</v>
      </c>
      <c r="E978" t="s">
        <v>3381</v>
      </c>
      <c r="F978" t="s">
        <v>49</v>
      </c>
      <c r="G978" t="s">
        <v>50</v>
      </c>
      <c r="H978">
        <v>2.08333134651184E-4</v>
      </c>
    </row>
    <row r="979" spans="1:8" x14ac:dyDescent="0.25">
      <c r="A979" t="s">
        <v>81</v>
      </c>
      <c r="B979" t="s">
        <v>70</v>
      </c>
      <c r="C979" t="s">
        <v>105</v>
      </c>
      <c r="D979" t="s">
        <v>47</v>
      </c>
      <c r="E979" t="s">
        <v>3384</v>
      </c>
      <c r="F979" t="s">
        <v>49</v>
      </c>
      <c r="G979" t="s">
        <v>50</v>
      </c>
      <c r="H979">
        <v>0</v>
      </c>
    </row>
    <row r="980" spans="1:8" x14ac:dyDescent="0.25">
      <c r="A980" t="s">
        <v>81</v>
      </c>
      <c r="B980" t="s">
        <v>73</v>
      </c>
      <c r="C980" t="s">
        <v>105</v>
      </c>
      <c r="D980" t="s">
        <v>47</v>
      </c>
      <c r="E980" t="s">
        <v>53</v>
      </c>
      <c r="F980" t="s">
        <v>49</v>
      </c>
      <c r="G980" t="s">
        <v>50</v>
      </c>
      <c r="H980">
        <v>8.3333303531010902E-4</v>
      </c>
    </row>
    <row r="981" spans="1:8" x14ac:dyDescent="0.25">
      <c r="A981" t="s">
        <v>3374</v>
      </c>
      <c r="B981" t="s">
        <v>70</v>
      </c>
      <c r="C981" t="s">
        <v>105</v>
      </c>
      <c r="D981" t="s">
        <v>47</v>
      </c>
      <c r="E981" t="s">
        <v>3440</v>
      </c>
      <c r="F981" t="s">
        <v>49</v>
      </c>
      <c r="G981" t="s">
        <v>50</v>
      </c>
      <c r="H981">
        <v>1.4705874171911499E-4</v>
      </c>
    </row>
    <row r="982" spans="1:8" x14ac:dyDescent="0.25">
      <c r="A982" t="s">
        <v>3374</v>
      </c>
      <c r="B982" t="s">
        <v>70</v>
      </c>
      <c r="C982" t="s">
        <v>105</v>
      </c>
      <c r="D982" t="s">
        <v>47</v>
      </c>
      <c r="E982" t="s">
        <v>3441</v>
      </c>
      <c r="F982" t="s">
        <v>49</v>
      </c>
      <c r="G982" t="s">
        <v>50</v>
      </c>
      <c r="H982">
        <v>1.4285706338428299E-4</v>
      </c>
    </row>
    <row r="983" spans="1:8" x14ac:dyDescent="0.25">
      <c r="A983" t="s">
        <v>3374</v>
      </c>
      <c r="B983" t="s">
        <v>70</v>
      </c>
      <c r="C983" t="s">
        <v>105</v>
      </c>
      <c r="D983" t="s">
        <v>47</v>
      </c>
      <c r="E983" t="s">
        <v>3442</v>
      </c>
      <c r="F983" t="s">
        <v>49</v>
      </c>
      <c r="G983" t="s">
        <v>50</v>
      </c>
      <c r="H983">
        <v>1.5432089567184401E-4</v>
      </c>
    </row>
    <row r="984" spans="1:8" x14ac:dyDescent="0.25">
      <c r="A984" t="s">
        <v>3374</v>
      </c>
      <c r="B984" t="s">
        <v>70</v>
      </c>
      <c r="C984" t="s">
        <v>105</v>
      </c>
      <c r="D984" t="s">
        <v>47</v>
      </c>
      <c r="E984" t="s">
        <v>3443</v>
      </c>
      <c r="F984" t="s">
        <v>49</v>
      </c>
      <c r="G984" t="s">
        <v>50</v>
      </c>
      <c r="H984">
        <v>1.50150060653686E-4</v>
      </c>
    </row>
    <row r="985" spans="1:8" x14ac:dyDescent="0.25">
      <c r="A985" t="s">
        <v>3374</v>
      </c>
      <c r="B985" t="s">
        <v>70</v>
      </c>
      <c r="C985" t="s">
        <v>105</v>
      </c>
      <c r="D985" t="s">
        <v>47</v>
      </c>
      <c r="E985" t="s">
        <v>3444</v>
      </c>
      <c r="F985" t="s">
        <v>49</v>
      </c>
      <c r="G985" t="s">
        <v>50</v>
      </c>
      <c r="H985">
        <v>1.4619874326806301E-4</v>
      </c>
    </row>
    <row r="986" spans="1:8" x14ac:dyDescent="0.25">
      <c r="A986" t="s">
        <v>3374</v>
      </c>
      <c r="B986" t="s">
        <v>70</v>
      </c>
      <c r="C986" t="s">
        <v>105</v>
      </c>
      <c r="D986" t="s">
        <v>47</v>
      </c>
      <c r="E986" t="s">
        <v>3445</v>
      </c>
      <c r="F986" t="s">
        <v>49</v>
      </c>
      <c r="G986" t="s">
        <v>50</v>
      </c>
      <c r="H986">
        <v>2.2792011244684201E-4</v>
      </c>
    </row>
    <row r="987" spans="1:8" x14ac:dyDescent="0.25">
      <c r="A987" t="s">
        <v>81</v>
      </c>
      <c r="B987" t="s">
        <v>76</v>
      </c>
      <c r="C987" t="s">
        <v>105</v>
      </c>
      <c r="D987" t="s">
        <v>47</v>
      </c>
      <c r="E987" t="s">
        <v>3383</v>
      </c>
      <c r="F987" t="s">
        <v>49</v>
      </c>
      <c r="G987" t="s">
        <v>50</v>
      </c>
      <c r="H987">
        <v>1.6666650772094701E-4</v>
      </c>
    </row>
    <row r="988" spans="1:8" x14ac:dyDescent="0.25">
      <c r="A988" t="s">
        <v>81</v>
      </c>
      <c r="B988" t="s">
        <v>70</v>
      </c>
      <c r="C988" t="s">
        <v>105</v>
      </c>
      <c r="D988" t="s">
        <v>47</v>
      </c>
      <c r="E988" t="s">
        <v>3386</v>
      </c>
      <c r="F988" t="s">
        <v>49</v>
      </c>
      <c r="G988" t="s">
        <v>50</v>
      </c>
      <c r="H988">
        <v>0</v>
      </c>
    </row>
    <row r="989" spans="1:8" x14ac:dyDescent="0.25">
      <c r="A989" t="s">
        <v>3374</v>
      </c>
      <c r="B989" t="s">
        <v>70</v>
      </c>
      <c r="C989" t="s">
        <v>105</v>
      </c>
      <c r="D989" t="s">
        <v>47</v>
      </c>
      <c r="E989" t="s">
        <v>3446</v>
      </c>
      <c r="F989" t="s">
        <v>49</v>
      </c>
      <c r="G989" t="s">
        <v>50</v>
      </c>
      <c r="H989">
        <v>2.7083322405815099E-4</v>
      </c>
    </row>
    <row r="990" spans="1:8" x14ac:dyDescent="0.25">
      <c r="A990" t="s">
        <v>81</v>
      </c>
      <c r="B990" t="s">
        <v>73</v>
      </c>
      <c r="C990" t="s">
        <v>105</v>
      </c>
      <c r="D990" t="s">
        <v>47</v>
      </c>
      <c r="E990" t="s">
        <v>54</v>
      </c>
      <c r="F990" t="s">
        <v>49</v>
      </c>
      <c r="G990" t="s">
        <v>50</v>
      </c>
      <c r="H990">
        <v>6.6666642824808695E-4</v>
      </c>
    </row>
    <row r="991" spans="1:8" x14ac:dyDescent="0.25">
      <c r="A991" t="s">
        <v>3374</v>
      </c>
      <c r="B991" t="s">
        <v>70</v>
      </c>
      <c r="C991" t="s">
        <v>105</v>
      </c>
      <c r="D991" t="s">
        <v>47</v>
      </c>
      <c r="E991" t="s">
        <v>3447</v>
      </c>
      <c r="F991" t="s">
        <v>49</v>
      </c>
      <c r="G991" t="s">
        <v>50</v>
      </c>
      <c r="H991">
        <v>2.6422753566648899E-4</v>
      </c>
    </row>
    <row r="992" spans="1:8" x14ac:dyDescent="0.25">
      <c r="A992" t="s">
        <v>3374</v>
      </c>
      <c r="B992" t="s">
        <v>70</v>
      </c>
      <c r="C992" t="s">
        <v>105</v>
      </c>
      <c r="D992" t="s">
        <v>47</v>
      </c>
      <c r="E992" t="s">
        <v>3448</v>
      </c>
      <c r="F992" t="s">
        <v>49</v>
      </c>
      <c r="G992" t="s">
        <v>50</v>
      </c>
      <c r="H992">
        <v>2.5793640386490501E-4</v>
      </c>
    </row>
    <row r="993" spans="1:8" x14ac:dyDescent="0.25">
      <c r="A993" t="s">
        <v>3374</v>
      </c>
      <c r="B993" t="s">
        <v>70</v>
      </c>
      <c r="C993" t="s">
        <v>105</v>
      </c>
      <c r="D993" t="s">
        <v>47</v>
      </c>
      <c r="E993" t="s">
        <v>3449</v>
      </c>
      <c r="F993" t="s">
        <v>49</v>
      </c>
      <c r="G993" t="s">
        <v>50</v>
      </c>
      <c r="H993">
        <v>2.5193788284479102E-4</v>
      </c>
    </row>
    <row r="994" spans="1:8" x14ac:dyDescent="0.25">
      <c r="A994" t="s">
        <v>3374</v>
      </c>
      <c r="B994" t="s">
        <v>70</v>
      </c>
      <c r="C994" t="s">
        <v>105</v>
      </c>
      <c r="D994" t="s">
        <v>47</v>
      </c>
      <c r="E994" t="s">
        <v>3450</v>
      </c>
      <c r="F994" t="s">
        <v>49</v>
      </c>
      <c r="G994" t="s">
        <v>50</v>
      </c>
      <c r="H994">
        <v>2.4621202187104598E-4</v>
      </c>
    </row>
    <row r="995" spans="1:8" x14ac:dyDescent="0.25">
      <c r="A995" t="s">
        <v>3374</v>
      </c>
      <c r="B995" t="s">
        <v>70</v>
      </c>
      <c r="C995" t="s">
        <v>105</v>
      </c>
      <c r="D995" t="s">
        <v>47</v>
      </c>
      <c r="E995" t="s">
        <v>3451</v>
      </c>
      <c r="F995" t="s">
        <v>49</v>
      </c>
      <c r="G995" t="s">
        <v>50</v>
      </c>
      <c r="H995">
        <v>2.40740643607245E-4</v>
      </c>
    </row>
    <row r="996" spans="1:8" x14ac:dyDescent="0.25">
      <c r="A996" t="s">
        <v>81</v>
      </c>
      <c r="B996" t="s">
        <v>76</v>
      </c>
      <c r="C996" t="s">
        <v>105</v>
      </c>
      <c r="D996" t="s">
        <v>47</v>
      </c>
      <c r="E996" t="s">
        <v>3385</v>
      </c>
      <c r="F996" t="s">
        <v>49</v>
      </c>
      <c r="G996" t="s">
        <v>50</v>
      </c>
      <c r="H996">
        <v>2.7777751286824499E-4</v>
      </c>
    </row>
    <row r="997" spans="1:8" x14ac:dyDescent="0.25">
      <c r="A997" t="s">
        <v>3374</v>
      </c>
      <c r="B997" t="s">
        <v>70</v>
      </c>
      <c r="C997" t="s">
        <v>105</v>
      </c>
      <c r="D997" t="s">
        <v>47</v>
      </c>
      <c r="E997" t="s">
        <v>3452</v>
      </c>
      <c r="F997" t="s">
        <v>49</v>
      </c>
      <c r="G997" t="s">
        <v>50</v>
      </c>
      <c r="H997">
        <v>2.8381632721942402E-4</v>
      </c>
    </row>
    <row r="998" spans="1:8" x14ac:dyDescent="0.25">
      <c r="A998" t="s">
        <v>81</v>
      </c>
      <c r="B998" t="s">
        <v>70</v>
      </c>
      <c r="C998" t="s">
        <v>105</v>
      </c>
      <c r="D998" t="s">
        <v>47</v>
      </c>
      <c r="E998" t="s">
        <v>3388</v>
      </c>
      <c r="F998" t="s">
        <v>49</v>
      </c>
      <c r="G998" t="s">
        <v>50</v>
      </c>
      <c r="H998">
        <v>0</v>
      </c>
    </row>
    <row r="999" spans="1:8" x14ac:dyDescent="0.25">
      <c r="A999" t="s">
        <v>81</v>
      </c>
      <c r="B999" t="s">
        <v>73</v>
      </c>
      <c r="C999" t="s">
        <v>105</v>
      </c>
      <c r="D999" t="s">
        <v>47</v>
      </c>
      <c r="E999" t="s">
        <v>55</v>
      </c>
      <c r="F999" t="s">
        <v>49</v>
      </c>
      <c r="G999" t="s">
        <v>50</v>
      </c>
      <c r="H999">
        <v>5.5555535687340605E-4</v>
      </c>
    </row>
    <row r="1000" spans="1:8" x14ac:dyDescent="0.25">
      <c r="A1000" t="s">
        <v>3374</v>
      </c>
      <c r="B1000" t="s">
        <v>70</v>
      </c>
      <c r="C1000" t="s">
        <v>105</v>
      </c>
      <c r="D1000" t="s">
        <v>47</v>
      </c>
      <c r="E1000" t="s">
        <v>3453</v>
      </c>
      <c r="F1000" t="s">
        <v>49</v>
      </c>
      <c r="G1000" t="s">
        <v>50</v>
      </c>
      <c r="H1000">
        <v>2.7777768195943602E-4</v>
      </c>
    </row>
    <row r="1001" spans="1:8" x14ac:dyDescent="0.25">
      <c r="A1001" t="s">
        <v>3374</v>
      </c>
      <c r="B1001" t="s">
        <v>70</v>
      </c>
      <c r="C1001" t="s">
        <v>105</v>
      </c>
      <c r="D1001" t="s">
        <v>47</v>
      </c>
      <c r="E1001" t="s">
        <v>3454</v>
      </c>
      <c r="F1001" t="s">
        <v>49</v>
      </c>
      <c r="G1001" t="s">
        <v>50</v>
      </c>
      <c r="H1001">
        <v>2.71990646918614E-4</v>
      </c>
    </row>
    <row r="1002" spans="1:8" x14ac:dyDescent="0.25">
      <c r="A1002" t="s">
        <v>3374</v>
      </c>
      <c r="B1002" t="s">
        <v>70</v>
      </c>
      <c r="C1002" t="s">
        <v>105</v>
      </c>
      <c r="D1002" t="s">
        <v>47</v>
      </c>
      <c r="E1002" t="s">
        <v>3455</v>
      </c>
      <c r="F1002" t="s">
        <v>49</v>
      </c>
      <c r="G1002" t="s">
        <v>50</v>
      </c>
      <c r="H1002">
        <v>3.7414962742604298E-4</v>
      </c>
    </row>
    <row r="1003" spans="1:8" x14ac:dyDescent="0.25">
      <c r="A1003" t="s">
        <v>3374</v>
      </c>
      <c r="B1003" t="s">
        <v>70</v>
      </c>
      <c r="C1003" t="s">
        <v>105</v>
      </c>
      <c r="D1003" t="s">
        <v>47</v>
      </c>
      <c r="E1003" t="s">
        <v>3456</v>
      </c>
      <c r="F1003" t="s">
        <v>49</v>
      </c>
      <c r="G1003" t="s">
        <v>50</v>
      </c>
      <c r="H1003">
        <v>6.55555446942647E-4</v>
      </c>
    </row>
    <row r="1004" spans="1:8" x14ac:dyDescent="0.25">
      <c r="A1004" t="s">
        <v>106</v>
      </c>
      <c r="B1004" t="s">
        <v>3393</v>
      </c>
      <c r="C1004" t="s">
        <v>108</v>
      </c>
      <c r="D1004" t="s">
        <v>96</v>
      </c>
      <c r="E1004" t="s">
        <v>60</v>
      </c>
      <c r="F1004" t="s">
        <v>61</v>
      </c>
      <c r="G1004">
        <v>6.55555446942647E-4</v>
      </c>
    </row>
    <row r="1005" spans="1:8" x14ac:dyDescent="0.25">
      <c r="A1005">
        <v>6.55555446942647E-4</v>
      </c>
    </row>
    <row r="1006" spans="1:8" x14ac:dyDescent="0.25">
      <c r="A1006" t="s">
        <v>81</v>
      </c>
      <c r="B1006" t="s">
        <v>76</v>
      </c>
      <c r="C1006" t="s">
        <v>105</v>
      </c>
      <c r="D1006" t="s">
        <v>47</v>
      </c>
      <c r="E1006" t="s">
        <v>3387</v>
      </c>
      <c r="F1006" t="s">
        <v>49</v>
      </c>
      <c r="G1006" t="s">
        <v>50</v>
      </c>
      <c r="H1006">
        <v>2.3809501102992401E-4</v>
      </c>
    </row>
    <row r="1007" spans="1:8" x14ac:dyDescent="0.25">
      <c r="A1007" t="s">
        <v>81</v>
      </c>
      <c r="B1007" t="s">
        <v>70</v>
      </c>
      <c r="C1007" t="s">
        <v>105</v>
      </c>
      <c r="D1007" t="s">
        <v>47</v>
      </c>
      <c r="E1007" t="s">
        <v>3391</v>
      </c>
      <c r="F1007" t="s">
        <v>49</v>
      </c>
      <c r="G1007" t="s">
        <v>50</v>
      </c>
      <c r="H1007">
        <v>0</v>
      </c>
    </row>
    <row r="1008" spans="1:8" x14ac:dyDescent="0.25">
      <c r="A1008" t="s">
        <v>81</v>
      </c>
      <c r="B1008" t="s">
        <v>73</v>
      </c>
      <c r="C1008" t="s">
        <v>105</v>
      </c>
      <c r="D1008" t="s">
        <v>47</v>
      </c>
      <c r="E1008" t="s">
        <v>56</v>
      </c>
      <c r="F1008" t="s">
        <v>49</v>
      </c>
      <c r="G1008" t="s">
        <v>50</v>
      </c>
      <c r="H1008">
        <v>5.5555530956813198E-4</v>
      </c>
    </row>
    <row r="1009" spans="1:8" x14ac:dyDescent="0.25">
      <c r="A1009" t="s">
        <v>81</v>
      </c>
      <c r="B1009" t="s">
        <v>76</v>
      </c>
      <c r="C1009" t="s">
        <v>105</v>
      </c>
      <c r="D1009" t="s">
        <v>47</v>
      </c>
      <c r="E1009" t="s">
        <v>3389</v>
      </c>
      <c r="F1009" t="s">
        <v>49</v>
      </c>
      <c r="G1009" t="s">
        <v>50</v>
      </c>
      <c r="H1009">
        <v>3.47222139437993E-4</v>
      </c>
    </row>
    <row r="1010" spans="1:8" x14ac:dyDescent="0.25">
      <c r="A1010" t="s">
        <v>81</v>
      </c>
      <c r="B1010" t="s">
        <v>70</v>
      </c>
      <c r="C1010" t="s">
        <v>105</v>
      </c>
      <c r="D1010" t="s">
        <v>47</v>
      </c>
      <c r="E1010" t="s">
        <v>3394</v>
      </c>
      <c r="F1010" t="s">
        <v>49</v>
      </c>
      <c r="G1010" t="s">
        <v>50</v>
      </c>
      <c r="H1010">
        <v>0</v>
      </c>
    </row>
    <row r="1011" spans="1:8" x14ac:dyDescent="0.25">
      <c r="A1011" t="s">
        <v>81</v>
      </c>
      <c r="B1011" t="s">
        <v>73</v>
      </c>
      <c r="C1011" t="s">
        <v>105</v>
      </c>
      <c r="D1011" t="s">
        <v>47</v>
      </c>
      <c r="E1011" t="s">
        <v>57</v>
      </c>
      <c r="F1011" t="s">
        <v>49</v>
      </c>
      <c r="G1011" t="s">
        <v>50</v>
      </c>
      <c r="H1011">
        <v>6.2499990065892504E-4</v>
      </c>
    </row>
    <row r="1012" spans="1:8" x14ac:dyDescent="0.25">
      <c r="A1012" t="s">
        <v>81</v>
      </c>
      <c r="B1012" t="s">
        <v>76</v>
      </c>
      <c r="C1012" t="s">
        <v>105</v>
      </c>
      <c r="D1012" t="s">
        <v>47</v>
      </c>
      <c r="E1012" t="s">
        <v>3390</v>
      </c>
      <c r="F1012" t="s">
        <v>49</v>
      </c>
      <c r="G1012" t="s">
        <v>50</v>
      </c>
      <c r="H1012">
        <v>3.0864190172265999E-4</v>
      </c>
    </row>
    <row r="1013" spans="1:8" x14ac:dyDescent="0.25">
      <c r="A1013" t="s">
        <v>81</v>
      </c>
      <c r="B1013" t="s">
        <v>70</v>
      </c>
      <c r="C1013" t="s">
        <v>105</v>
      </c>
      <c r="D1013" t="s">
        <v>47</v>
      </c>
      <c r="E1013" t="s">
        <v>3396</v>
      </c>
      <c r="F1013" t="s">
        <v>49</v>
      </c>
      <c r="G1013" t="s">
        <v>50</v>
      </c>
      <c r="H1013" s="7">
        <v>9.2592504289415101E-5</v>
      </c>
    </row>
    <row r="1014" spans="1:8" x14ac:dyDescent="0.25">
      <c r="A1014" t="s">
        <v>81</v>
      </c>
      <c r="B1014" t="s">
        <v>73</v>
      </c>
      <c r="C1014" t="s">
        <v>105</v>
      </c>
      <c r="D1014" t="s">
        <v>47</v>
      </c>
      <c r="E1014" t="s">
        <v>58</v>
      </c>
      <c r="F1014" t="s">
        <v>49</v>
      </c>
      <c r="G1014" t="s">
        <v>50</v>
      </c>
      <c r="H1014">
        <v>7.0987630773473604E-4</v>
      </c>
    </row>
    <row r="1015" spans="1:8" x14ac:dyDescent="0.25">
      <c r="A1015" t="s">
        <v>81</v>
      </c>
      <c r="B1015" t="s">
        <v>76</v>
      </c>
      <c r="C1015" t="s">
        <v>105</v>
      </c>
      <c r="D1015" t="s">
        <v>47</v>
      </c>
      <c r="E1015" t="s">
        <v>3392</v>
      </c>
      <c r="F1015" t="s">
        <v>49</v>
      </c>
      <c r="G1015" t="s">
        <v>50</v>
      </c>
      <c r="H1015">
        <v>4.7222216924031502E-4</v>
      </c>
    </row>
    <row r="1016" spans="1:8" x14ac:dyDescent="0.25">
      <c r="A1016" t="s">
        <v>81</v>
      </c>
      <c r="B1016" t="s">
        <v>73</v>
      </c>
      <c r="C1016" t="s">
        <v>105</v>
      </c>
      <c r="D1016" t="s">
        <v>47</v>
      </c>
      <c r="E1016" t="s">
        <v>59</v>
      </c>
      <c r="F1016" t="s">
        <v>49</v>
      </c>
      <c r="G1016" t="s">
        <v>50</v>
      </c>
      <c r="H1016">
        <v>8.8888863722483302E-4</v>
      </c>
    </row>
    <row r="1017" spans="1:8" x14ac:dyDescent="0.25">
      <c r="A1017" t="s">
        <v>106</v>
      </c>
      <c r="B1017" t="s">
        <v>110</v>
      </c>
      <c r="C1017" t="s">
        <v>108</v>
      </c>
      <c r="D1017" t="s">
        <v>89</v>
      </c>
      <c r="E1017" t="s">
        <v>60</v>
      </c>
      <c r="F1017" t="s">
        <v>61</v>
      </c>
      <c r="G1017">
        <v>8.8888863722483302E-4</v>
      </c>
    </row>
    <row r="1018" spans="1:8" x14ac:dyDescent="0.25">
      <c r="A1018">
        <v>8.8888863722483302E-4</v>
      </c>
    </row>
    <row r="1019" spans="1:8" x14ac:dyDescent="0.25">
      <c r="A1019" t="s">
        <v>81</v>
      </c>
      <c r="B1019" t="s">
        <v>70</v>
      </c>
      <c r="C1019" t="s">
        <v>105</v>
      </c>
      <c r="D1019" t="s">
        <v>47</v>
      </c>
      <c r="E1019" t="s">
        <v>3398</v>
      </c>
      <c r="F1019" t="s">
        <v>49</v>
      </c>
      <c r="G1019" t="s">
        <v>50</v>
      </c>
      <c r="H1019">
        <v>1.3888875643412201E-4</v>
      </c>
    </row>
    <row r="1020" spans="1:8" x14ac:dyDescent="0.25">
      <c r="A1020" t="s">
        <v>81</v>
      </c>
      <c r="B1020" t="s">
        <v>76</v>
      </c>
      <c r="C1020" t="s">
        <v>105</v>
      </c>
      <c r="D1020" t="s">
        <v>47</v>
      </c>
      <c r="E1020" t="s">
        <v>3395</v>
      </c>
      <c r="F1020" t="s">
        <v>49</v>
      </c>
      <c r="G1020" t="s">
        <v>50</v>
      </c>
      <c r="H1020">
        <v>4.29292881127559E-4</v>
      </c>
    </row>
    <row r="1021" spans="1:8" x14ac:dyDescent="0.25">
      <c r="A1021" t="s">
        <v>81</v>
      </c>
      <c r="B1021" t="s">
        <v>70</v>
      </c>
      <c r="C1021" t="s">
        <v>105</v>
      </c>
      <c r="D1021" t="s">
        <v>47</v>
      </c>
      <c r="E1021" t="s">
        <v>3400</v>
      </c>
      <c r="F1021" t="s">
        <v>49</v>
      </c>
      <c r="G1021" t="s">
        <v>50</v>
      </c>
      <c r="H1021">
        <v>1.26262505849202E-4</v>
      </c>
    </row>
    <row r="1022" spans="1:8" x14ac:dyDescent="0.25">
      <c r="A1022" t="s">
        <v>81</v>
      </c>
      <c r="B1022" t="s">
        <v>76</v>
      </c>
      <c r="C1022" t="s">
        <v>105</v>
      </c>
      <c r="D1022" t="s">
        <v>47</v>
      </c>
      <c r="E1022" t="s">
        <v>3397</v>
      </c>
      <c r="F1022" t="s">
        <v>49</v>
      </c>
      <c r="G1022" t="s">
        <v>50</v>
      </c>
      <c r="H1022">
        <v>4.39814726511637E-4</v>
      </c>
    </row>
    <row r="1023" spans="1:8" x14ac:dyDescent="0.25">
      <c r="A1023" t="s">
        <v>81</v>
      </c>
      <c r="B1023" t="s">
        <v>70</v>
      </c>
      <c r="C1023" t="s">
        <v>105</v>
      </c>
      <c r="D1023" t="s">
        <v>47</v>
      </c>
      <c r="E1023" t="s">
        <v>3402</v>
      </c>
      <c r="F1023" t="s">
        <v>49</v>
      </c>
      <c r="G1023" t="s">
        <v>50</v>
      </c>
      <c r="H1023">
        <v>1.1574063036176801E-4</v>
      </c>
    </row>
    <row r="1024" spans="1:8" x14ac:dyDescent="0.25">
      <c r="A1024" t="s">
        <v>81</v>
      </c>
      <c r="B1024" t="s">
        <v>76</v>
      </c>
      <c r="C1024" t="s">
        <v>105</v>
      </c>
      <c r="D1024" t="s">
        <v>47</v>
      </c>
      <c r="E1024" t="s">
        <v>3399</v>
      </c>
      <c r="F1024" t="s">
        <v>49</v>
      </c>
      <c r="G1024" t="s">
        <v>50</v>
      </c>
      <c r="H1024">
        <v>4.0598282447227999E-4</v>
      </c>
    </row>
    <row r="1025" spans="1:8" x14ac:dyDescent="0.25">
      <c r="A1025" t="s">
        <v>81</v>
      </c>
      <c r="B1025" t="s">
        <v>70</v>
      </c>
      <c r="C1025" t="s">
        <v>105</v>
      </c>
      <c r="D1025" t="s">
        <v>47</v>
      </c>
      <c r="E1025" t="s">
        <v>3405</v>
      </c>
      <c r="F1025" t="s">
        <v>49</v>
      </c>
      <c r="G1025" t="s">
        <v>50</v>
      </c>
      <c r="H1025">
        <v>1.06837504949325E-4</v>
      </c>
    </row>
    <row r="1026" spans="1:8" x14ac:dyDescent="0.25">
      <c r="A1026" t="s">
        <v>81</v>
      </c>
      <c r="B1026" t="s">
        <v>76</v>
      </c>
      <c r="C1026" t="s">
        <v>105</v>
      </c>
      <c r="D1026" t="s">
        <v>47</v>
      </c>
      <c r="E1026" t="s">
        <v>3401</v>
      </c>
      <c r="F1026" t="s">
        <v>49</v>
      </c>
      <c r="G1026" t="s">
        <v>50</v>
      </c>
      <c r="H1026">
        <v>3.7698405129568902E-4</v>
      </c>
    </row>
    <row r="1027" spans="1:8" x14ac:dyDescent="0.25">
      <c r="A1027" t="s">
        <v>81</v>
      </c>
      <c r="B1027" t="s">
        <v>70</v>
      </c>
      <c r="C1027" t="s">
        <v>105</v>
      </c>
      <c r="D1027" t="s">
        <v>47</v>
      </c>
      <c r="E1027" t="s">
        <v>3407</v>
      </c>
      <c r="F1027" t="s">
        <v>49</v>
      </c>
      <c r="G1027" t="s">
        <v>50</v>
      </c>
      <c r="H1027" s="7">
        <v>9.9206254595801904E-5</v>
      </c>
    </row>
    <row r="1028" spans="1:8" x14ac:dyDescent="0.25">
      <c r="A1028" t="s">
        <v>81</v>
      </c>
      <c r="B1028" t="s">
        <v>76</v>
      </c>
      <c r="C1028" t="s">
        <v>105</v>
      </c>
      <c r="D1028" t="s">
        <v>47</v>
      </c>
      <c r="E1028" t="s">
        <v>3403</v>
      </c>
      <c r="F1028" t="s">
        <v>49</v>
      </c>
      <c r="G1028" t="s">
        <v>50</v>
      </c>
      <c r="H1028">
        <v>3.5185178120930902E-4</v>
      </c>
    </row>
    <row r="1029" spans="1:8" x14ac:dyDescent="0.25">
      <c r="A1029" t="s">
        <v>81</v>
      </c>
      <c r="B1029" t="s">
        <v>70</v>
      </c>
      <c r="C1029" t="s">
        <v>105</v>
      </c>
      <c r="D1029" t="s">
        <v>47</v>
      </c>
      <c r="E1029" t="s">
        <v>3409</v>
      </c>
      <c r="F1029" t="s">
        <v>49</v>
      </c>
      <c r="G1029" t="s">
        <v>50</v>
      </c>
      <c r="H1029" s="7">
        <v>9.2592504289415101E-5</v>
      </c>
    </row>
    <row r="1030" spans="1:8" x14ac:dyDescent="0.25">
      <c r="A1030" t="s">
        <v>81</v>
      </c>
      <c r="B1030" t="s">
        <v>76</v>
      </c>
      <c r="C1030" t="s">
        <v>105</v>
      </c>
      <c r="D1030" t="s">
        <v>47</v>
      </c>
      <c r="E1030" t="s">
        <v>3404</v>
      </c>
      <c r="F1030" t="s">
        <v>49</v>
      </c>
      <c r="G1030" t="s">
        <v>50</v>
      </c>
      <c r="H1030">
        <v>3.2986104488372801E-4</v>
      </c>
    </row>
    <row r="1031" spans="1:8" x14ac:dyDescent="0.25">
      <c r="A1031" t="s">
        <v>81</v>
      </c>
      <c r="B1031" t="s">
        <v>70</v>
      </c>
      <c r="C1031" t="s">
        <v>105</v>
      </c>
      <c r="D1031" t="s">
        <v>47</v>
      </c>
      <c r="E1031" t="s">
        <v>3411</v>
      </c>
      <c r="F1031" t="s">
        <v>49</v>
      </c>
      <c r="G1031" t="s">
        <v>50</v>
      </c>
      <c r="H1031">
        <v>1.21527661879857E-4</v>
      </c>
    </row>
    <row r="1032" spans="1:8" x14ac:dyDescent="0.25">
      <c r="A1032" t="s">
        <v>81</v>
      </c>
      <c r="B1032" t="s">
        <v>76</v>
      </c>
      <c r="C1032" t="s">
        <v>105</v>
      </c>
      <c r="D1032" t="s">
        <v>47</v>
      </c>
      <c r="E1032" t="s">
        <v>3406</v>
      </c>
      <c r="F1032" t="s">
        <v>49</v>
      </c>
      <c r="G1032" t="s">
        <v>50</v>
      </c>
      <c r="H1032">
        <v>3.1045745400821398E-4</v>
      </c>
    </row>
    <row r="1033" spans="1:8" x14ac:dyDescent="0.25">
      <c r="A1033" t="s">
        <v>81</v>
      </c>
      <c r="B1033" t="s">
        <v>70</v>
      </c>
      <c r="C1033" t="s">
        <v>105</v>
      </c>
      <c r="D1033" t="s">
        <v>47</v>
      </c>
      <c r="E1033" t="s">
        <v>3413</v>
      </c>
      <c r="F1033" t="s">
        <v>49</v>
      </c>
      <c r="G1033" t="s">
        <v>50</v>
      </c>
      <c r="H1033">
        <v>1.14378975886924E-4</v>
      </c>
    </row>
    <row r="1034" spans="1:8" x14ac:dyDescent="0.25">
      <c r="A1034" t="s">
        <v>81</v>
      </c>
      <c r="B1034" t="s">
        <v>76</v>
      </c>
      <c r="C1034" t="s">
        <v>105</v>
      </c>
      <c r="D1034" t="s">
        <v>47</v>
      </c>
      <c r="E1034" t="s">
        <v>3408</v>
      </c>
      <c r="F1034" t="s">
        <v>49</v>
      </c>
      <c r="G1034" t="s">
        <v>50</v>
      </c>
      <c r="H1034">
        <v>2.93209817674424E-4</v>
      </c>
    </row>
    <row r="1035" spans="1:8" x14ac:dyDescent="0.25">
      <c r="A1035" t="s">
        <v>81</v>
      </c>
      <c r="B1035" t="s">
        <v>70</v>
      </c>
      <c r="C1035" t="s">
        <v>105</v>
      </c>
      <c r="D1035" t="s">
        <v>47</v>
      </c>
      <c r="E1035" t="s">
        <v>3415</v>
      </c>
      <c r="F1035" t="s">
        <v>49</v>
      </c>
      <c r="G1035" t="s">
        <v>50</v>
      </c>
      <c r="H1035">
        <v>1.08024588337651E-4</v>
      </c>
    </row>
    <row r="1036" spans="1:8" x14ac:dyDescent="0.25">
      <c r="A1036" t="s">
        <v>81</v>
      </c>
      <c r="B1036" t="s">
        <v>76</v>
      </c>
      <c r="C1036" t="s">
        <v>105</v>
      </c>
      <c r="D1036" t="s">
        <v>47</v>
      </c>
      <c r="E1036" t="s">
        <v>3410</v>
      </c>
      <c r="F1036" t="s">
        <v>49</v>
      </c>
      <c r="G1036" t="s">
        <v>50</v>
      </c>
      <c r="H1036">
        <v>3.0701746020400699E-4</v>
      </c>
    </row>
    <row r="1037" spans="1:8" x14ac:dyDescent="0.25">
      <c r="A1037" t="s">
        <v>81</v>
      </c>
      <c r="B1037" t="s">
        <v>70</v>
      </c>
      <c r="C1037" t="s">
        <v>105</v>
      </c>
      <c r="D1037" t="s">
        <v>47</v>
      </c>
      <c r="E1037" t="s">
        <v>3417</v>
      </c>
      <c r="F1037" t="s">
        <v>49</v>
      </c>
      <c r="G1037" t="s">
        <v>50</v>
      </c>
      <c r="H1037">
        <v>1.0233908368829999E-4</v>
      </c>
    </row>
    <row r="1038" spans="1:8" x14ac:dyDescent="0.25">
      <c r="A1038" t="s">
        <v>81</v>
      </c>
      <c r="B1038" t="s">
        <v>76</v>
      </c>
      <c r="C1038" t="s">
        <v>105</v>
      </c>
      <c r="D1038" t="s">
        <v>47</v>
      </c>
      <c r="E1038" t="s">
        <v>3412</v>
      </c>
      <c r="F1038" t="s">
        <v>49</v>
      </c>
      <c r="G1038" t="s">
        <v>50</v>
      </c>
      <c r="H1038">
        <v>2.9166658719380697E-4</v>
      </c>
    </row>
    <row r="1039" spans="1:8" x14ac:dyDescent="0.25">
      <c r="A1039" t="s">
        <v>81</v>
      </c>
      <c r="B1039" t="s">
        <v>70</v>
      </c>
      <c r="C1039" t="s">
        <v>105</v>
      </c>
      <c r="D1039" t="s">
        <v>47</v>
      </c>
      <c r="E1039" t="s">
        <v>3419</v>
      </c>
      <c r="F1039" t="s">
        <v>49</v>
      </c>
      <c r="G1039" t="s">
        <v>50</v>
      </c>
      <c r="H1039" s="7">
        <v>9.7222129503885899E-5</v>
      </c>
    </row>
    <row r="1040" spans="1:8" x14ac:dyDescent="0.25">
      <c r="A1040" t="s">
        <v>81</v>
      </c>
      <c r="B1040" t="s">
        <v>76</v>
      </c>
      <c r="C1040" t="s">
        <v>105</v>
      </c>
      <c r="D1040" t="s">
        <v>47</v>
      </c>
      <c r="E1040" t="s">
        <v>3414</v>
      </c>
      <c r="F1040" t="s">
        <v>49</v>
      </c>
      <c r="G1040" t="s">
        <v>50</v>
      </c>
      <c r="H1040">
        <v>2.7777770208933903E-4</v>
      </c>
    </row>
    <row r="1041" spans="1:8" x14ac:dyDescent="0.25">
      <c r="A1041" t="s">
        <v>81</v>
      </c>
      <c r="B1041" t="s">
        <v>70</v>
      </c>
      <c r="C1041" t="s">
        <v>105</v>
      </c>
      <c r="D1041" t="s">
        <v>47</v>
      </c>
      <c r="E1041" t="s">
        <v>3421</v>
      </c>
      <c r="F1041" t="s">
        <v>49</v>
      </c>
      <c r="G1041" t="s">
        <v>50</v>
      </c>
      <c r="H1041" s="7">
        <v>9.2592504289415101E-5</v>
      </c>
    </row>
    <row r="1042" spans="1:8" x14ac:dyDescent="0.25">
      <c r="A1042" t="s">
        <v>81</v>
      </c>
      <c r="B1042" t="s">
        <v>76</v>
      </c>
      <c r="C1042" t="s">
        <v>105</v>
      </c>
      <c r="D1042" t="s">
        <v>47</v>
      </c>
      <c r="E1042" t="s">
        <v>3416</v>
      </c>
      <c r="F1042" t="s">
        <v>49</v>
      </c>
      <c r="G1042" t="s">
        <v>50</v>
      </c>
      <c r="H1042">
        <v>3.03030194658221E-4</v>
      </c>
    </row>
    <row r="1043" spans="1:8" x14ac:dyDescent="0.25">
      <c r="A1043" t="s">
        <v>81</v>
      </c>
      <c r="B1043" t="s">
        <v>70</v>
      </c>
      <c r="C1043" t="s">
        <v>105</v>
      </c>
      <c r="D1043" t="s">
        <v>47</v>
      </c>
      <c r="E1043" t="s">
        <v>3423</v>
      </c>
      <c r="F1043" t="s">
        <v>49</v>
      </c>
      <c r="G1043" t="s">
        <v>50</v>
      </c>
      <c r="H1043" s="7">
        <v>8.83837540944417E-5</v>
      </c>
    </row>
    <row r="1044" spans="1:8" x14ac:dyDescent="0.25">
      <c r="A1044" t="s">
        <v>81</v>
      </c>
      <c r="B1044" t="s">
        <v>76</v>
      </c>
      <c r="C1044" t="s">
        <v>105</v>
      </c>
      <c r="D1044" t="s">
        <v>47</v>
      </c>
      <c r="E1044" t="s">
        <v>3418</v>
      </c>
      <c r="F1044" t="s">
        <v>49</v>
      </c>
      <c r="G1044" t="s">
        <v>50</v>
      </c>
      <c r="H1044">
        <v>2.8985496880351601E-4</v>
      </c>
    </row>
    <row r="1045" spans="1:8" x14ac:dyDescent="0.25">
      <c r="A1045" t="s">
        <v>81</v>
      </c>
      <c r="B1045" t="s">
        <v>70</v>
      </c>
      <c r="C1045" t="s">
        <v>105</v>
      </c>
      <c r="D1045" t="s">
        <v>47</v>
      </c>
      <c r="E1045" t="s">
        <v>3425</v>
      </c>
      <c r="F1045" t="s">
        <v>49</v>
      </c>
      <c r="G1045" t="s">
        <v>50</v>
      </c>
      <c r="H1045" s="7">
        <v>8.4540982177292093E-5</v>
      </c>
    </row>
    <row r="1046" spans="1:8" x14ac:dyDescent="0.25">
      <c r="A1046" t="s">
        <v>81</v>
      </c>
      <c r="B1046" t="s">
        <v>76</v>
      </c>
      <c r="C1046" t="s">
        <v>105</v>
      </c>
      <c r="D1046" t="s">
        <v>47</v>
      </c>
      <c r="E1046" t="s">
        <v>3420</v>
      </c>
      <c r="F1046" t="s">
        <v>49</v>
      </c>
      <c r="G1046" t="s">
        <v>50</v>
      </c>
      <c r="H1046">
        <v>2.7777767843670302E-4</v>
      </c>
    </row>
    <row r="1047" spans="1:8" x14ac:dyDescent="0.25">
      <c r="A1047" t="s">
        <v>81</v>
      </c>
      <c r="B1047" t="s">
        <v>70</v>
      </c>
      <c r="C1047" t="s">
        <v>105</v>
      </c>
      <c r="D1047" t="s">
        <v>47</v>
      </c>
      <c r="E1047" t="s">
        <v>3428</v>
      </c>
      <c r="F1047" t="s">
        <v>49</v>
      </c>
      <c r="G1047" t="s">
        <v>50</v>
      </c>
      <c r="H1047" s="7">
        <v>8.1018441253238201E-5</v>
      </c>
    </row>
    <row r="1048" spans="1:8" x14ac:dyDescent="0.25">
      <c r="A1048" t="s">
        <v>81</v>
      </c>
      <c r="B1048" t="s">
        <v>76</v>
      </c>
      <c r="C1048" t="s">
        <v>105</v>
      </c>
      <c r="D1048" t="s">
        <v>47</v>
      </c>
      <c r="E1048" t="s">
        <v>3422</v>
      </c>
      <c r="F1048" t="s">
        <v>49</v>
      </c>
      <c r="G1048" t="s">
        <v>50</v>
      </c>
      <c r="H1048">
        <v>2.6666657129923501E-4</v>
      </c>
    </row>
    <row r="1049" spans="1:8" x14ac:dyDescent="0.25">
      <c r="A1049" t="s">
        <v>81</v>
      </c>
      <c r="B1049" t="s">
        <v>70</v>
      </c>
      <c r="C1049" t="s">
        <v>105</v>
      </c>
      <c r="D1049" t="s">
        <v>47</v>
      </c>
      <c r="E1049" t="s">
        <v>3430</v>
      </c>
      <c r="F1049" t="s">
        <v>49</v>
      </c>
      <c r="G1049" t="s">
        <v>50</v>
      </c>
      <c r="H1049" s="7">
        <v>7.7777703603108703E-5</v>
      </c>
    </row>
    <row r="1050" spans="1:8" x14ac:dyDescent="0.25">
      <c r="A1050" t="s">
        <v>81</v>
      </c>
      <c r="B1050" t="s">
        <v>76</v>
      </c>
      <c r="C1050" t="s">
        <v>105</v>
      </c>
      <c r="D1050" t="s">
        <v>47</v>
      </c>
      <c r="E1050" t="s">
        <v>3424</v>
      </c>
      <c r="F1050" t="s">
        <v>49</v>
      </c>
      <c r="G1050" t="s">
        <v>50</v>
      </c>
      <c r="H1050">
        <v>2.99145243106744E-4</v>
      </c>
    </row>
    <row r="1051" spans="1:8" x14ac:dyDescent="0.25">
      <c r="A1051" t="s">
        <v>81</v>
      </c>
      <c r="B1051" t="s">
        <v>70</v>
      </c>
      <c r="C1051" t="s">
        <v>105</v>
      </c>
      <c r="D1051" t="s">
        <v>47</v>
      </c>
      <c r="E1051" t="s">
        <v>3432</v>
      </c>
      <c r="F1051" t="s">
        <v>49</v>
      </c>
      <c r="G1051" t="s">
        <v>50</v>
      </c>
      <c r="H1051" s="7">
        <v>7.4786253464527604E-5</v>
      </c>
    </row>
    <row r="1052" spans="1:8" x14ac:dyDescent="0.25">
      <c r="A1052" t="s">
        <v>81</v>
      </c>
      <c r="B1052" t="s">
        <v>76</v>
      </c>
      <c r="C1052" t="s">
        <v>105</v>
      </c>
      <c r="D1052" t="s">
        <v>47</v>
      </c>
      <c r="E1052" t="s">
        <v>3426</v>
      </c>
      <c r="F1052" t="s">
        <v>49</v>
      </c>
      <c r="G1052" t="s">
        <v>50</v>
      </c>
      <c r="H1052">
        <v>2.8806578965834598E-4</v>
      </c>
    </row>
    <row r="1053" spans="1:8" x14ac:dyDescent="0.25">
      <c r="A1053" t="s">
        <v>81</v>
      </c>
      <c r="B1053" t="s">
        <v>70</v>
      </c>
      <c r="C1053" t="s">
        <v>105</v>
      </c>
      <c r="D1053" t="s">
        <v>47</v>
      </c>
      <c r="E1053" t="s">
        <v>3433</v>
      </c>
      <c r="F1053" t="s">
        <v>49</v>
      </c>
      <c r="G1053" t="s">
        <v>50</v>
      </c>
      <c r="H1053" s="7">
        <v>7.2016392225100593E-5</v>
      </c>
    </row>
    <row r="1054" spans="1:8" x14ac:dyDescent="0.25">
      <c r="A1054" t="s">
        <v>81</v>
      </c>
      <c r="B1054" t="s">
        <v>76</v>
      </c>
      <c r="C1054" t="s">
        <v>105</v>
      </c>
      <c r="D1054" t="s">
        <v>47</v>
      </c>
      <c r="E1054" t="s">
        <v>3427</v>
      </c>
      <c r="F1054" t="s">
        <v>49</v>
      </c>
      <c r="G1054" t="s">
        <v>50</v>
      </c>
      <c r="H1054">
        <v>2.77777725741976E-4</v>
      </c>
    </row>
    <row r="1055" spans="1:8" x14ac:dyDescent="0.25">
      <c r="A1055" t="s">
        <v>81</v>
      </c>
      <c r="B1055" t="s">
        <v>70</v>
      </c>
      <c r="C1055" t="s">
        <v>105</v>
      </c>
      <c r="D1055" t="s">
        <v>47</v>
      </c>
      <c r="E1055" t="s">
        <v>3434</v>
      </c>
      <c r="F1055" t="s">
        <v>49</v>
      </c>
      <c r="G1055" t="s">
        <v>50</v>
      </c>
      <c r="H1055" s="7">
        <v>6.9444378217061302E-5</v>
      </c>
    </row>
    <row r="1056" spans="1:8" x14ac:dyDescent="0.25">
      <c r="A1056" t="s">
        <v>81</v>
      </c>
      <c r="B1056" t="s">
        <v>76</v>
      </c>
      <c r="C1056" t="s">
        <v>105</v>
      </c>
      <c r="D1056" t="s">
        <v>47</v>
      </c>
      <c r="E1056" t="s">
        <v>3429</v>
      </c>
      <c r="F1056" t="s">
        <v>49</v>
      </c>
      <c r="G1056" t="s">
        <v>50</v>
      </c>
      <c r="H1056">
        <v>2.6819918347501198E-4</v>
      </c>
    </row>
    <row r="1057" spans="1:8" x14ac:dyDescent="0.25">
      <c r="A1057" t="s">
        <v>81</v>
      </c>
      <c r="B1057" t="s">
        <v>70</v>
      </c>
      <c r="C1057" t="s">
        <v>105</v>
      </c>
      <c r="D1057" t="s">
        <v>47</v>
      </c>
      <c r="E1057" t="s">
        <v>3435</v>
      </c>
      <c r="F1057" t="s">
        <v>49</v>
      </c>
      <c r="G1057" t="s">
        <v>50</v>
      </c>
      <c r="H1057" s="7">
        <v>6.7049744485438495E-5</v>
      </c>
    </row>
    <row r="1058" spans="1:8" x14ac:dyDescent="0.25">
      <c r="A1058" t="s">
        <v>81</v>
      </c>
      <c r="B1058" t="s">
        <v>76</v>
      </c>
      <c r="C1058" t="s">
        <v>105</v>
      </c>
      <c r="D1058" t="s">
        <v>47</v>
      </c>
      <c r="E1058" t="s">
        <v>3431</v>
      </c>
      <c r="F1058" t="s">
        <v>49</v>
      </c>
      <c r="G1058" t="s">
        <v>50</v>
      </c>
      <c r="H1058">
        <v>2.9629627863565999E-4</v>
      </c>
    </row>
    <row r="1059" spans="1:8" x14ac:dyDescent="0.25">
      <c r="A1059" t="s">
        <v>106</v>
      </c>
      <c r="B1059" t="s">
        <v>110</v>
      </c>
      <c r="C1059" t="s">
        <v>108</v>
      </c>
      <c r="D1059" t="s">
        <v>95</v>
      </c>
      <c r="E1059" t="s">
        <v>60</v>
      </c>
      <c r="F1059" t="s">
        <v>61</v>
      </c>
      <c r="G1059">
        <v>2.9629627863565999E-4</v>
      </c>
    </row>
    <row r="1060" spans="1:8" x14ac:dyDescent="0.25">
      <c r="A1060">
        <v>2.9629627863565999E-4</v>
      </c>
    </row>
    <row r="1061" spans="1:8" x14ac:dyDescent="0.25">
      <c r="A1061" t="s">
        <v>81</v>
      </c>
      <c r="B1061" t="s">
        <v>70</v>
      </c>
      <c r="C1061" t="s">
        <v>105</v>
      </c>
      <c r="D1061" t="s">
        <v>47</v>
      </c>
      <c r="E1061" t="s">
        <v>3436</v>
      </c>
      <c r="F1061" t="s">
        <v>49</v>
      </c>
      <c r="G1061" t="s">
        <v>50</v>
      </c>
      <c r="H1061" s="7">
        <v>6.4814753002590599E-5</v>
      </c>
    </row>
    <row r="1062" spans="1:8" x14ac:dyDescent="0.25">
      <c r="A1062" t="s">
        <v>81</v>
      </c>
      <c r="B1062" t="s">
        <v>70</v>
      </c>
      <c r="C1062" t="s">
        <v>105</v>
      </c>
      <c r="D1062" t="s">
        <v>47</v>
      </c>
      <c r="E1062" t="s">
        <v>3437</v>
      </c>
      <c r="F1062" t="s">
        <v>49</v>
      </c>
      <c r="G1062" t="s">
        <v>50</v>
      </c>
      <c r="H1062" s="7">
        <v>6.2723954518635995E-5</v>
      </c>
    </row>
    <row r="1063" spans="1:8" x14ac:dyDescent="0.25">
      <c r="A1063" t="s">
        <v>81</v>
      </c>
      <c r="B1063" t="s">
        <v>70</v>
      </c>
      <c r="C1063" t="s">
        <v>105</v>
      </c>
      <c r="D1063" t="s">
        <v>47</v>
      </c>
      <c r="E1063" t="s">
        <v>3438</v>
      </c>
      <c r="F1063" t="s">
        <v>49</v>
      </c>
      <c r="G1063" t="s">
        <v>50</v>
      </c>
      <c r="H1063" s="7">
        <v>7.8124925494194004E-5</v>
      </c>
    </row>
    <row r="1064" spans="1:8" x14ac:dyDescent="0.25">
      <c r="A1064" t="s">
        <v>81</v>
      </c>
      <c r="B1064" t="s">
        <v>70</v>
      </c>
      <c r="C1064" t="s">
        <v>105</v>
      </c>
      <c r="D1064" t="s">
        <v>47</v>
      </c>
      <c r="E1064" t="s">
        <v>3439</v>
      </c>
      <c r="F1064" t="s">
        <v>49</v>
      </c>
      <c r="G1064" t="s">
        <v>50</v>
      </c>
      <c r="H1064" s="7">
        <v>7.5757503509521403E-5</v>
      </c>
    </row>
    <row r="1065" spans="1:8" x14ac:dyDescent="0.25">
      <c r="A1065" t="s">
        <v>81</v>
      </c>
      <c r="B1065" t="s">
        <v>70</v>
      </c>
      <c r="C1065" t="s">
        <v>105</v>
      </c>
      <c r="D1065" t="s">
        <v>47</v>
      </c>
      <c r="E1065" t="s">
        <v>3440</v>
      </c>
      <c r="F1065" t="s">
        <v>49</v>
      </c>
      <c r="G1065" t="s">
        <v>50</v>
      </c>
      <c r="H1065" s="7">
        <v>7.3529341641594294E-5</v>
      </c>
    </row>
    <row r="1066" spans="1:8" x14ac:dyDescent="0.25">
      <c r="A1066" t="s">
        <v>81</v>
      </c>
      <c r="B1066" t="s">
        <v>70</v>
      </c>
      <c r="C1066" t="s">
        <v>105</v>
      </c>
      <c r="D1066" t="s">
        <v>47</v>
      </c>
      <c r="E1066" t="s">
        <v>3441</v>
      </c>
      <c r="F1066" t="s">
        <v>49</v>
      </c>
      <c r="G1066" t="s">
        <v>50</v>
      </c>
      <c r="H1066" s="7">
        <v>7.1428503308977403E-5</v>
      </c>
    </row>
    <row r="1067" spans="1:8" x14ac:dyDescent="0.25">
      <c r="A1067" t="s">
        <v>81</v>
      </c>
      <c r="B1067" t="s">
        <v>70</v>
      </c>
      <c r="C1067" t="s">
        <v>105</v>
      </c>
      <c r="D1067" t="s">
        <v>47</v>
      </c>
      <c r="E1067" t="s">
        <v>3442</v>
      </c>
      <c r="F1067" t="s">
        <v>49</v>
      </c>
      <c r="G1067" t="s">
        <v>50</v>
      </c>
      <c r="H1067" s="7">
        <v>6.9444378217061302E-5</v>
      </c>
    </row>
    <row r="1068" spans="1:8" x14ac:dyDescent="0.25">
      <c r="A1068" t="s">
        <v>81</v>
      </c>
      <c r="B1068" t="s">
        <v>70</v>
      </c>
      <c r="C1068" t="s">
        <v>105</v>
      </c>
      <c r="D1068" t="s">
        <v>47</v>
      </c>
      <c r="E1068" t="s">
        <v>3443</v>
      </c>
      <c r="F1068" t="s">
        <v>49</v>
      </c>
      <c r="G1068" t="s">
        <v>50</v>
      </c>
      <c r="H1068" s="7">
        <v>6.7567503130113701E-5</v>
      </c>
    </row>
    <row r="1069" spans="1:8" x14ac:dyDescent="0.25">
      <c r="A1069" t="s">
        <v>81</v>
      </c>
      <c r="B1069" t="s">
        <v>70</v>
      </c>
      <c r="C1069" t="s">
        <v>105</v>
      </c>
      <c r="D1069" t="s">
        <v>47</v>
      </c>
      <c r="E1069" t="s">
        <v>3444</v>
      </c>
      <c r="F1069" t="s">
        <v>49</v>
      </c>
      <c r="G1069" t="s">
        <v>50</v>
      </c>
      <c r="H1069" s="7">
        <v>6.5789410942479105E-5</v>
      </c>
    </row>
    <row r="1070" spans="1:8" x14ac:dyDescent="0.25">
      <c r="A1070" t="s">
        <v>81</v>
      </c>
      <c r="B1070" t="s">
        <v>70</v>
      </c>
      <c r="C1070" t="s">
        <v>105</v>
      </c>
      <c r="D1070" t="s">
        <v>47</v>
      </c>
      <c r="E1070" t="s">
        <v>3445</v>
      </c>
      <c r="F1070" t="s">
        <v>49</v>
      </c>
      <c r="G1070" t="s">
        <v>50</v>
      </c>
      <c r="H1070" s="7">
        <v>6.4102502969595095E-5</v>
      </c>
    </row>
    <row r="1071" spans="1:8" x14ac:dyDescent="0.25">
      <c r="A1071" t="s">
        <v>81</v>
      </c>
      <c r="B1071" t="s">
        <v>70</v>
      </c>
      <c r="C1071" t="s">
        <v>105</v>
      </c>
      <c r="D1071" t="s">
        <v>47</v>
      </c>
      <c r="E1071" t="s">
        <v>3446</v>
      </c>
      <c r="F1071" t="s">
        <v>49</v>
      </c>
      <c r="G1071" t="s">
        <v>50</v>
      </c>
      <c r="H1071" s="7">
        <v>6.24999403953552E-5</v>
      </c>
    </row>
    <row r="1072" spans="1:8" x14ac:dyDescent="0.25">
      <c r="A1072" t="s">
        <v>81</v>
      </c>
      <c r="B1072" t="s">
        <v>70</v>
      </c>
      <c r="C1072" t="s">
        <v>105</v>
      </c>
      <c r="D1072" t="s">
        <v>47</v>
      </c>
      <c r="E1072" t="s">
        <v>3447</v>
      </c>
      <c r="F1072" t="s">
        <v>49</v>
      </c>
      <c r="G1072" t="s">
        <v>50</v>
      </c>
      <c r="H1072" s="7">
        <v>6.0975551605224603E-5</v>
      </c>
    </row>
    <row r="1073" spans="1:8" x14ac:dyDescent="0.25">
      <c r="A1073" t="s">
        <v>81</v>
      </c>
      <c r="B1073" t="s">
        <v>70</v>
      </c>
      <c r="C1073" t="s">
        <v>105</v>
      </c>
      <c r="D1073" t="s">
        <v>47</v>
      </c>
      <c r="E1073" t="s">
        <v>3448</v>
      </c>
      <c r="F1073" t="s">
        <v>49</v>
      </c>
      <c r="G1073" t="s">
        <v>50</v>
      </c>
      <c r="H1073" s="7">
        <v>5.9523752757481103E-5</v>
      </c>
    </row>
    <row r="1074" spans="1:8" x14ac:dyDescent="0.25">
      <c r="A1074" t="s">
        <v>81</v>
      </c>
      <c r="B1074" t="s">
        <v>70</v>
      </c>
      <c r="C1074" t="s">
        <v>105</v>
      </c>
      <c r="D1074" t="s">
        <v>47</v>
      </c>
      <c r="E1074" t="s">
        <v>3449</v>
      </c>
      <c r="F1074" t="s">
        <v>49</v>
      </c>
      <c r="G1074" t="s">
        <v>50</v>
      </c>
      <c r="H1074" s="7">
        <v>5.8139479437539697E-5</v>
      </c>
    </row>
    <row r="1075" spans="1:8" x14ac:dyDescent="0.25">
      <c r="A1075" t="s">
        <v>81</v>
      </c>
      <c r="B1075" t="s">
        <v>70</v>
      </c>
      <c r="C1075" t="s">
        <v>105</v>
      </c>
      <c r="D1075" t="s">
        <v>47</v>
      </c>
      <c r="E1075" t="s">
        <v>3450</v>
      </c>
      <c r="F1075" t="s">
        <v>49</v>
      </c>
      <c r="G1075" t="s">
        <v>50</v>
      </c>
      <c r="H1075" s="7">
        <v>5.68181276321411E-5</v>
      </c>
    </row>
    <row r="1076" spans="1:8" x14ac:dyDescent="0.25">
      <c r="A1076" t="s">
        <v>81</v>
      </c>
      <c r="B1076" t="s">
        <v>70</v>
      </c>
      <c r="C1076" t="s">
        <v>105</v>
      </c>
      <c r="D1076" t="s">
        <v>47</v>
      </c>
      <c r="E1076" t="s">
        <v>3451</v>
      </c>
      <c r="F1076" t="s">
        <v>49</v>
      </c>
      <c r="G1076" t="s">
        <v>50</v>
      </c>
      <c r="H1076" s="7">
        <v>5.5555502573648997E-5</v>
      </c>
    </row>
    <row r="1077" spans="1:8" x14ac:dyDescent="0.25">
      <c r="A1077" t="s">
        <v>81</v>
      </c>
      <c r="B1077" t="s">
        <v>70</v>
      </c>
      <c r="C1077" t="s">
        <v>105</v>
      </c>
      <c r="D1077" t="s">
        <v>47</v>
      </c>
      <c r="E1077" t="s">
        <v>3452</v>
      </c>
      <c r="F1077" t="s">
        <v>49</v>
      </c>
      <c r="G1077" t="s">
        <v>50</v>
      </c>
      <c r="H1077" s="7">
        <v>5.4347774256830599E-5</v>
      </c>
    </row>
    <row r="1078" spans="1:8" x14ac:dyDescent="0.25">
      <c r="A1078" t="s">
        <v>81</v>
      </c>
      <c r="B1078" t="s">
        <v>70</v>
      </c>
      <c r="C1078" t="s">
        <v>105</v>
      </c>
      <c r="D1078" t="s">
        <v>47</v>
      </c>
      <c r="E1078" t="s">
        <v>3453</v>
      </c>
      <c r="F1078" t="s">
        <v>49</v>
      </c>
      <c r="G1078" t="s">
        <v>50</v>
      </c>
      <c r="H1078" s="7">
        <v>5.3191438634344801E-5</v>
      </c>
    </row>
    <row r="1079" spans="1:8" x14ac:dyDescent="0.25">
      <c r="A1079" t="s">
        <v>81</v>
      </c>
      <c r="B1079" t="s">
        <v>70</v>
      </c>
      <c r="C1079" t="s">
        <v>105</v>
      </c>
      <c r="D1079" t="s">
        <v>47</v>
      </c>
      <c r="E1079" t="s">
        <v>3454</v>
      </c>
      <c r="F1079" t="s">
        <v>49</v>
      </c>
      <c r="G1079" t="s">
        <v>50</v>
      </c>
      <c r="H1079" s="7">
        <v>5.2083283662796E-5</v>
      </c>
    </row>
    <row r="1080" spans="1:8" x14ac:dyDescent="0.25">
      <c r="A1080" t="s">
        <v>81</v>
      </c>
      <c r="B1080" t="s">
        <v>70</v>
      </c>
      <c r="C1080" t="s">
        <v>105</v>
      </c>
      <c r="D1080" t="s">
        <v>47</v>
      </c>
      <c r="E1080" t="s">
        <v>3455</v>
      </c>
      <c r="F1080" t="s">
        <v>49</v>
      </c>
      <c r="G1080" t="s">
        <v>50</v>
      </c>
      <c r="H1080" s="7">
        <v>5.1020359506412401E-5</v>
      </c>
    </row>
    <row r="1081" spans="1:8" x14ac:dyDescent="0.25">
      <c r="A1081" t="s">
        <v>81</v>
      </c>
      <c r="B1081" t="s">
        <v>70</v>
      </c>
      <c r="C1081" t="s">
        <v>105</v>
      </c>
      <c r="D1081" t="s">
        <v>47</v>
      </c>
      <c r="E1081" t="s">
        <v>3456</v>
      </c>
      <c r="F1081" t="s">
        <v>49</v>
      </c>
      <c r="G1081" t="s">
        <v>50</v>
      </c>
      <c r="H1081" s="7">
        <v>7.2222193082173596E-5</v>
      </c>
    </row>
    <row r="1082" spans="1:8" x14ac:dyDescent="0.25">
      <c r="A1082" t="s">
        <v>106</v>
      </c>
      <c r="B1082" t="s">
        <v>110</v>
      </c>
      <c r="C1082" t="s">
        <v>108</v>
      </c>
      <c r="D1082" t="s">
        <v>96</v>
      </c>
      <c r="E1082" t="s">
        <v>60</v>
      </c>
      <c r="F1082" t="s">
        <v>61</v>
      </c>
      <c r="G1082" s="7">
        <v>7.2222193082173596E-5</v>
      </c>
    </row>
    <row r="1083" spans="1:8" x14ac:dyDescent="0.25">
      <c r="A1083" s="7">
        <v>7.2222193082173596E-5</v>
      </c>
    </row>
    <row r="1084" spans="1:8" x14ac:dyDescent="0.25">
      <c r="A1084" t="s">
        <v>20</v>
      </c>
      <c r="B1084" t="s">
        <v>3471</v>
      </c>
      <c r="C1084" t="s">
        <v>22</v>
      </c>
      <c r="D1084" t="s">
        <v>23</v>
      </c>
      <c r="E1084" t="s">
        <v>65</v>
      </c>
    </row>
    <row r="1085" spans="1:8" x14ac:dyDescent="0.25">
      <c r="A1085" t="s">
        <v>20</v>
      </c>
      <c r="B1085" t="s">
        <v>3471</v>
      </c>
      <c r="C1085" t="s">
        <v>22</v>
      </c>
      <c r="D1085" t="s">
        <v>23</v>
      </c>
      <c r="E1085" t="s">
        <v>3276</v>
      </c>
    </row>
    <row r="1086" spans="1:8" x14ac:dyDescent="0.25">
      <c r="A1086" t="s">
        <v>20</v>
      </c>
      <c r="B1086" t="s">
        <v>3472</v>
      </c>
      <c r="C1086" t="s">
        <v>22</v>
      </c>
      <c r="D1086" t="s">
        <v>23</v>
      </c>
      <c r="E1086" t="s">
        <v>65</v>
      </c>
    </row>
    <row r="1087" spans="1:8" x14ac:dyDescent="0.25">
      <c r="A1087" t="s">
        <v>20</v>
      </c>
      <c r="B1087" t="s">
        <v>3472</v>
      </c>
      <c r="C1087" t="s">
        <v>22</v>
      </c>
      <c r="D1087" t="s">
        <v>23</v>
      </c>
      <c r="E1087" t="s">
        <v>3276</v>
      </c>
    </row>
    <row r="1088" spans="1:8" x14ac:dyDescent="0.25">
      <c r="A1088" t="s">
        <v>20</v>
      </c>
      <c r="B1088" t="s">
        <v>3473</v>
      </c>
      <c r="C1088" t="s">
        <v>22</v>
      </c>
      <c r="D1088" t="s">
        <v>23</v>
      </c>
      <c r="E1088" t="s">
        <v>65</v>
      </c>
    </row>
    <row r="1089" spans="1:22" x14ac:dyDescent="0.25">
      <c r="A1089" t="s">
        <v>20</v>
      </c>
      <c r="B1089" t="s">
        <v>3473</v>
      </c>
      <c r="C1089" t="s">
        <v>22</v>
      </c>
      <c r="D1089" t="s">
        <v>23</v>
      </c>
      <c r="E1089" t="s">
        <v>3276</v>
      </c>
    </row>
    <row r="1090" spans="1:22" x14ac:dyDescent="0.25">
      <c r="A1090" t="s">
        <v>19</v>
      </c>
    </row>
    <row r="1091" spans="1:22" x14ac:dyDescent="0.25">
      <c r="A1091" t="s">
        <v>19</v>
      </c>
    </row>
    <row r="1092" spans="1:22" x14ac:dyDescent="0.25">
      <c r="A1092" t="s">
        <v>113</v>
      </c>
    </row>
    <row r="1094" spans="1:22" x14ac:dyDescent="0.25">
      <c r="A1094" t="s">
        <v>19</v>
      </c>
    </row>
    <row r="1095" spans="1:22" x14ac:dyDescent="0.25">
      <c r="A1095" t="s">
        <v>19</v>
      </c>
    </row>
    <row r="1096" spans="1:22" x14ac:dyDescent="0.25">
      <c r="A1096" t="s">
        <v>3227</v>
      </c>
      <c r="B1096" t="s">
        <v>24</v>
      </c>
      <c r="C1096" t="s">
        <v>25</v>
      </c>
      <c r="D1096">
        <v>7002</v>
      </c>
    </row>
    <row r="1097" spans="1:22" x14ac:dyDescent="0.25">
      <c r="A1097" t="s">
        <v>26</v>
      </c>
    </row>
    <row r="1098" spans="1:22" x14ac:dyDescent="0.25">
      <c r="A1098" t="s">
        <v>3227</v>
      </c>
      <c r="B1098" t="s">
        <v>24</v>
      </c>
      <c r="C1098" t="s">
        <v>25</v>
      </c>
      <c r="D1098" t="s">
        <v>3460</v>
      </c>
      <c r="E1098" t="s">
        <v>24</v>
      </c>
      <c r="F1098" t="s">
        <v>25</v>
      </c>
      <c r="G1098">
        <v>7002</v>
      </c>
    </row>
    <row r="1100" spans="1:22" x14ac:dyDescent="0.25">
      <c r="A1100" t="s">
        <v>26</v>
      </c>
    </row>
    <row r="1101" spans="1:22" x14ac:dyDescent="0.25">
      <c r="A1101" t="s">
        <v>26</v>
      </c>
    </row>
    <row r="1102" spans="1:22" x14ac:dyDescent="0.25">
      <c r="A1102" t="s">
        <v>3374</v>
      </c>
      <c r="B1102" t="s">
        <v>70</v>
      </c>
      <c r="C1102" t="s">
        <v>27</v>
      </c>
      <c r="D1102" t="s">
        <v>28</v>
      </c>
      <c r="E1102" t="s">
        <v>29</v>
      </c>
      <c r="F1102" t="s">
        <v>30</v>
      </c>
      <c r="G1102" t="s">
        <v>31</v>
      </c>
      <c r="H1102" t="s">
        <v>32</v>
      </c>
      <c r="I1102" t="s">
        <v>33</v>
      </c>
      <c r="J1102" t="s">
        <v>34</v>
      </c>
      <c r="K1102" t="s">
        <v>3374</v>
      </c>
      <c r="L1102" t="s">
        <v>73</v>
      </c>
      <c r="M1102" t="s">
        <v>27</v>
      </c>
      <c r="N1102" t="s">
        <v>28</v>
      </c>
      <c r="O1102" t="s">
        <v>29</v>
      </c>
      <c r="P1102" t="s">
        <v>30</v>
      </c>
      <c r="Q1102" t="s">
        <v>31</v>
      </c>
      <c r="R1102" t="s">
        <v>32</v>
      </c>
      <c r="S1102" t="s">
        <v>33</v>
      </c>
      <c r="T1102" t="s">
        <v>34</v>
      </c>
      <c r="U1102">
        <v>125</v>
      </c>
      <c r="V1102">
        <v>25</v>
      </c>
    </row>
    <row r="1104" spans="1:22" x14ac:dyDescent="0.25">
      <c r="A1104" t="s">
        <v>3371</v>
      </c>
    </row>
    <row r="1106" spans="1:11" x14ac:dyDescent="0.25">
      <c r="A1106" t="s">
        <v>3374</v>
      </c>
      <c r="B1106" t="s">
        <v>76</v>
      </c>
      <c r="C1106" t="s">
        <v>27</v>
      </c>
      <c r="D1106" t="s">
        <v>28</v>
      </c>
      <c r="E1106" t="s">
        <v>29</v>
      </c>
      <c r="F1106" t="s">
        <v>30</v>
      </c>
      <c r="G1106" t="s">
        <v>31</v>
      </c>
      <c r="H1106" t="s">
        <v>32</v>
      </c>
      <c r="I1106" t="s">
        <v>33</v>
      </c>
      <c r="J1106" t="s">
        <v>34</v>
      </c>
      <c r="K1106">
        <v>75</v>
      </c>
    </row>
    <row r="1107" spans="1:11" x14ac:dyDescent="0.25">
      <c r="A1107" t="s">
        <v>35</v>
      </c>
    </row>
    <row r="1108" spans="1:11" x14ac:dyDescent="0.25">
      <c r="A1108" t="s">
        <v>3372</v>
      </c>
    </row>
    <row r="1110" spans="1:11" x14ac:dyDescent="0.25">
      <c r="A1110" t="s">
        <v>3274</v>
      </c>
    </row>
    <row r="1111" spans="1:11" x14ac:dyDescent="0.25">
      <c r="A1111" t="s">
        <v>37</v>
      </c>
      <c r="B1111" t="s">
        <v>38</v>
      </c>
    </row>
    <row r="1112" spans="1:11" x14ac:dyDescent="0.25">
      <c r="A1112" t="s">
        <v>37</v>
      </c>
      <c r="B1112" t="s">
        <v>38</v>
      </c>
    </row>
    <row r="1113" spans="1:11" x14ac:dyDescent="0.25">
      <c r="A1113" t="s">
        <v>37</v>
      </c>
      <c r="B1113" t="s">
        <v>38</v>
      </c>
    </row>
    <row r="1114" spans="1:11" x14ac:dyDescent="0.25">
      <c r="A1114" t="s">
        <v>39</v>
      </c>
      <c r="B1114" t="s">
        <v>40</v>
      </c>
      <c r="C1114" t="s">
        <v>41</v>
      </c>
      <c r="D1114" t="s">
        <v>1</v>
      </c>
      <c r="E1114">
        <v>14</v>
      </c>
      <c r="F1114" t="s">
        <v>42</v>
      </c>
      <c r="G1114" t="s">
        <v>43</v>
      </c>
      <c r="H1114">
        <v>0.2</v>
      </c>
    </row>
    <row r="1115" spans="1:11" x14ac:dyDescent="0.25">
      <c r="A1115" t="s">
        <v>39</v>
      </c>
      <c r="B1115" t="s">
        <v>40</v>
      </c>
      <c r="C1115" t="s">
        <v>41</v>
      </c>
      <c r="D1115" t="s">
        <v>1</v>
      </c>
      <c r="E1115">
        <v>12</v>
      </c>
      <c r="F1115" t="s">
        <v>42</v>
      </c>
      <c r="G1115" t="s">
        <v>43</v>
      </c>
      <c r="H1115">
        <v>0.2</v>
      </c>
    </row>
    <row r="1116" spans="1:11" x14ac:dyDescent="0.25">
      <c r="A1116" t="s">
        <v>39</v>
      </c>
      <c r="B1116" t="s">
        <v>40</v>
      </c>
      <c r="C1116" t="s">
        <v>41</v>
      </c>
      <c r="D1116" t="s">
        <v>1</v>
      </c>
      <c r="E1116">
        <v>13</v>
      </c>
      <c r="F1116" t="s">
        <v>42</v>
      </c>
      <c r="G1116" t="s">
        <v>43</v>
      </c>
      <c r="H1116">
        <v>0.2</v>
      </c>
    </row>
    <row r="1117" spans="1:11" x14ac:dyDescent="0.25">
      <c r="A1117" t="s">
        <v>79</v>
      </c>
      <c r="B1117" t="s">
        <v>24</v>
      </c>
      <c r="C1117" t="s">
        <v>25</v>
      </c>
      <c r="D1117">
        <v>6960</v>
      </c>
    </row>
    <row r="1118" spans="1:11" x14ac:dyDescent="0.25">
      <c r="A1118" t="s">
        <v>80</v>
      </c>
    </row>
    <row r="1119" spans="1:11" x14ac:dyDescent="0.25">
      <c r="A1119" t="s">
        <v>79</v>
      </c>
      <c r="B1119" t="s">
        <v>24</v>
      </c>
      <c r="C1119" t="s">
        <v>25</v>
      </c>
      <c r="D1119">
        <v>6960</v>
      </c>
    </row>
    <row r="1120" spans="1:11" x14ac:dyDescent="0.25">
      <c r="A1120" t="s">
        <v>80</v>
      </c>
    </row>
    <row r="1121" spans="1:11" x14ac:dyDescent="0.25">
      <c r="A1121" t="s">
        <v>81</v>
      </c>
      <c r="B1121" t="s">
        <v>70</v>
      </c>
      <c r="C1121" t="s">
        <v>27</v>
      </c>
      <c r="D1121" t="s">
        <v>28</v>
      </c>
      <c r="E1121" t="s">
        <v>29</v>
      </c>
      <c r="F1121" t="s">
        <v>30</v>
      </c>
      <c r="G1121" t="s">
        <v>31</v>
      </c>
      <c r="H1121" t="s">
        <v>32</v>
      </c>
      <c r="I1121" t="s">
        <v>33</v>
      </c>
      <c r="J1121" t="s">
        <v>34</v>
      </c>
      <c r="K1121">
        <v>125</v>
      </c>
    </row>
    <row r="1122" spans="1:11" x14ac:dyDescent="0.25">
      <c r="A1122" t="s">
        <v>82</v>
      </c>
    </row>
    <row r="1123" spans="1:11" x14ac:dyDescent="0.25">
      <c r="A1123" t="s">
        <v>79</v>
      </c>
      <c r="B1123" t="s">
        <v>24</v>
      </c>
      <c r="C1123" t="s">
        <v>25</v>
      </c>
      <c r="D1123" t="s">
        <v>3474</v>
      </c>
    </row>
    <row r="1125" spans="1:11" x14ac:dyDescent="0.25">
      <c r="A1125" t="s">
        <v>81</v>
      </c>
      <c r="B1125" t="s">
        <v>73</v>
      </c>
      <c r="C1125" t="s">
        <v>27</v>
      </c>
      <c r="D1125" t="s">
        <v>28</v>
      </c>
      <c r="E1125" t="s">
        <v>29</v>
      </c>
      <c r="F1125" t="s">
        <v>30</v>
      </c>
      <c r="G1125" t="s">
        <v>31</v>
      </c>
      <c r="H1125" t="s">
        <v>32</v>
      </c>
      <c r="I1125" t="s">
        <v>33</v>
      </c>
      <c r="J1125" t="s">
        <v>34</v>
      </c>
      <c r="K1125">
        <v>25</v>
      </c>
    </row>
    <row r="1126" spans="1:11" x14ac:dyDescent="0.25">
      <c r="A1126" t="s">
        <v>86</v>
      </c>
    </row>
    <row r="1127" spans="1:11" x14ac:dyDescent="0.25">
      <c r="A1127" t="s">
        <v>37</v>
      </c>
      <c r="B1127" t="s">
        <v>38</v>
      </c>
    </row>
    <row r="1128" spans="1:11" x14ac:dyDescent="0.25">
      <c r="A1128" t="s">
        <v>80</v>
      </c>
    </row>
    <row r="1129" spans="1:11" x14ac:dyDescent="0.25">
      <c r="A1129" t="s">
        <v>39</v>
      </c>
      <c r="B1129" t="s">
        <v>40</v>
      </c>
      <c r="C1129" t="s">
        <v>41</v>
      </c>
      <c r="D1129" t="s">
        <v>1</v>
      </c>
      <c r="E1129">
        <v>14</v>
      </c>
      <c r="F1129" t="s">
        <v>42</v>
      </c>
      <c r="G1129" t="s">
        <v>43</v>
      </c>
      <c r="H1129">
        <v>0.2</v>
      </c>
    </row>
    <row r="1130" spans="1:11" x14ac:dyDescent="0.25">
      <c r="A1130" t="s">
        <v>87</v>
      </c>
    </row>
    <row r="1131" spans="1:11" x14ac:dyDescent="0.25">
      <c r="A1131" t="s">
        <v>37</v>
      </c>
      <c r="B1131" t="s">
        <v>38</v>
      </c>
    </row>
    <row r="1132" spans="1:11" x14ac:dyDescent="0.25">
      <c r="A1132" t="s">
        <v>39</v>
      </c>
      <c r="B1132" t="s">
        <v>40</v>
      </c>
      <c r="C1132" t="s">
        <v>41</v>
      </c>
      <c r="D1132" t="s">
        <v>1</v>
      </c>
      <c r="E1132">
        <v>12</v>
      </c>
      <c r="F1132" t="s">
        <v>42</v>
      </c>
      <c r="G1132" t="s">
        <v>43</v>
      </c>
      <c r="H1132">
        <v>0.2</v>
      </c>
    </row>
    <row r="1133" spans="1:11" x14ac:dyDescent="0.25">
      <c r="A1133" t="s">
        <v>81</v>
      </c>
      <c r="B1133" t="s">
        <v>76</v>
      </c>
      <c r="C1133" t="s">
        <v>27</v>
      </c>
      <c r="D1133" t="s">
        <v>28</v>
      </c>
      <c r="E1133" t="s">
        <v>29</v>
      </c>
      <c r="F1133" t="s">
        <v>30</v>
      </c>
      <c r="G1133" t="s">
        <v>31</v>
      </c>
      <c r="H1133" t="s">
        <v>32</v>
      </c>
      <c r="I1133" t="s">
        <v>33</v>
      </c>
      <c r="J1133" t="s">
        <v>34</v>
      </c>
      <c r="K1133">
        <v>75</v>
      </c>
    </row>
    <row r="1134" spans="1:11" x14ac:dyDescent="0.25">
      <c r="A1134" t="s">
        <v>84</v>
      </c>
    </row>
    <row r="1135" spans="1:11" x14ac:dyDescent="0.25">
      <c r="A1135" t="s">
        <v>85</v>
      </c>
    </row>
    <row r="1136" spans="1:11" x14ac:dyDescent="0.25">
      <c r="A1136" t="s">
        <v>37</v>
      </c>
      <c r="B1136" t="s">
        <v>38</v>
      </c>
    </row>
    <row r="1137" spans="1:31" x14ac:dyDescent="0.25">
      <c r="A1137" t="s">
        <v>39</v>
      </c>
      <c r="B1137" t="s">
        <v>40</v>
      </c>
      <c r="C1137" t="s">
        <v>41</v>
      </c>
      <c r="D1137" t="s">
        <v>1</v>
      </c>
      <c r="E1137">
        <v>13</v>
      </c>
      <c r="F1137" t="s">
        <v>42</v>
      </c>
      <c r="G1137" t="s">
        <v>43</v>
      </c>
      <c r="H1137">
        <v>0.2</v>
      </c>
    </row>
    <row r="1138" spans="1:31" x14ac:dyDescent="0.25">
      <c r="A1138" t="s">
        <v>3374</v>
      </c>
      <c r="B1138" t="s">
        <v>73</v>
      </c>
      <c r="C1138" t="s">
        <v>44</v>
      </c>
      <c r="D1138" t="s">
        <v>33</v>
      </c>
      <c r="E1138" t="s">
        <v>40</v>
      </c>
      <c r="F1138" t="s">
        <v>0</v>
      </c>
      <c r="G1138" t="s">
        <v>3375</v>
      </c>
      <c r="H1138" t="s">
        <v>0</v>
      </c>
      <c r="I1138" t="s">
        <v>89</v>
      </c>
      <c r="J1138" t="s">
        <v>90</v>
      </c>
      <c r="K1138" t="s">
        <v>0</v>
      </c>
      <c r="L1138" t="s">
        <v>91</v>
      </c>
      <c r="M1138" t="s">
        <v>92</v>
      </c>
      <c r="N1138" t="s">
        <v>93</v>
      </c>
      <c r="O1138" t="s">
        <v>0</v>
      </c>
      <c r="P1138" t="s">
        <v>3459</v>
      </c>
      <c r="Q1138" t="s">
        <v>70</v>
      </c>
      <c r="R1138" t="s">
        <v>44</v>
      </c>
      <c r="S1138" t="s">
        <v>33</v>
      </c>
      <c r="T1138" t="s">
        <v>40</v>
      </c>
      <c r="U1138" t="s">
        <v>0</v>
      </c>
      <c r="V1138" t="s">
        <v>3375</v>
      </c>
      <c r="W1138" t="s">
        <v>0</v>
      </c>
      <c r="X1138" t="s">
        <v>96</v>
      </c>
      <c r="Y1138" t="s">
        <v>90</v>
      </c>
      <c r="Z1138" t="s">
        <v>0</v>
      </c>
      <c r="AA1138" t="s">
        <v>91</v>
      </c>
      <c r="AB1138" t="s">
        <v>92</v>
      </c>
      <c r="AC1138" t="s">
        <v>93</v>
      </c>
      <c r="AD1138" t="s">
        <v>0</v>
      </c>
      <c r="AE1138" t="s">
        <v>94</v>
      </c>
    </row>
    <row r="1140" spans="1:31" x14ac:dyDescent="0.25">
      <c r="A1140" t="s">
        <v>81</v>
      </c>
      <c r="B1140" t="s">
        <v>76</v>
      </c>
      <c r="C1140" t="s">
        <v>44</v>
      </c>
      <c r="D1140" t="s">
        <v>33</v>
      </c>
      <c r="E1140" t="s">
        <v>40</v>
      </c>
      <c r="F1140" t="s">
        <v>0</v>
      </c>
      <c r="G1140" t="s">
        <v>97</v>
      </c>
      <c r="H1140" t="s">
        <v>0</v>
      </c>
      <c r="I1140" t="s">
        <v>95</v>
      </c>
      <c r="J1140" t="s">
        <v>90</v>
      </c>
      <c r="K1140" t="s">
        <v>0</v>
      </c>
      <c r="L1140" t="s">
        <v>91</v>
      </c>
      <c r="M1140" t="s">
        <v>92</v>
      </c>
      <c r="N1140" t="s">
        <v>93</v>
      </c>
      <c r="O1140" t="s">
        <v>0</v>
      </c>
      <c r="P1140" t="s">
        <v>94</v>
      </c>
    </row>
    <row r="1141" spans="1:31" x14ac:dyDescent="0.25">
      <c r="A1141" t="s">
        <v>81</v>
      </c>
      <c r="B1141" t="s">
        <v>73</v>
      </c>
      <c r="C1141" t="s">
        <v>44</v>
      </c>
      <c r="D1141" t="s">
        <v>33</v>
      </c>
      <c r="E1141" t="s">
        <v>40</v>
      </c>
      <c r="F1141" t="s">
        <v>0</v>
      </c>
      <c r="G1141" t="s">
        <v>97</v>
      </c>
      <c r="H1141" t="s">
        <v>0</v>
      </c>
      <c r="I1141" t="s">
        <v>89</v>
      </c>
      <c r="J1141" t="s">
        <v>90</v>
      </c>
      <c r="K1141" t="s">
        <v>0</v>
      </c>
      <c r="L1141" t="s">
        <v>91</v>
      </c>
      <c r="M1141" t="s">
        <v>92</v>
      </c>
      <c r="N1141" t="s">
        <v>93</v>
      </c>
      <c r="O1141" t="s">
        <v>0</v>
      </c>
      <c r="P1141" t="s">
        <v>94</v>
      </c>
    </row>
    <row r="1142" spans="1:31" x14ac:dyDescent="0.25">
      <c r="A1142" t="s">
        <v>3374</v>
      </c>
      <c r="B1142" t="s">
        <v>76</v>
      </c>
      <c r="C1142" t="s">
        <v>44</v>
      </c>
      <c r="D1142" t="s">
        <v>33</v>
      </c>
      <c r="E1142" t="s">
        <v>40</v>
      </c>
      <c r="F1142" t="s">
        <v>0</v>
      </c>
      <c r="G1142" t="s">
        <v>3375</v>
      </c>
      <c r="H1142" t="s">
        <v>0</v>
      </c>
      <c r="I1142" t="s">
        <v>95</v>
      </c>
      <c r="J1142" t="s">
        <v>90</v>
      </c>
      <c r="K1142" t="s">
        <v>0</v>
      </c>
      <c r="L1142" t="s">
        <v>91</v>
      </c>
      <c r="M1142" t="s">
        <v>92</v>
      </c>
      <c r="N1142" t="s">
        <v>93</v>
      </c>
      <c r="O1142" t="s">
        <v>0</v>
      </c>
      <c r="P1142" t="s">
        <v>94</v>
      </c>
    </row>
    <row r="1143" spans="1:31" x14ac:dyDescent="0.25">
      <c r="A1143" t="s">
        <v>81</v>
      </c>
      <c r="B1143" t="s">
        <v>70</v>
      </c>
      <c r="C1143" t="s">
        <v>44</v>
      </c>
      <c r="D1143" t="s">
        <v>33</v>
      </c>
      <c r="E1143" t="s">
        <v>40</v>
      </c>
      <c r="F1143" t="s">
        <v>0</v>
      </c>
      <c r="G1143" t="s">
        <v>97</v>
      </c>
      <c r="H1143" t="s">
        <v>0</v>
      </c>
      <c r="I1143" t="s">
        <v>96</v>
      </c>
      <c r="J1143" t="s">
        <v>90</v>
      </c>
      <c r="K1143" t="s">
        <v>0</v>
      </c>
      <c r="L1143" t="s">
        <v>91</v>
      </c>
      <c r="M1143" t="s">
        <v>92</v>
      </c>
      <c r="N1143" t="s">
        <v>93</v>
      </c>
      <c r="O1143" t="s">
        <v>0</v>
      </c>
      <c r="P1143" t="s">
        <v>94</v>
      </c>
    </row>
    <row r="1144" spans="1:31" x14ac:dyDescent="0.25">
      <c r="A1144" t="s">
        <v>3374</v>
      </c>
      <c r="B1144" t="s">
        <v>3246</v>
      </c>
      <c r="C1144" t="s">
        <v>99</v>
      </c>
      <c r="D1144" t="s">
        <v>50</v>
      </c>
      <c r="E1144" t="s">
        <v>0</v>
      </c>
      <c r="F1144">
        <v>4.9768686294555603E-3</v>
      </c>
      <c r="G1144" t="s">
        <v>100</v>
      </c>
    </row>
    <row r="1145" spans="1:31" x14ac:dyDescent="0.25">
      <c r="A1145" t="s">
        <v>101</v>
      </c>
    </row>
    <row r="1146" spans="1:31" x14ac:dyDescent="0.25">
      <c r="A1146" t="s">
        <v>3374</v>
      </c>
      <c r="B1146" t="s">
        <v>104</v>
      </c>
      <c r="C1146" t="s">
        <v>44</v>
      </c>
      <c r="D1146" t="s">
        <v>45</v>
      </c>
      <c r="E1146" t="s">
        <v>46</v>
      </c>
      <c r="F1146" t="s">
        <v>3103</v>
      </c>
      <c r="G1146">
        <v>1</v>
      </c>
      <c r="H1146" t="s">
        <v>3104</v>
      </c>
    </row>
    <row r="1147" spans="1:31" x14ac:dyDescent="0.25">
      <c r="A1147" t="s">
        <v>3374</v>
      </c>
      <c r="B1147" t="s">
        <v>3247</v>
      </c>
      <c r="C1147" t="s">
        <v>99</v>
      </c>
      <c r="D1147" t="s">
        <v>50</v>
      </c>
      <c r="E1147" t="s">
        <v>0</v>
      </c>
      <c r="F1147">
        <v>9.2589855194091797E-4</v>
      </c>
      <c r="G1147" t="s">
        <v>100</v>
      </c>
    </row>
    <row r="1148" spans="1:31" x14ac:dyDescent="0.25">
      <c r="A1148" t="s">
        <v>101</v>
      </c>
    </row>
    <row r="1149" spans="1:31" x14ac:dyDescent="0.25">
      <c r="A1149" t="s">
        <v>3374</v>
      </c>
      <c r="B1149" t="s">
        <v>103</v>
      </c>
      <c r="C1149" t="s">
        <v>44</v>
      </c>
      <c r="D1149" t="s">
        <v>45</v>
      </c>
      <c r="E1149" t="s">
        <v>46</v>
      </c>
      <c r="F1149" t="s">
        <v>3103</v>
      </c>
      <c r="G1149">
        <v>5</v>
      </c>
      <c r="H1149" t="s">
        <v>3104</v>
      </c>
    </row>
    <row r="1150" spans="1:31" x14ac:dyDescent="0.25">
      <c r="A1150" t="s">
        <v>3374</v>
      </c>
      <c r="B1150" t="s">
        <v>3245</v>
      </c>
      <c r="C1150" t="s">
        <v>99</v>
      </c>
      <c r="D1150" t="s">
        <v>50</v>
      </c>
      <c r="E1150" t="s">
        <v>0</v>
      </c>
      <c r="F1150">
        <v>1.2668967247009199E-3</v>
      </c>
      <c r="G1150" t="s">
        <v>100</v>
      </c>
    </row>
    <row r="1151" spans="1:31" x14ac:dyDescent="0.25">
      <c r="A1151" t="s">
        <v>101</v>
      </c>
    </row>
    <row r="1152" spans="1:31" x14ac:dyDescent="0.25">
      <c r="A1152" t="s">
        <v>3374</v>
      </c>
      <c r="B1152" t="s">
        <v>102</v>
      </c>
      <c r="C1152" t="s">
        <v>44</v>
      </c>
      <c r="D1152" t="s">
        <v>45</v>
      </c>
      <c r="E1152" t="s">
        <v>46</v>
      </c>
      <c r="F1152" t="s">
        <v>3103</v>
      </c>
      <c r="G1152">
        <v>3</v>
      </c>
      <c r="H1152" t="s">
        <v>3104</v>
      </c>
    </row>
    <row r="1153" spans="1:8" x14ac:dyDescent="0.25">
      <c r="A1153" t="s">
        <v>3374</v>
      </c>
      <c r="B1153" t="s">
        <v>73</v>
      </c>
      <c r="C1153" t="s">
        <v>105</v>
      </c>
      <c r="D1153" t="s">
        <v>47</v>
      </c>
      <c r="E1153" t="s">
        <v>48</v>
      </c>
      <c r="F1153" t="s">
        <v>49</v>
      </c>
      <c r="G1153" t="s">
        <v>50</v>
      </c>
      <c r="H1153">
        <v>0</v>
      </c>
    </row>
    <row r="1154" spans="1:8" x14ac:dyDescent="0.25">
      <c r="A1154" t="s">
        <v>3374</v>
      </c>
      <c r="B1154" t="s">
        <v>70</v>
      </c>
      <c r="C1154" t="s">
        <v>105</v>
      </c>
      <c r="D1154" t="s">
        <v>47</v>
      </c>
      <c r="E1154" t="s">
        <v>3377</v>
      </c>
      <c r="F1154" t="s">
        <v>49</v>
      </c>
      <c r="G1154" t="s">
        <v>50</v>
      </c>
      <c r="H1154">
        <v>0</v>
      </c>
    </row>
    <row r="1155" spans="1:8" x14ac:dyDescent="0.25">
      <c r="A1155" t="s">
        <v>3374</v>
      </c>
      <c r="B1155" t="s">
        <v>76</v>
      </c>
      <c r="C1155" t="s">
        <v>105</v>
      </c>
      <c r="D1155" t="s">
        <v>47</v>
      </c>
      <c r="E1155" t="s">
        <v>3376</v>
      </c>
      <c r="F1155" t="s">
        <v>49</v>
      </c>
      <c r="G1155" t="s">
        <v>50</v>
      </c>
      <c r="H1155">
        <v>0</v>
      </c>
    </row>
    <row r="1156" spans="1:8" x14ac:dyDescent="0.25">
      <c r="A1156" t="s">
        <v>3374</v>
      </c>
      <c r="B1156" t="s">
        <v>73</v>
      </c>
      <c r="C1156" t="s">
        <v>105</v>
      </c>
      <c r="D1156" t="s">
        <v>47</v>
      </c>
      <c r="E1156" t="s">
        <v>51</v>
      </c>
      <c r="F1156" t="s">
        <v>49</v>
      </c>
      <c r="G1156" t="s">
        <v>50</v>
      </c>
      <c r="H1156">
        <v>0</v>
      </c>
    </row>
    <row r="1157" spans="1:8" x14ac:dyDescent="0.25">
      <c r="A1157" t="s">
        <v>3374</v>
      </c>
      <c r="B1157" t="s">
        <v>70</v>
      </c>
      <c r="C1157" t="s">
        <v>105</v>
      </c>
      <c r="D1157" t="s">
        <v>47</v>
      </c>
      <c r="E1157" t="s">
        <v>3379</v>
      </c>
      <c r="F1157" t="s">
        <v>49</v>
      </c>
      <c r="G1157" t="s">
        <v>50</v>
      </c>
      <c r="H1157">
        <v>0</v>
      </c>
    </row>
    <row r="1158" spans="1:8" x14ac:dyDescent="0.25">
      <c r="A1158" t="s">
        <v>3374</v>
      </c>
      <c r="B1158" t="s">
        <v>76</v>
      </c>
      <c r="C1158" t="s">
        <v>105</v>
      </c>
      <c r="D1158" t="s">
        <v>47</v>
      </c>
      <c r="E1158" t="s">
        <v>3378</v>
      </c>
      <c r="F1158" t="s">
        <v>49</v>
      </c>
      <c r="G1158" t="s">
        <v>50</v>
      </c>
      <c r="H1158">
        <v>0</v>
      </c>
    </row>
    <row r="1159" spans="1:8" x14ac:dyDescent="0.25">
      <c r="A1159" t="s">
        <v>3374</v>
      </c>
      <c r="B1159" t="s">
        <v>73</v>
      </c>
      <c r="C1159" t="s">
        <v>105</v>
      </c>
      <c r="D1159" t="s">
        <v>47</v>
      </c>
      <c r="E1159" t="s">
        <v>52</v>
      </c>
      <c r="F1159" t="s">
        <v>49</v>
      </c>
      <c r="G1159" t="s">
        <v>50</v>
      </c>
      <c r="H1159">
        <v>3.7037067943149101E-4</v>
      </c>
    </row>
    <row r="1160" spans="1:8" x14ac:dyDescent="0.25">
      <c r="A1160" t="s">
        <v>3374</v>
      </c>
      <c r="B1160" t="s">
        <v>70</v>
      </c>
      <c r="C1160" t="s">
        <v>105</v>
      </c>
      <c r="D1160" t="s">
        <v>47</v>
      </c>
      <c r="E1160" t="s">
        <v>3382</v>
      </c>
      <c r="F1160" t="s">
        <v>49</v>
      </c>
      <c r="G1160" t="s">
        <v>50</v>
      </c>
      <c r="H1160">
        <v>3.7037067943149101E-4</v>
      </c>
    </row>
    <row r="1161" spans="1:8" x14ac:dyDescent="0.25">
      <c r="A1161" t="s">
        <v>3374</v>
      </c>
      <c r="B1161" t="s">
        <v>76</v>
      </c>
      <c r="C1161" t="s">
        <v>105</v>
      </c>
      <c r="D1161" t="s">
        <v>47</v>
      </c>
      <c r="E1161" t="s">
        <v>3380</v>
      </c>
      <c r="F1161" t="s">
        <v>49</v>
      </c>
      <c r="G1161" t="s">
        <v>50</v>
      </c>
      <c r="H1161">
        <v>3.7037067943149101E-4</v>
      </c>
    </row>
    <row r="1162" spans="1:8" x14ac:dyDescent="0.25">
      <c r="A1162" t="s">
        <v>3374</v>
      </c>
      <c r="B1162" t="s">
        <v>73</v>
      </c>
      <c r="C1162" t="s">
        <v>105</v>
      </c>
      <c r="D1162" t="s">
        <v>47</v>
      </c>
      <c r="E1162" t="s">
        <v>53</v>
      </c>
      <c r="F1162" t="s">
        <v>49</v>
      </c>
      <c r="G1162" t="s">
        <v>50</v>
      </c>
      <c r="H1162">
        <v>2.77778009573618E-4</v>
      </c>
    </row>
    <row r="1163" spans="1:8" x14ac:dyDescent="0.25">
      <c r="A1163" t="s">
        <v>3374</v>
      </c>
      <c r="B1163" t="s">
        <v>70</v>
      </c>
      <c r="C1163" t="s">
        <v>105</v>
      </c>
      <c r="D1163" t="s">
        <v>47</v>
      </c>
      <c r="E1163" t="s">
        <v>3384</v>
      </c>
      <c r="F1163" t="s">
        <v>49</v>
      </c>
      <c r="G1163" t="s">
        <v>50</v>
      </c>
      <c r="H1163">
        <v>2.77778009573618E-4</v>
      </c>
    </row>
    <row r="1164" spans="1:8" x14ac:dyDescent="0.25">
      <c r="A1164" t="s">
        <v>3374</v>
      </c>
      <c r="B1164" t="s">
        <v>76</v>
      </c>
      <c r="C1164" t="s">
        <v>105</v>
      </c>
      <c r="D1164" t="s">
        <v>47</v>
      </c>
      <c r="E1164" t="s">
        <v>3381</v>
      </c>
      <c r="F1164" t="s">
        <v>49</v>
      </c>
      <c r="G1164" t="s">
        <v>50</v>
      </c>
      <c r="H1164">
        <v>2.77778009573618E-4</v>
      </c>
    </row>
    <row r="1165" spans="1:8" x14ac:dyDescent="0.25">
      <c r="A1165" t="s">
        <v>3374</v>
      </c>
      <c r="B1165" t="s">
        <v>73</v>
      </c>
      <c r="C1165" t="s">
        <v>105</v>
      </c>
      <c r="D1165" t="s">
        <v>47</v>
      </c>
      <c r="E1165" t="s">
        <v>54</v>
      </c>
      <c r="F1165" t="s">
        <v>49</v>
      </c>
      <c r="G1165" t="s">
        <v>50</v>
      </c>
      <c r="H1165">
        <v>2.22222407658894E-4</v>
      </c>
    </row>
    <row r="1166" spans="1:8" x14ac:dyDescent="0.25">
      <c r="A1166" t="s">
        <v>3374</v>
      </c>
      <c r="B1166" t="s">
        <v>70</v>
      </c>
      <c r="C1166" t="s">
        <v>105</v>
      </c>
      <c r="D1166" t="s">
        <v>47</v>
      </c>
      <c r="E1166" t="s">
        <v>3386</v>
      </c>
      <c r="F1166" t="s">
        <v>49</v>
      </c>
      <c r="G1166" t="s">
        <v>50</v>
      </c>
      <c r="H1166">
        <v>2.22222407658894E-4</v>
      </c>
    </row>
    <row r="1167" spans="1:8" x14ac:dyDescent="0.25">
      <c r="A1167" t="s">
        <v>3374</v>
      </c>
      <c r="B1167" t="s">
        <v>73</v>
      </c>
      <c r="C1167" t="s">
        <v>105</v>
      </c>
      <c r="D1167" t="s">
        <v>47</v>
      </c>
      <c r="E1167" t="s">
        <v>55</v>
      </c>
      <c r="F1167" t="s">
        <v>49</v>
      </c>
      <c r="G1167" t="s">
        <v>50</v>
      </c>
      <c r="H1167">
        <v>3.24074096149868E-4</v>
      </c>
    </row>
    <row r="1168" spans="1:8" x14ac:dyDescent="0.25">
      <c r="A1168" t="s">
        <v>3374</v>
      </c>
      <c r="B1168" t="s">
        <v>70</v>
      </c>
      <c r="C1168" t="s">
        <v>105</v>
      </c>
      <c r="D1168" t="s">
        <v>47</v>
      </c>
      <c r="E1168" t="s">
        <v>3388</v>
      </c>
      <c r="F1168" t="s">
        <v>49</v>
      </c>
      <c r="G1168" t="s">
        <v>50</v>
      </c>
      <c r="H1168">
        <v>1.8518533971574499E-4</v>
      </c>
    </row>
    <row r="1169" spans="1:8" x14ac:dyDescent="0.25">
      <c r="A1169" t="s">
        <v>3374</v>
      </c>
      <c r="B1169" t="s">
        <v>76</v>
      </c>
      <c r="C1169" t="s">
        <v>105</v>
      </c>
      <c r="D1169" t="s">
        <v>47</v>
      </c>
      <c r="E1169" t="s">
        <v>3383</v>
      </c>
      <c r="F1169" t="s">
        <v>49</v>
      </c>
      <c r="G1169" t="s">
        <v>50</v>
      </c>
      <c r="H1169">
        <v>2.22222407658894E-4</v>
      </c>
    </row>
    <row r="1170" spans="1:8" x14ac:dyDescent="0.25">
      <c r="A1170" t="s">
        <v>3374</v>
      </c>
      <c r="B1170" t="s">
        <v>73</v>
      </c>
      <c r="C1170" t="s">
        <v>105</v>
      </c>
      <c r="D1170" t="s">
        <v>47</v>
      </c>
      <c r="E1170" t="s">
        <v>56</v>
      </c>
      <c r="F1170" t="s">
        <v>49</v>
      </c>
      <c r="G1170" t="s">
        <v>50</v>
      </c>
      <c r="H1170">
        <v>3.1746029853820798E-4</v>
      </c>
    </row>
    <row r="1171" spans="1:8" x14ac:dyDescent="0.25">
      <c r="A1171" t="s">
        <v>3374</v>
      </c>
      <c r="B1171" t="s">
        <v>70</v>
      </c>
      <c r="C1171" t="s">
        <v>105</v>
      </c>
      <c r="D1171" t="s">
        <v>47</v>
      </c>
      <c r="E1171" t="s">
        <v>3391</v>
      </c>
      <c r="F1171" t="s">
        <v>49</v>
      </c>
      <c r="G1171" t="s">
        <v>50</v>
      </c>
      <c r="H1171">
        <v>1.5873029118492401E-4</v>
      </c>
    </row>
    <row r="1172" spans="1:8" x14ac:dyDescent="0.25">
      <c r="A1172" t="s">
        <v>3374</v>
      </c>
      <c r="B1172" t="s">
        <v>76</v>
      </c>
      <c r="C1172" t="s">
        <v>105</v>
      </c>
      <c r="D1172" t="s">
        <v>47</v>
      </c>
      <c r="E1172" t="s">
        <v>3385</v>
      </c>
      <c r="F1172" t="s">
        <v>49</v>
      </c>
      <c r="G1172" t="s">
        <v>50</v>
      </c>
      <c r="H1172">
        <v>1.8518533971574499E-4</v>
      </c>
    </row>
    <row r="1173" spans="1:8" x14ac:dyDescent="0.25">
      <c r="A1173" t="s">
        <v>3374</v>
      </c>
      <c r="B1173" t="s">
        <v>73</v>
      </c>
      <c r="C1173" t="s">
        <v>105</v>
      </c>
      <c r="D1173" t="s">
        <v>47</v>
      </c>
      <c r="E1173" t="s">
        <v>57</v>
      </c>
      <c r="F1173" t="s">
        <v>49</v>
      </c>
      <c r="G1173" t="s">
        <v>50</v>
      </c>
      <c r="H1173">
        <v>2.7777776122093199E-4</v>
      </c>
    </row>
    <row r="1174" spans="1:8" x14ac:dyDescent="0.25">
      <c r="A1174" t="s">
        <v>3374</v>
      </c>
      <c r="B1174" t="s">
        <v>70</v>
      </c>
      <c r="C1174" t="s">
        <v>105</v>
      </c>
      <c r="D1174" t="s">
        <v>47</v>
      </c>
      <c r="E1174" t="s">
        <v>3394</v>
      </c>
      <c r="F1174" t="s">
        <v>49</v>
      </c>
      <c r="G1174" t="s">
        <v>50</v>
      </c>
      <c r="H1174">
        <v>1.38889004786809E-4</v>
      </c>
    </row>
    <row r="1175" spans="1:8" x14ac:dyDescent="0.25">
      <c r="A1175" t="s">
        <v>3374</v>
      </c>
      <c r="B1175" t="s">
        <v>76</v>
      </c>
      <c r="C1175" t="s">
        <v>105</v>
      </c>
      <c r="D1175" t="s">
        <v>47</v>
      </c>
      <c r="E1175" t="s">
        <v>3387</v>
      </c>
      <c r="F1175" t="s">
        <v>49</v>
      </c>
      <c r="G1175" t="s">
        <v>50</v>
      </c>
      <c r="H1175">
        <v>1.5873029118492401E-4</v>
      </c>
    </row>
    <row r="1176" spans="1:8" x14ac:dyDescent="0.25">
      <c r="A1176" t="s">
        <v>81</v>
      </c>
      <c r="B1176" t="s">
        <v>3246</v>
      </c>
      <c r="C1176" t="s">
        <v>99</v>
      </c>
      <c r="D1176" t="s">
        <v>50</v>
      </c>
      <c r="E1176" t="s">
        <v>0</v>
      </c>
      <c r="F1176">
        <v>2.5463104248046801E-3</v>
      </c>
      <c r="G1176" t="s">
        <v>100</v>
      </c>
    </row>
    <row r="1177" spans="1:8" x14ac:dyDescent="0.25">
      <c r="A1177" t="s">
        <v>101</v>
      </c>
    </row>
    <row r="1178" spans="1:8" x14ac:dyDescent="0.25">
      <c r="A1178" t="s">
        <v>81</v>
      </c>
      <c r="B1178" t="s">
        <v>104</v>
      </c>
      <c r="C1178" t="s">
        <v>44</v>
      </c>
      <c r="D1178" t="s">
        <v>45</v>
      </c>
      <c r="E1178" t="s">
        <v>46</v>
      </c>
      <c r="F1178" t="s">
        <v>3103</v>
      </c>
      <c r="G1178">
        <v>1</v>
      </c>
      <c r="H1178" t="s">
        <v>3104</v>
      </c>
    </row>
    <row r="1179" spans="1:8" x14ac:dyDescent="0.25">
      <c r="A1179" t="s">
        <v>81</v>
      </c>
      <c r="B1179" t="s">
        <v>3245</v>
      </c>
      <c r="C1179" t="s">
        <v>99</v>
      </c>
      <c r="D1179" t="s">
        <v>50</v>
      </c>
      <c r="E1179" t="s">
        <v>0</v>
      </c>
      <c r="F1179">
        <v>8.4459781646728505E-4</v>
      </c>
      <c r="G1179" t="s">
        <v>100</v>
      </c>
    </row>
    <row r="1180" spans="1:8" x14ac:dyDescent="0.25">
      <c r="A1180" t="s">
        <v>101</v>
      </c>
    </row>
    <row r="1181" spans="1:8" x14ac:dyDescent="0.25">
      <c r="A1181" t="s">
        <v>81</v>
      </c>
      <c r="B1181" t="s">
        <v>102</v>
      </c>
      <c r="C1181" t="s">
        <v>44</v>
      </c>
      <c r="D1181" t="s">
        <v>45</v>
      </c>
      <c r="E1181" t="s">
        <v>46</v>
      </c>
      <c r="F1181" t="s">
        <v>3103</v>
      </c>
      <c r="G1181">
        <v>3</v>
      </c>
      <c r="H1181" t="s">
        <v>3104</v>
      </c>
    </row>
    <row r="1182" spans="1:8" x14ac:dyDescent="0.25">
      <c r="A1182" t="s">
        <v>3374</v>
      </c>
      <c r="B1182" t="s">
        <v>73</v>
      </c>
      <c r="C1182" t="s">
        <v>105</v>
      </c>
      <c r="D1182" t="s">
        <v>47</v>
      </c>
      <c r="E1182" t="s">
        <v>58</v>
      </c>
      <c r="F1182" t="s">
        <v>49</v>
      </c>
      <c r="G1182" t="s">
        <v>50</v>
      </c>
      <c r="H1182">
        <v>4.3209857410854701E-4</v>
      </c>
    </row>
    <row r="1183" spans="1:8" x14ac:dyDescent="0.25">
      <c r="A1183" t="s">
        <v>3374</v>
      </c>
      <c r="B1183" t="s">
        <v>70</v>
      </c>
      <c r="C1183" t="s">
        <v>105</v>
      </c>
      <c r="D1183" t="s">
        <v>47</v>
      </c>
      <c r="E1183" t="s">
        <v>3396</v>
      </c>
      <c r="F1183" t="s">
        <v>49</v>
      </c>
      <c r="G1183" t="s">
        <v>50</v>
      </c>
      <c r="H1183">
        <v>1.2345689314383E-4</v>
      </c>
    </row>
    <row r="1184" spans="1:8" x14ac:dyDescent="0.25">
      <c r="A1184" t="s">
        <v>81</v>
      </c>
      <c r="B1184" t="s">
        <v>3247</v>
      </c>
      <c r="C1184" t="s">
        <v>99</v>
      </c>
      <c r="D1184" t="s">
        <v>50</v>
      </c>
      <c r="E1184" t="s">
        <v>0</v>
      </c>
      <c r="F1184">
        <v>1.96397304534912E-4</v>
      </c>
      <c r="G1184" t="s">
        <v>100</v>
      </c>
    </row>
    <row r="1185" spans="1:8" x14ac:dyDescent="0.25">
      <c r="A1185" t="s">
        <v>101</v>
      </c>
    </row>
    <row r="1186" spans="1:8" x14ac:dyDescent="0.25">
      <c r="A1186" t="s">
        <v>81</v>
      </c>
      <c r="B1186" t="s">
        <v>103</v>
      </c>
      <c r="C1186" t="s">
        <v>44</v>
      </c>
      <c r="D1186" t="s">
        <v>45</v>
      </c>
      <c r="E1186" t="s">
        <v>46</v>
      </c>
      <c r="F1186" t="s">
        <v>3103</v>
      </c>
      <c r="G1186">
        <v>5</v>
      </c>
      <c r="H1186" t="s">
        <v>3104</v>
      </c>
    </row>
    <row r="1187" spans="1:8" x14ac:dyDescent="0.25">
      <c r="A1187" t="s">
        <v>3374</v>
      </c>
      <c r="B1187" t="s">
        <v>76</v>
      </c>
      <c r="C1187" t="s">
        <v>105</v>
      </c>
      <c r="D1187" t="s">
        <v>47</v>
      </c>
      <c r="E1187" t="s">
        <v>3389</v>
      </c>
      <c r="F1187" t="s">
        <v>49</v>
      </c>
      <c r="G1187" t="s">
        <v>50</v>
      </c>
      <c r="H1187">
        <v>1.38889004786809E-4</v>
      </c>
    </row>
    <row r="1188" spans="1:8" x14ac:dyDescent="0.25">
      <c r="A1188" t="s">
        <v>3374</v>
      </c>
      <c r="B1188" t="s">
        <v>73</v>
      </c>
      <c r="C1188" t="s">
        <v>105</v>
      </c>
      <c r="D1188" t="s">
        <v>47</v>
      </c>
      <c r="E1188" t="s">
        <v>59</v>
      </c>
      <c r="F1188" t="s">
        <v>49</v>
      </c>
      <c r="G1188" t="s">
        <v>50</v>
      </c>
      <c r="H1188">
        <v>6.1111072699228895E-4</v>
      </c>
    </row>
    <row r="1189" spans="1:8" x14ac:dyDescent="0.25">
      <c r="A1189" t="s">
        <v>106</v>
      </c>
      <c r="B1189" t="s">
        <v>3393</v>
      </c>
      <c r="C1189" t="s">
        <v>108</v>
      </c>
      <c r="D1189" t="s">
        <v>89</v>
      </c>
      <c r="E1189" t="s">
        <v>60</v>
      </c>
      <c r="F1189" t="s">
        <v>61</v>
      </c>
      <c r="G1189">
        <v>6.1111072699228895E-4</v>
      </c>
    </row>
    <row r="1190" spans="1:8" x14ac:dyDescent="0.25">
      <c r="A1190">
        <v>6.1111072699228895E-4</v>
      </c>
    </row>
    <row r="1191" spans="1:8" x14ac:dyDescent="0.25">
      <c r="A1191" t="s">
        <v>3374</v>
      </c>
      <c r="B1191" t="s">
        <v>70</v>
      </c>
      <c r="C1191" t="s">
        <v>105</v>
      </c>
      <c r="D1191" t="s">
        <v>47</v>
      </c>
      <c r="E1191" t="s">
        <v>3398</v>
      </c>
      <c r="F1191" t="s">
        <v>49</v>
      </c>
      <c r="G1191" t="s">
        <v>50</v>
      </c>
      <c r="H1191">
        <v>1.11111203829447E-4</v>
      </c>
    </row>
    <row r="1192" spans="1:8" x14ac:dyDescent="0.25">
      <c r="A1192" t="s">
        <v>3374</v>
      </c>
      <c r="B1192" t="s">
        <v>76</v>
      </c>
      <c r="C1192" t="s">
        <v>105</v>
      </c>
      <c r="D1192" t="s">
        <v>47</v>
      </c>
      <c r="E1192" t="s">
        <v>3390</v>
      </c>
      <c r="F1192" t="s">
        <v>49</v>
      </c>
      <c r="G1192" t="s">
        <v>50</v>
      </c>
      <c r="H1192">
        <v>1.2345689314383E-4</v>
      </c>
    </row>
    <row r="1193" spans="1:8" x14ac:dyDescent="0.25">
      <c r="A1193" t="s">
        <v>3374</v>
      </c>
      <c r="B1193" t="s">
        <v>70</v>
      </c>
      <c r="C1193" t="s">
        <v>105</v>
      </c>
      <c r="D1193" t="s">
        <v>47</v>
      </c>
      <c r="E1193" t="s">
        <v>3400</v>
      </c>
      <c r="F1193" t="s">
        <v>49</v>
      </c>
      <c r="G1193" t="s">
        <v>50</v>
      </c>
      <c r="H1193">
        <v>1.01010185299497E-4</v>
      </c>
    </row>
    <row r="1194" spans="1:8" x14ac:dyDescent="0.25">
      <c r="A1194" t="s">
        <v>3374</v>
      </c>
      <c r="B1194" t="s">
        <v>76</v>
      </c>
      <c r="C1194" t="s">
        <v>105</v>
      </c>
      <c r="D1194" t="s">
        <v>47</v>
      </c>
      <c r="E1194" t="s">
        <v>3392</v>
      </c>
      <c r="F1194" t="s">
        <v>49</v>
      </c>
      <c r="G1194" t="s">
        <v>50</v>
      </c>
      <c r="H1194">
        <v>1.11111203829447E-4</v>
      </c>
    </row>
    <row r="1195" spans="1:8" x14ac:dyDescent="0.25">
      <c r="A1195" t="s">
        <v>3374</v>
      </c>
      <c r="B1195" t="s">
        <v>70</v>
      </c>
      <c r="C1195" t="s">
        <v>105</v>
      </c>
      <c r="D1195" t="s">
        <v>47</v>
      </c>
      <c r="E1195" t="s">
        <v>3402</v>
      </c>
      <c r="F1195" t="s">
        <v>49</v>
      </c>
      <c r="G1195" t="s">
        <v>50</v>
      </c>
      <c r="H1195" s="7">
        <v>9.2592669857872794E-5</v>
      </c>
    </row>
    <row r="1196" spans="1:8" x14ac:dyDescent="0.25">
      <c r="A1196" t="s">
        <v>3374</v>
      </c>
      <c r="B1196" t="s">
        <v>76</v>
      </c>
      <c r="C1196" t="s">
        <v>105</v>
      </c>
      <c r="D1196" t="s">
        <v>47</v>
      </c>
      <c r="E1196" t="s">
        <v>3395</v>
      </c>
      <c r="F1196" t="s">
        <v>49</v>
      </c>
      <c r="G1196" t="s">
        <v>50</v>
      </c>
      <c r="H1196">
        <v>1.01010185299497E-4</v>
      </c>
    </row>
    <row r="1197" spans="1:8" x14ac:dyDescent="0.25">
      <c r="A1197" t="s">
        <v>3374</v>
      </c>
      <c r="B1197" t="s">
        <v>70</v>
      </c>
      <c r="C1197" t="s">
        <v>105</v>
      </c>
      <c r="D1197" t="s">
        <v>47</v>
      </c>
      <c r="E1197" t="s">
        <v>3405</v>
      </c>
      <c r="F1197" t="s">
        <v>49</v>
      </c>
      <c r="G1197" t="s">
        <v>50</v>
      </c>
      <c r="H1197" s="7">
        <v>8.5470156791882598E-5</v>
      </c>
    </row>
    <row r="1198" spans="1:8" x14ac:dyDescent="0.25">
      <c r="A1198" t="s">
        <v>3374</v>
      </c>
      <c r="B1198" t="s">
        <v>76</v>
      </c>
      <c r="C1198" t="s">
        <v>105</v>
      </c>
      <c r="D1198" t="s">
        <v>47</v>
      </c>
      <c r="E1198" t="s">
        <v>3397</v>
      </c>
      <c r="F1198" t="s">
        <v>49</v>
      </c>
      <c r="G1198" t="s">
        <v>50</v>
      </c>
      <c r="H1198" s="7">
        <v>9.2592669857872794E-5</v>
      </c>
    </row>
    <row r="1199" spans="1:8" x14ac:dyDescent="0.25">
      <c r="A1199" t="s">
        <v>3374</v>
      </c>
      <c r="B1199" t="s">
        <v>70</v>
      </c>
      <c r="C1199" t="s">
        <v>105</v>
      </c>
      <c r="D1199" t="s">
        <v>47</v>
      </c>
      <c r="E1199" t="s">
        <v>3407</v>
      </c>
      <c r="F1199" t="s">
        <v>49</v>
      </c>
      <c r="G1199" t="s">
        <v>50</v>
      </c>
      <c r="H1199" s="7">
        <v>7.9365145592462399E-5</v>
      </c>
    </row>
    <row r="1200" spans="1:8" x14ac:dyDescent="0.25">
      <c r="A1200" t="s">
        <v>3374</v>
      </c>
      <c r="B1200" t="s">
        <v>76</v>
      </c>
      <c r="C1200" t="s">
        <v>105</v>
      </c>
      <c r="D1200" t="s">
        <v>47</v>
      </c>
      <c r="E1200" t="s">
        <v>3399</v>
      </c>
      <c r="F1200" t="s">
        <v>49</v>
      </c>
      <c r="G1200" t="s">
        <v>50</v>
      </c>
      <c r="H1200" s="7">
        <v>8.5470156791882598E-5</v>
      </c>
    </row>
    <row r="1201" spans="1:8" x14ac:dyDescent="0.25">
      <c r="A1201" t="s">
        <v>3374</v>
      </c>
      <c r="B1201" t="s">
        <v>70</v>
      </c>
      <c r="C1201" t="s">
        <v>105</v>
      </c>
      <c r="D1201" t="s">
        <v>47</v>
      </c>
      <c r="E1201" t="s">
        <v>3409</v>
      </c>
      <c r="F1201" t="s">
        <v>49</v>
      </c>
      <c r="G1201" t="s">
        <v>50</v>
      </c>
      <c r="H1201" s="7">
        <v>7.4074135886298195E-5</v>
      </c>
    </row>
    <row r="1202" spans="1:8" x14ac:dyDescent="0.25">
      <c r="A1202" t="s">
        <v>3374</v>
      </c>
      <c r="B1202" t="s">
        <v>76</v>
      </c>
      <c r="C1202" t="s">
        <v>105</v>
      </c>
      <c r="D1202" t="s">
        <v>47</v>
      </c>
      <c r="E1202" t="s">
        <v>3401</v>
      </c>
      <c r="F1202" t="s">
        <v>49</v>
      </c>
      <c r="G1202" t="s">
        <v>50</v>
      </c>
      <c r="H1202" s="7">
        <v>7.9365145592462399E-5</v>
      </c>
    </row>
    <row r="1203" spans="1:8" x14ac:dyDescent="0.25">
      <c r="A1203" t="s">
        <v>3374</v>
      </c>
      <c r="B1203" t="s">
        <v>70</v>
      </c>
      <c r="C1203" t="s">
        <v>105</v>
      </c>
      <c r="D1203" t="s">
        <v>47</v>
      </c>
      <c r="E1203" t="s">
        <v>3411</v>
      </c>
      <c r="F1203" t="s">
        <v>49</v>
      </c>
      <c r="G1203" t="s">
        <v>50</v>
      </c>
      <c r="H1203" s="7">
        <v>6.9444502393404596E-5</v>
      </c>
    </row>
    <row r="1204" spans="1:8" x14ac:dyDescent="0.25">
      <c r="A1204" t="s">
        <v>81</v>
      </c>
      <c r="B1204" t="s">
        <v>76</v>
      </c>
      <c r="C1204" t="s">
        <v>105</v>
      </c>
      <c r="D1204" t="s">
        <v>47</v>
      </c>
      <c r="E1204" t="s">
        <v>3376</v>
      </c>
      <c r="F1204" t="s">
        <v>49</v>
      </c>
      <c r="G1204" t="s">
        <v>50</v>
      </c>
      <c r="H1204">
        <v>0</v>
      </c>
    </row>
    <row r="1205" spans="1:8" x14ac:dyDescent="0.25">
      <c r="A1205" t="s">
        <v>81</v>
      </c>
      <c r="B1205" t="s">
        <v>73</v>
      </c>
      <c r="C1205" t="s">
        <v>105</v>
      </c>
      <c r="D1205" t="s">
        <v>47</v>
      </c>
      <c r="E1205" t="s">
        <v>48</v>
      </c>
      <c r="F1205" t="s">
        <v>49</v>
      </c>
      <c r="G1205" t="s">
        <v>50</v>
      </c>
      <c r="H1205">
        <v>0</v>
      </c>
    </row>
    <row r="1206" spans="1:8" x14ac:dyDescent="0.25">
      <c r="A1206" t="s">
        <v>81</v>
      </c>
      <c r="B1206" t="s">
        <v>70</v>
      </c>
      <c r="C1206" t="s">
        <v>105</v>
      </c>
      <c r="D1206" t="s">
        <v>47</v>
      </c>
      <c r="E1206" t="s">
        <v>3377</v>
      </c>
      <c r="F1206" t="s">
        <v>49</v>
      </c>
      <c r="G1206" t="s">
        <v>50</v>
      </c>
      <c r="H1206">
        <v>0</v>
      </c>
    </row>
    <row r="1207" spans="1:8" x14ac:dyDescent="0.25">
      <c r="A1207" t="s">
        <v>3374</v>
      </c>
      <c r="B1207" t="s">
        <v>76</v>
      </c>
      <c r="C1207" t="s">
        <v>105</v>
      </c>
      <c r="D1207" t="s">
        <v>47</v>
      </c>
      <c r="E1207" t="s">
        <v>3403</v>
      </c>
      <c r="F1207" t="s">
        <v>49</v>
      </c>
      <c r="G1207" t="s">
        <v>50</v>
      </c>
      <c r="H1207" s="7">
        <v>7.4074135886298195E-5</v>
      </c>
    </row>
    <row r="1208" spans="1:8" x14ac:dyDescent="0.25">
      <c r="A1208" t="s">
        <v>3374</v>
      </c>
      <c r="B1208" t="s">
        <v>70</v>
      </c>
      <c r="C1208" t="s">
        <v>105</v>
      </c>
      <c r="D1208" t="s">
        <v>47</v>
      </c>
      <c r="E1208" t="s">
        <v>3413</v>
      </c>
      <c r="F1208" t="s">
        <v>49</v>
      </c>
      <c r="G1208" t="s">
        <v>50</v>
      </c>
      <c r="H1208" s="7">
        <v>6.5359531664380797E-5</v>
      </c>
    </row>
    <row r="1209" spans="1:8" x14ac:dyDescent="0.25">
      <c r="A1209" t="s">
        <v>3374</v>
      </c>
      <c r="B1209" t="s">
        <v>70</v>
      </c>
      <c r="C1209" t="s">
        <v>105</v>
      </c>
      <c r="D1209" t="s">
        <v>47</v>
      </c>
      <c r="E1209" t="s">
        <v>3415</v>
      </c>
      <c r="F1209" t="s">
        <v>49</v>
      </c>
      <c r="G1209" t="s">
        <v>50</v>
      </c>
      <c r="H1209" s="7">
        <v>6.1728446571915205E-5</v>
      </c>
    </row>
    <row r="1210" spans="1:8" x14ac:dyDescent="0.25">
      <c r="A1210" t="s">
        <v>3374</v>
      </c>
      <c r="B1210" t="s">
        <v>76</v>
      </c>
      <c r="C1210" t="s">
        <v>105</v>
      </c>
      <c r="D1210" t="s">
        <v>47</v>
      </c>
      <c r="E1210" t="s">
        <v>3404</v>
      </c>
      <c r="F1210" t="s">
        <v>49</v>
      </c>
      <c r="G1210" t="s">
        <v>50</v>
      </c>
      <c r="H1210">
        <v>1.04166691501935E-4</v>
      </c>
    </row>
    <row r="1211" spans="1:8" x14ac:dyDescent="0.25">
      <c r="A1211" t="s">
        <v>3374</v>
      </c>
      <c r="B1211" t="s">
        <v>70</v>
      </c>
      <c r="C1211" t="s">
        <v>105</v>
      </c>
      <c r="D1211" t="s">
        <v>47</v>
      </c>
      <c r="E1211" t="s">
        <v>3417</v>
      </c>
      <c r="F1211" t="s">
        <v>49</v>
      </c>
      <c r="G1211" t="s">
        <v>50</v>
      </c>
      <c r="H1211">
        <v>1.4619879555283899E-4</v>
      </c>
    </row>
    <row r="1212" spans="1:8" x14ac:dyDescent="0.25">
      <c r="A1212" t="s">
        <v>3374</v>
      </c>
      <c r="B1212" t="s">
        <v>76</v>
      </c>
      <c r="C1212" t="s">
        <v>105</v>
      </c>
      <c r="D1212" t="s">
        <v>47</v>
      </c>
      <c r="E1212" t="s">
        <v>3406</v>
      </c>
      <c r="F1212" t="s">
        <v>49</v>
      </c>
      <c r="G1212" t="s">
        <v>50</v>
      </c>
      <c r="H1212" s="7">
        <v>9.8039239060645006E-5</v>
      </c>
    </row>
    <row r="1213" spans="1:8" x14ac:dyDescent="0.25">
      <c r="A1213" t="s">
        <v>3374</v>
      </c>
      <c r="B1213" t="s">
        <v>70</v>
      </c>
      <c r="C1213" t="s">
        <v>105</v>
      </c>
      <c r="D1213" t="s">
        <v>47</v>
      </c>
      <c r="E1213" t="s">
        <v>3419</v>
      </c>
      <c r="F1213" t="s">
        <v>49</v>
      </c>
      <c r="G1213" t="s">
        <v>50</v>
      </c>
      <c r="H1213">
        <v>2.36110985279083E-4</v>
      </c>
    </row>
    <row r="1214" spans="1:8" x14ac:dyDescent="0.25">
      <c r="A1214" t="s">
        <v>3374</v>
      </c>
      <c r="B1214" t="s">
        <v>76</v>
      </c>
      <c r="C1214" t="s">
        <v>105</v>
      </c>
      <c r="D1214" t="s">
        <v>47</v>
      </c>
      <c r="E1214" t="s">
        <v>3408</v>
      </c>
      <c r="F1214" t="s">
        <v>49</v>
      </c>
      <c r="G1214" t="s">
        <v>50</v>
      </c>
      <c r="H1214" s="7">
        <v>9.2592614668386906E-5</v>
      </c>
    </row>
    <row r="1215" spans="1:8" x14ac:dyDescent="0.25">
      <c r="A1215" t="s">
        <v>3374</v>
      </c>
      <c r="B1215" t="s">
        <v>70</v>
      </c>
      <c r="C1215" t="s">
        <v>105</v>
      </c>
      <c r="D1215" t="s">
        <v>47</v>
      </c>
      <c r="E1215" t="s">
        <v>3421</v>
      </c>
      <c r="F1215" t="s">
        <v>49</v>
      </c>
      <c r="G1215" t="s">
        <v>50</v>
      </c>
      <c r="H1215">
        <v>2.7777770208933903E-4</v>
      </c>
    </row>
    <row r="1216" spans="1:8" x14ac:dyDescent="0.25">
      <c r="A1216" t="s">
        <v>3374</v>
      </c>
      <c r="B1216" t="s">
        <v>76</v>
      </c>
      <c r="C1216" t="s">
        <v>105</v>
      </c>
      <c r="D1216" t="s">
        <v>47</v>
      </c>
      <c r="E1216" t="s">
        <v>3410</v>
      </c>
      <c r="F1216" t="s">
        <v>49</v>
      </c>
      <c r="G1216" t="s">
        <v>50</v>
      </c>
      <c r="H1216" s="7">
        <v>8.7719319159524403E-5</v>
      </c>
    </row>
    <row r="1217" spans="1:8" x14ac:dyDescent="0.25">
      <c r="A1217" t="s">
        <v>3374</v>
      </c>
      <c r="B1217" t="s">
        <v>70</v>
      </c>
      <c r="C1217" t="s">
        <v>105</v>
      </c>
      <c r="D1217" t="s">
        <v>47</v>
      </c>
      <c r="E1217" t="s">
        <v>3423</v>
      </c>
      <c r="F1217" t="s">
        <v>49</v>
      </c>
      <c r="G1217" t="s">
        <v>50</v>
      </c>
      <c r="H1217">
        <v>2.6515144290345998E-4</v>
      </c>
    </row>
    <row r="1218" spans="1:8" x14ac:dyDescent="0.25">
      <c r="A1218" t="s">
        <v>3374</v>
      </c>
      <c r="B1218" t="s">
        <v>76</v>
      </c>
      <c r="C1218" t="s">
        <v>105</v>
      </c>
      <c r="D1218" t="s">
        <v>47</v>
      </c>
      <c r="E1218" t="s">
        <v>3412</v>
      </c>
      <c r="F1218" t="s">
        <v>49</v>
      </c>
      <c r="G1218" t="s">
        <v>50</v>
      </c>
      <c r="H1218">
        <v>1.5277773141860899E-4</v>
      </c>
    </row>
    <row r="1219" spans="1:8" x14ac:dyDescent="0.25">
      <c r="A1219" t="s">
        <v>3374</v>
      </c>
      <c r="B1219" t="s">
        <v>70</v>
      </c>
      <c r="C1219" t="s">
        <v>105</v>
      </c>
      <c r="D1219" t="s">
        <v>47</v>
      </c>
      <c r="E1219" t="s">
        <v>3425</v>
      </c>
      <c r="F1219" t="s">
        <v>49</v>
      </c>
      <c r="G1219" t="s">
        <v>50</v>
      </c>
      <c r="H1219">
        <v>2.5362311929896201E-4</v>
      </c>
    </row>
    <row r="1220" spans="1:8" x14ac:dyDescent="0.25">
      <c r="A1220" t="s">
        <v>81</v>
      </c>
      <c r="B1220" t="s">
        <v>76</v>
      </c>
      <c r="C1220" t="s">
        <v>105</v>
      </c>
      <c r="D1220" t="s">
        <v>47</v>
      </c>
      <c r="E1220" t="s">
        <v>3378</v>
      </c>
      <c r="F1220" t="s">
        <v>49</v>
      </c>
      <c r="G1220" t="s">
        <v>50</v>
      </c>
      <c r="H1220">
        <v>2.7777751286824499E-4</v>
      </c>
    </row>
    <row r="1221" spans="1:8" x14ac:dyDescent="0.25">
      <c r="A1221" t="s">
        <v>81</v>
      </c>
      <c r="B1221" t="s">
        <v>73</v>
      </c>
      <c r="C1221" t="s">
        <v>105</v>
      </c>
      <c r="D1221" t="s">
        <v>47</v>
      </c>
      <c r="E1221" t="s">
        <v>51</v>
      </c>
      <c r="F1221" t="s">
        <v>49</v>
      </c>
      <c r="G1221" t="s">
        <v>50</v>
      </c>
      <c r="H1221">
        <v>5.5555502573648998E-4</v>
      </c>
    </row>
    <row r="1222" spans="1:8" x14ac:dyDescent="0.25">
      <c r="A1222" t="s">
        <v>3374</v>
      </c>
      <c r="B1222" t="s">
        <v>76</v>
      </c>
      <c r="C1222" t="s">
        <v>105</v>
      </c>
      <c r="D1222" t="s">
        <v>47</v>
      </c>
      <c r="E1222" t="s">
        <v>3414</v>
      </c>
      <c r="F1222" t="s">
        <v>49</v>
      </c>
      <c r="G1222" t="s">
        <v>50</v>
      </c>
      <c r="H1222">
        <v>1.85185103189377E-4</v>
      </c>
    </row>
    <row r="1223" spans="1:8" x14ac:dyDescent="0.25">
      <c r="A1223" t="s">
        <v>81</v>
      </c>
      <c r="B1223" t="s">
        <v>70</v>
      </c>
      <c r="C1223" t="s">
        <v>105</v>
      </c>
      <c r="D1223" t="s">
        <v>47</v>
      </c>
      <c r="E1223" t="s">
        <v>3379</v>
      </c>
      <c r="F1223" t="s">
        <v>49</v>
      </c>
      <c r="G1223" t="s">
        <v>50</v>
      </c>
      <c r="H1223">
        <v>2.7777751286824499E-4</v>
      </c>
    </row>
    <row r="1224" spans="1:8" x14ac:dyDescent="0.25">
      <c r="A1224" t="s">
        <v>3374</v>
      </c>
      <c r="B1224" t="s">
        <v>70</v>
      </c>
      <c r="C1224" t="s">
        <v>105</v>
      </c>
      <c r="D1224" t="s">
        <v>47</v>
      </c>
      <c r="E1224" t="s">
        <v>3428</v>
      </c>
      <c r="F1224" t="s">
        <v>49</v>
      </c>
      <c r="G1224" t="s">
        <v>50</v>
      </c>
      <c r="H1224">
        <v>2.43055489328172E-4</v>
      </c>
    </row>
    <row r="1225" spans="1:8" x14ac:dyDescent="0.25">
      <c r="A1225" t="s">
        <v>3374</v>
      </c>
      <c r="B1225" t="s">
        <v>76</v>
      </c>
      <c r="C1225" t="s">
        <v>105</v>
      </c>
      <c r="D1225" t="s">
        <v>47</v>
      </c>
      <c r="E1225" t="s">
        <v>3416</v>
      </c>
      <c r="F1225" t="s">
        <v>49</v>
      </c>
      <c r="G1225" t="s">
        <v>50</v>
      </c>
      <c r="H1225">
        <v>1.7676759849895101E-4</v>
      </c>
    </row>
    <row r="1226" spans="1:8" x14ac:dyDescent="0.25">
      <c r="A1226" t="s">
        <v>3374</v>
      </c>
      <c r="B1226" t="s">
        <v>70</v>
      </c>
      <c r="C1226" t="s">
        <v>105</v>
      </c>
      <c r="D1226" t="s">
        <v>47</v>
      </c>
      <c r="E1226" t="s">
        <v>3430</v>
      </c>
      <c r="F1226" t="s">
        <v>49</v>
      </c>
      <c r="G1226" t="s">
        <v>50</v>
      </c>
      <c r="H1226">
        <v>2.33333269755045E-4</v>
      </c>
    </row>
    <row r="1227" spans="1:8" x14ac:dyDescent="0.25">
      <c r="A1227" t="s">
        <v>3374</v>
      </c>
      <c r="B1227" t="s">
        <v>76</v>
      </c>
      <c r="C1227" t="s">
        <v>105</v>
      </c>
      <c r="D1227" t="s">
        <v>47</v>
      </c>
      <c r="E1227" t="s">
        <v>3418</v>
      </c>
      <c r="F1227" t="s">
        <v>49</v>
      </c>
      <c r="G1227" t="s">
        <v>50</v>
      </c>
      <c r="H1227">
        <v>1.69082050738127E-4</v>
      </c>
    </row>
    <row r="1228" spans="1:8" x14ac:dyDescent="0.25">
      <c r="A1228" t="s">
        <v>3374</v>
      </c>
      <c r="B1228" t="s">
        <v>70</v>
      </c>
      <c r="C1228" t="s">
        <v>105</v>
      </c>
      <c r="D1228" t="s">
        <v>47</v>
      </c>
      <c r="E1228" t="s">
        <v>3432</v>
      </c>
      <c r="F1228" t="s">
        <v>49</v>
      </c>
      <c r="G1228" t="s">
        <v>50</v>
      </c>
      <c r="H1228">
        <v>2.2435891322600501E-4</v>
      </c>
    </row>
    <row r="1229" spans="1:8" x14ac:dyDescent="0.25">
      <c r="A1229" t="s">
        <v>3374</v>
      </c>
      <c r="B1229" t="s">
        <v>70</v>
      </c>
      <c r="C1229" t="s">
        <v>105</v>
      </c>
      <c r="D1229" t="s">
        <v>47</v>
      </c>
      <c r="E1229" t="s">
        <v>3433</v>
      </c>
      <c r="F1229" t="s">
        <v>49</v>
      </c>
      <c r="G1229" t="s">
        <v>50</v>
      </c>
      <c r="H1229">
        <v>2.1604932384726401E-4</v>
      </c>
    </row>
    <row r="1230" spans="1:8" x14ac:dyDescent="0.25">
      <c r="A1230" t="s">
        <v>3374</v>
      </c>
      <c r="B1230" t="s">
        <v>76</v>
      </c>
      <c r="C1230" t="s">
        <v>105</v>
      </c>
      <c r="D1230" t="s">
        <v>47</v>
      </c>
      <c r="E1230" t="s">
        <v>3420</v>
      </c>
      <c r="F1230" t="s">
        <v>49</v>
      </c>
      <c r="G1230" t="s">
        <v>50</v>
      </c>
      <c r="H1230">
        <v>1.6203696529070501E-4</v>
      </c>
    </row>
    <row r="1231" spans="1:8" x14ac:dyDescent="0.25">
      <c r="A1231" t="s">
        <v>3374</v>
      </c>
      <c r="B1231" t="s">
        <v>70</v>
      </c>
      <c r="C1231" t="s">
        <v>105</v>
      </c>
      <c r="D1231" t="s">
        <v>47</v>
      </c>
      <c r="E1231" t="s">
        <v>3434</v>
      </c>
      <c r="F1231" t="s">
        <v>49</v>
      </c>
      <c r="G1231" t="s">
        <v>50</v>
      </c>
      <c r="H1231">
        <v>2.08333276567004E-4</v>
      </c>
    </row>
    <row r="1232" spans="1:8" x14ac:dyDescent="0.25">
      <c r="A1232" t="s">
        <v>3374</v>
      </c>
      <c r="B1232" t="s">
        <v>76</v>
      </c>
      <c r="C1232" t="s">
        <v>105</v>
      </c>
      <c r="D1232" t="s">
        <v>47</v>
      </c>
      <c r="E1232" t="s">
        <v>3422</v>
      </c>
      <c r="F1232" t="s">
        <v>49</v>
      </c>
      <c r="G1232" t="s">
        <v>50</v>
      </c>
      <c r="H1232">
        <v>1.5555548667907699E-4</v>
      </c>
    </row>
    <row r="1233" spans="1:8" x14ac:dyDescent="0.25">
      <c r="A1233" t="s">
        <v>3374</v>
      </c>
      <c r="B1233" t="s">
        <v>70</v>
      </c>
      <c r="C1233" t="s">
        <v>105</v>
      </c>
      <c r="D1233" t="s">
        <v>47</v>
      </c>
      <c r="E1233" t="s">
        <v>3435</v>
      </c>
      <c r="F1233" t="s">
        <v>49</v>
      </c>
      <c r="G1233" t="s">
        <v>50</v>
      </c>
      <c r="H1233">
        <v>2.0114937047848699E-4</v>
      </c>
    </row>
    <row r="1234" spans="1:8" x14ac:dyDescent="0.25">
      <c r="A1234" t="s">
        <v>3374</v>
      </c>
      <c r="B1234" t="s">
        <v>76</v>
      </c>
      <c r="C1234" t="s">
        <v>105</v>
      </c>
      <c r="D1234" t="s">
        <v>47</v>
      </c>
      <c r="E1234" t="s">
        <v>3424</v>
      </c>
      <c r="F1234" t="s">
        <v>49</v>
      </c>
      <c r="G1234" t="s">
        <v>50</v>
      </c>
      <c r="H1234">
        <v>1.49572583345266E-4</v>
      </c>
    </row>
    <row r="1235" spans="1:8" x14ac:dyDescent="0.25">
      <c r="A1235" t="s">
        <v>3374</v>
      </c>
      <c r="B1235" t="s">
        <v>70</v>
      </c>
      <c r="C1235" t="s">
        <v>105</v>
      </c>
      <c r="D1235" t="s">
        <v>47</v>
      </c>
      <c r="E1235" t="s">
        <v>3436</v>
      </c>
      <c r="F1235" t="s">
        <v>49</v>
      </c>
      <c r="G1235" t="s">
        <v>50</v>
      </c>
      <c r="H1235">
        <v>2.4999996026356998E-4</v>
      </c>
    </row>
    <row r="1236" spans="1:8" x14ac:dyDescent="0.25">
      <c r="A1236" t="s">
        <v>3374</v>
      </c>
      <c r="B1236" t="s">
        <v>76</v>
      </c>
      <c r="C1236" t="s">
        <v>105</v>
      </c>
      <c r="D1236" t="s">
        <v>47</v>
      </c>
      <c r="E1236" t="s">
        <v>3426</v>
      </c>
      <c r="F1236" t="s">
        <v>49</v>
      </c>
      <c r="G1236" t="s">
        <v>50</v>
      </c>
      <c r="H1236">
        <v>1.44032858036182E-4</v>
      </c>
    </row>
    <row r="1237" spans="1:8" x14ac:dyDescent="0.25">
      <c r="A1237" t="s">
        <v>81</v>
      </c>
      <c r="B1237" t="s">
        <v>76</v>
      </c>
      <c r="C1237" t="s">
        <v>105</v>
      </c>
      <c r="D1237" t="s">
        <v>47</v>
      </c>
      <c r="E1237" t="s">
        <v>3380</v>
      </c>
      <c r="F1237" t="s">
        <v>49</v>
      </c>
      <c r="G1237" t="s">
        <v>50</v>
      </c>
      <c r="H1237">
        <v>4.62962521447075E-4</v>
      </c>
    </row>
    <row r="1238" spans="1:8" x14ac:dyDescent="0.25">
      <c r="A1238" t="s">
        <v>81</v>
      </c>
      <c r="B1238" t="s">
        <v>73</v>
      </c>
      <c r="C1238" t="s">
        <v>105</v>
      </c>
      <c r="D1238" t="s">
        <v>47</v>
      </c>
      <c r="E1238" t="s">
        <v>52</v>
      </c>
      <c r="F1238" t="s">
        <v>49</v>
      </c>
      <c r="G1238" t="s">
        <v>50</v>
      </c>
      <c r="H1238">
        <v>6.4814753002590605E-4</v>
      </c>
    </row>
    <row r="1239" spans="1:8" x14ac:dyDescent="0.25">
      <c r="A1239" t="s">
        <v>3374</v>
      </c>
      <c r="B1239" t="s">
        <v>70</v>
      </c>
      <c r="C1239" t="s">
        <v>105</v>
      </c>
      <c r="D1239" t="s">
        <v>47</v>
      </c>
      <c r="E1239" t="s">
        <v>3437</v>
      </c>
      <c r="F1239" t="s">
        <v>49</v>
      </c>
      <c r="G1239" t="s">
        <v>50</v>
      </c>
      <c r="H1239">
        <v>2.4193544541635799E-4</v>
      </c>
    </row>
    <row r="1240" spans="1:8" x14ac:dyDescent="0.25">
      <c r="A1240" t="s">
        <v>81</v>
      </c>
      <c r="B1240" t="s">
        <v>70</v>
      </c>
      <c r="C1240" t="s">
        <v>105</v>
      </c>
      <c r="D1240" t="s">
        <v>47</v>
      </c>
      <c r="E1240" t="s">
        <v>3382</v>
      </c>
      <c r="F1240" t="s">
        <v>49</v>
      </c>
      <c r="G1240" t="s">
        <v>50</v>
      </c>
      <c r="H1240">
        <v>1.8518500857883001E-4</v>
      </c>
    </row>
    <row r="1241" spans="1:8" x14ac:dyDescent="0.25">
      <c r="A1241" t="s">
        <v>3374</v>
      </c>
      <c r="B1241" t="s">
        <v>76</v>
      </c>
      <c r="C1241" t="s">
        <v>105</v>
      </c>
      <c r="D1241" t="s">
        <v>47</v>
      </c>
      <c r="E1241" t="s">
        <v>3427</v>
      </c>
      <c r="F1241" t="s">
        <v>49</v>
      </c>
      <c r="G1241" t="s">
        <v>50</v>
      </c>
      <c r="H1241">
        <v>1.38888827392033E-4</v>
      </c>
    </row>
    <row r="1242" spans="1:8" x14ac:dyDescent="0.25">
      <c r="A1242" t="s">
        <v>3374</v>
      </c>
      <c r="B1242" t="s">
        <v>70</v>
      </c>
      <c r="C1242" t="s">
        <v>105</v>
      </c>
      <c r="D1242" t="s">
        <v>47</v>
      </c>
      <c r="E1242" t="s">
        <v>3438</v>
      </c>
      <c r="F1242" t="s">
        <v>49</v>
      </c>
      <c r="G1242" t="s">
        <v>50</v>
      </c>
      <c r="H1242">
        <v>2.34374962747097E-4</v>
      </c>
    </row>
    <row r="1243" spans="1:8" x14ac:dyDescent="0.25">
      <c r="A1243" t="s">
        <v>3374</v>
      </c>
      <c r="B1243" t="s">
        <v>76</v>
      </c>
      <c r="C1243" t="s">
        <v>105</v>
      </c>
      <c r="D1243" t="s">
        <v>47</v>
      </c>
      <c r="E1243" t="s">
        <v>3429</v>
      </c>
      <c r="F1243" t="s">
        <v>49</v>
      </c>
      <c r="G1243" t="s">
        <v>50</v>
      </c>
      <c r="H1243">
        <v>1.2164748948195799E-3</v>
      </c>
    </row>
    <row r="1244" spans="1:8" x14ac:dyDescent="0.25">
      <c r="A1244" t="s">
        <v>3374</v>
      </c>
      <c r="B1244" t="s">
        <v>76</v>
      </c>
      <c r="C1244" t="s">
        <v>105</v>
      </c>
      <c r="D1244" t="s">
        <v>47</v>
      </c>
      <c r="E1244" t="s">
        <v>3431</v>
      </c>
      <c r="F1244" t="s">
        <v>49</v>
      </c>
      <c r="G1244" t="s">
        <v>50</v>
      </c>
      <c r="H1244">
        <v>3.4629627731111298E-3</v>
      </c>
    </row>
    <row r="1245" spans="1:8" x14ac:dyDescent="0.25">
      <c r="A1245" t="s">
        <v>106</v>
      </c>
      <c r="B1245" t="s">
        <v>3393</v>
      </c>
      <c r="C1245" t="s">
        <v>108</v>
      </c>
      <c r="D1245" t="s">
        <v>95</v>
      </c>
      <c r="E1245" t="s">
        <v>60</v>
      </c>
      <c r="F1245" t="s">
        <v>61</v>
      </c>
      <c r="G1245">
        <v>3.4629627731111298E-3</v>
      </c>
    </row>
    <row r="1246" spans="1:8" x14ac:dyDescent="0.25">
      <c r="A1246">
        <v>3.4629627731111298E-3</v>
      </c>
    </row>
    <row r="1247" spans="1:8" x14ac:dyDescent="0.25">
      <c r="A1247" t="s">
        <v>3374</v>
      </c>
      <c r="B1247" t="s">
        <v>70</v>
      </c>
      <c r="C1247" t="s">
        <v>105</v>
      </c>
      <c r="D1247" t="s">
        <v>47</v>
      </c>
      <c r="E1247" t="s">
        <v>3439</v>
      </c>
      <c r="F1247" t="s">
        <v>49</v>
      </c>
      <c r="G1247" t="s">
        <v>50</v>
      </c>
      <c r="H1247">
        <v>2.272726911487E-4</v>
      </c>
    </row>
    <row r="1248" spans="1:8" x14ac:dyDescent="0.25">
      <c r="A1248" t="s">
        <v>3374</v>
      </c>
      <c r="B1248" t="s">
        <v>70</v>
      </c>
      <c r="C1248" t="s">
        <v>105</v>
      </c>
      <c r="D1248" t="s">
        <v>47</v>
      </c>
      <c r="E1248" t="s">
        <v>3440</v>
      </c>
      <c r="F1248" t="s">
        <v>49</v>
      </c>
      <c r="G1248" t="s">
        <v>50</v>
      </c>
      <c r="H1248">
        <v>2.20588200232561E-4</v>
      </c>
    </row>
    <row r="1249" spans="1:8" x14ac:dyDescent="0.25">
      <c r="A1249" t="s">
        <v>3374</v>
      </c>
      <c r="B1249" t="s">
        <v>70</v>
      </c>
      <c r="C1249" t="s">
        <v>105</v>
      </c>
      <c r="D1249" t="s">
        <v>47</v>
      </c>
      <c r="E1249" t="s">
        <v>3441</v>
      </c>
      <c r="F1249" t="s">
        <v>49</v>
      </c>
      <c r="G1249" t="s">
        <v>50</v>
      </c>
      <c r="H1249">
        <v>2.14285680225917E-4</v>
      </c>
    </row>
    <row r="1250" spans="1:8" x14ac:dyDescent="0.25">
      <c r="A1250" t="s">
        <v>3374</v>
      </c>
      <c r="B1250" t="s">
        <v>70</v>
      </c>
      <c r="C1250" t="s">
        <v>105</v>
      </c>
      <c r="D1250" t="s">
        <v>47</v>
      </c>
      <c r="E1250" t="s">
        <v>3442</v>
      </c>
      <c r="F1250" t="s">
        <v>49</v>
      </c>
      <c r="G1250" t="s">
        <v>50</v>
      </c>
      <c r="H1250">
        <v>2.08333300219641E-4</v>
      </c>
    </row>
    <row r="1251" spans="1:8" x14ac:dyDescent="0.25">
      <c r="A1251" t="s">
        <v>3374</v>
      </c>
      <c r="B1251" t="s">
        <v>70</v>
      </c>
      <c r="C1251" t="s">
        <v>105</v>
      </c>
      <c r="D1251" t="s">
        <v>47</v>
      </c>
      <c r="E1251" t="s">
        <v>3443</v>
      </c>
      <c r="F1251" t="s">
        <v>49</v>
      </c>
      <c r="G1251" t="s">
        <v>50</v>
      </c>
      <c r="H1251">
        <v>2.0270267048397501E-4</v>
      </c>
    </row>
    <row r="1252" spans="1:8" x14ac:dyDescent="0.25">
      <c r="A1252" t="s">
        <v>81</v>
      </c>
      <c r="B1252" t="s">
        <v>76</v>
      </c>
      <c r="C1252" t="s">
        <v>105</v>
      </c>
      <c r="D1252" t="s">
        <v>47</v>
      </c>
      <c r="E1252" t="s">
        <v>3381</v>
      </c>
      <c r="F1252" t="s">
        <v>49</v>
      </c>
      <c r="G1252" t="s">
        <v>50</v>
      </c>
      <c r="H1252">
        <v>3.4722189108530601E-4</v>
      </c>
    </row>
    <row r="1253" spans="1:8" x14ac:dyDescent="0.25">
      <c r="A1253" t="s">
        <v>81</v>
      </c>
      <c r="B1253" t="s">
        <v>73</v>
      </c>
      <c r="C1253" t="s">
        <v>105</v>
      </c>
      <c r="D1253" t="s">
        <v>47</v>
      </c>
      <c r="E1253" t="s">
        <v>53</v>
      </c>
      <c r="F1253" t="s">
        <v>49</v>
      </c>
      <c r="G1253" t="s">
        <v>50</v>
      </c>
      <c r="H1253">
        <v>4.8611064751942902E-4</v>
      </c>
    </row>
    <row r="1254" spans="1:8" x14ac:dyDescent="0.25">
      <c r="A1254" t="s">
        <v>81</v>
      </c>
      <c r="B1254" t="s">
        <v>70</v>
      </c>
      <c r="C1254" t="s">
        <v>105</v>
      </c>
      <c r="D1254" t="s">
        <v>47</v>
      </c>
      <c r="E1254" t="s">
        <v>3384</v>
      </c>
      <c r="F1254" t="s">
        <v>49</v>
      </c>
      <c r="G1254" t="s">
        <v>50</v>
      </c>
      <c r="H1254">
        <v>1.3888875643412201E-4</v>
      </c>
    </row>
    <row r="1255" spans="1:8" x14ac:dyDescent="0.25">
      <c r="A1255" t="s">
        <v>3374</v>
      </c>
      <c r="B1255" t="s">
        <v>70</v>
      </c>
      <c r="C1255" t="s">
        <v>105</v>
      </c>
      <c r="D1255" t="s">
        <v>47</v>
      </c>
      <c r="E1255" t="s">
        <v>3444</v>
      </c>
      <c r="F1255" t="s">
        <v>49</v>
      </c>
      <c r="G1255" t="s">
        <v>50</v>
      </c>
      <c r="H1255">
        <v>1.97368389681765E-4</v>
      </c>
    </row>
    <row r="1256" spans="1:8" x14ac:dyDescent="0.25">
      <c r="A1256" t="s">
        <v>3374</v>
      </c>
      <c r="B1256" t="s">
        <v>70</v>
      </c>
      <c r="C1256" t="s">
        <v>105</v>
      </c>
      <c r="D1256" t="s">
        <v>47</v>
      </c>
      <c r="E1256" t="s">
        <v>3445</v>
      </c>
      <c r="F1256" t="s">
        <v>49</v>
      </c>
      <c r="G1256" t="s">
        <v>50</v>
      </c>
      <c r="H1256">
        <v>2.2079766306102699E-4</v>
      </c>
    </row>
    <row r="1257" spans="1:8" x14ac:dyDescent="0.25">
      <c r="A1257" t="s">
        <v>3374</v>
      </c>
      <c r="B1257" t="s">
        <v>70</v>
      </c>
      <c r="C1257" t="s">
        <v>105</v>
      </c>
      <c r="D1257" t="s">
        <v>47</v>
      </c>
      <c r="E1257" t="s">
        <v>3446</v>
      </c>
      <c r="F1257" t="s">
        <v>49</v>
      </c>
      <c r="G1257" t="s">
        <v>50</v>
      </c>
      <c r="H1257">
        <v>2.4999991059303201E-4</v>
      </c>
    </row>
    <row r="1258" spans="1:8" x14ac:dyDescent="0.25">
      <c r="A1258" t="s">
        <v>3374</v>
      </c>
      <c r="B1258" t="s">
        <v>70</v>
      </c>
      <c r="C1258" t="s">
        <v>105</v>
      </c>
      <c r="D1258" t="s">
        <v>47</v>
      </c>
      <c r="E1258" t="s">
        <v>3447</v>
      </c>
      <c r="F1258" t="s">
        <v>49</v>
      </c>
      <c r="G1258" t="s">
        <v>50</v>
      </c>
      <c r="H1258">
        <v>2.4390235179808E-4</v>
      </c>
    </row>
    <row r="1259" spans="1:8" x14ac:dyDescent="0.25">
      <c r="A1259" t="s">
        <v>3374</v>
      </c>
      <c r="B1259" t="s">
        <v>70</v>
      </c>
      <c r="C1259" t="s">
        <v>105</v>
      </c>
      <c r="D1259" t="s">
        <v>47</v>
      </c>
      <c r="E1259" t="s">
        <v>3448</v>
      </c>
      <c r="F1259" t="s">
        <v>49</v>
      </c>
      <c r="G1259" t="s">
        <v>50</v>
      </c>
      <c r="H1259">
        <v>2.3809515294574501E-4</v>
      </c>
    </row>
    <row r="1260" spans="1:8" x14ac:dyDescent="0.25">
      <c r="A1260" t="s">
        <v>3374</v>
      </c>
      <c r="B1260" t="s">
        <v>70</v>
      </c>
      <c r="C1260" t="s">
        <v>105</v>
      </c>
      <c r="D1260" t="s">
        <v>47</v>
      </c>
      <c r="E1260" t="s">
        <v>3449</v>
      </c>
      <c r="F1260" t="s">
        <v>49</v>
      </c>
      <c r="G1260" t="s">
        <v>50</v>
      </c>
      <c r="H1260">
        <v>2.32558056365611E-4</v>
      </c>
    </row>
    <row r="1261" spans="1:8" x14ac:dyDescent="0.25">
      <c r="A1261" t="s">
        <v>81</v>
      </c>
      <c r="B1261" t="s">
        <v>76</v>
      </c>
      <c r="C1261" t="s">
        <v>105</v>
      </c>
      <c r="D1261" t="s">
        <v>47</v>
      </c>
      <c r="E1261" t="s">
        <v>3383</v>
      </c>
      <c r="F1261" t="s">
        <v>49</v>
      </c>
      <c r="G1261" t="s">
        <v>50</v>
      </c>
      <c r="H1261">
        <v>2.7777751286824499E-4</v>
      </c>
    </row>
    <row r="1262" spans="1:8" x14ac:dyDescent="0.25">
      <c r="A1262" t="s">
        <v>81</v>
      </c>
      <c r="B1262" t="s">
        <v>73</v>
      </c>
      <c r="C1262" t="s">
        <v>105</v>
      </c>
      <c r="D1262" t="s">
        <v>47</v>
      </c>
      <c r="E1262" t="s">
        <v>54</v>
      </c>
      <c r="F1262" t="s">
        <v>49</v>
      </c>
      <c r="G1262" t="s">
        <v>50</v>
      </c>
      <c r="H1262">
        <v>3.88888518015543E-4</v>
      </c>
    </row>
    <row r="1263" spans="1:8" x14ac:dyDescent="0.25">
      <c r="A1263" t="s">
        <v>3374</v>
      </c>
      <c r="B1263" t="s">
        <v>70</v>
      </c>
      <c r="C1263" t="s">
        <v>105</v>
      </c>
      <c r="D1263" t="s">
        <v>47</v>
      </c>
      <c r="E1263" t="s">
        <v>3450</v>
      </c>
      <c r="F1263" t="s">
        <v>49</v>
      </c>
      <c r="G1263" t="s">
        <v>50</v>
      </c>
      <c r="H1263">
        <v>2.2727264599366599E-4</v>
      </c>
    </row>
    <row r="1264" spans="1:8" x14ac:dyDescent="0.25">
      <c r="A1264" t="s">
        <v>81</v>
      </c>
      <c r="B1264" t="s">
        <v>70</v>
      </c>
      <c r="C1264" t="s">
        <v>105</v>
      </c>
      <c r="D1264" t="s">
        <v>47</v>
      </c>
      <c r="E1264" t="s">
        <v>3386</v>
      </c>
      <c r="F1264" t="s">
        <v>49</v>
      </c>
      <c r="G1264" t="s">
        <v>50</v>
      </c>
      <c r="H1264">
        <v>1.1111100514729799E-4</v>
      </c>
    </row>
    <row r="1265" spans="1:8" x14ac:dyDescent="0.25">
      <c r="A1265" t="s">
        <v>3374</v>
      </c>
      <c r="B1265" t="s">
        <v>70</v>
      </c>
      <c r="C1265" t="s">
        <v>105</v>
      </c>
      <c r="D1265" t="s">
        <v>47</v>
      </c>
      <c r="E1265" t="s">
        <v>3451</v>
      </c>
      <c r="F1265" t="s">
        <v>49</v>
      </c>
      <c r="G1265" t="s">
        <v>50</v>
      </c>
      <c r="H1265">
        <v>2.22222142749362E-4</v>
      </c>
    </row>
    <row r="1266" spans="1:8" x14ac:dyDescent="0.25">
      <c r="A1266" t="s">
        <v>3374</v>
      </c>
      <c r="B1266" t="s">
        <v>70</v>
      </c>
      <c r="C1266" t="s">
        <v>105</v>
      </c>
      <c r="D1266" t="s">
        <v>47</v>
      </c>
      <c r="E1266" t="s">
        <v>3452</v>
      </c>
      <c r="F1266" t="s">
        <v>49</v>
      </c>
      <c r="G1266" t="s">
        <v>50</v>
      </c>
      <c r="H1266">
        <v>2.41545836130778E-4</v>
      </c>
    </row>
    <row r="1267" spans="1:8" x14ac:dyDescent="0.25">
      <c r="A1267" t="s">
        <v>3374</v>
      </c>
      <c r="B1267" t="s">
        <v>70</v>
      </c>
      <c r="C1267" t="s">
        <v>105</v>
      </c>
      <c r="D1267" t="s">
        <v>47</v>
      </c>
      <c r="E1267" t="s">
        <v>3453</v>
      </c>
      <c r="F1267" t="s">
        <v>49</v>
      </c>
      <c r="G1267" t="s">
        <v>50</v>
      </c>
      <c r="H1267">
        <v>2.3640656302161201E-4</v>
      </c>
    </row>
    <row r="1268" spans="1:8" x14ac:dyDescent="0.25">
      <c r="A1268" t="s">
        <v>3374</v>
      </c>
      <c r="B1268" t="s">
        <v>70</v>
      </c>
      <c r="C1268" t="s">
        <v>105</v>
      </c>
      <c r="D1268" t="s">
        <v>47</v>
      </c>
      <c r="E1268" t="s">
        <v>3454</v>
      </c>
      <c r="F1268" t="s">
        <v>49</v>
      </c>
      <c r="G1268" t="s">
        <v>50</v>
      </c>
      <c r="H1268">
        <v>2.3148142629199499E-4</v>
      </c>
    </row>
    <row r="1269" spans="1:8" x14ac:dyDescent="0.25">
      <c r="A1269" t="s">
        <v>3374</v>
      </c>
      <c r="B1269" t="s">
        <v>70</v>
      </c>
      <c r="C1269" t="s">
        <v>105</v>
      </c>
      <c r="D1269" t="s">
        <v>47</v>
      </c>
      <c r="E1269" t="s">
        <v>3455</v>
      </c>
      <c r="F1269" t="s">
        <v>49</v>
      </c>
      <c r="G1269" t="s">
        <v>50</v>
      </c>
      <c r="H1269">
        <v>9.12698393776303E-4</v>
      </c>
    </row>
    <row r="1270" spans="1:8" x14ac:dyDescent="0.25">
      <c r="A1270" t="s">
        <v>3374</v>
      </c>
      <c r="B1270" t="s">
        <v>70</v>
      </c>
      <c r="C1270" t="s">
        <v>105</v>
      </c>
      <c r="D1270" t="s">
        <v>47</v>
      </c>
      <c r="E1270" t="s">
        <v>3456</v>
      </c>
      <c r="F1270" t="s">
        <v>49</v>
      </c>
      <c r="G1270" t="s">
        <v>50</v>
      </c>
      <c r="H1270">
        <v>2.6555554072062101E-3</v>
      </c>
    </row>
    <row r="1271" spans="1:8" x14ac:dyDescent="0.25">
      <c r="A1271" t="s">
        <v>106</v>
      </c>
      <c r="B1271" t="s">
        <v>3393</v>
      </c>
      <c r="C1271" t="s">
        <v>108</v>
      </c>
      <c r="D1271" t="s">
        <v>96</v>
      </c>
      <c r="E1271" t="s">
        <v>60</v>
      </c>
      <c r="F1271" t="s">
        <v>61</v>
      </c>
      <c r="G1271">
        <v>2.6555554072062101E-3</v>
      </c>
    </row>
    <row r="1272" spans="1:8" x14ac:dyDescent="0.25">
      <c r="A1272">
        <v>2.6555554072062101E-3</v>
      </c>
    </row>
    <row r="1273" spans="1:8" x14ac:dyDescent="0.25">
      <c r="A1273" t="s">
        <v>81</v>
      </c>
      <c r="B1273" t="s">
        <v>73</v>
      </c>
      <c r="C1273" t="s">
        <v>105</v>
      </c>
      <c r="D1273" t="s">
        <v>47</v>
      </c>
      <c r="E1273" t="s">
        <v>55</v>
      </c>
      <c r="F1273" t="s">
        <v>49</v>
      </c>
      <c r="G1273" t="s">
        <v>50</v>
      </c>
      <c r="H1273">
        <v>5.0925910472869801E-4</v>
      </c>
    </row>
    <row r="1274" spans="1:8" x14ac:dyDescent="0.25">
      <c r="A1274" t="s">
        <v>81</v>
      </c>
      <c r="B1274" t="s">
        <v>76</v>
      </c>
      <c r="C1274" t="s">
        <v>105</v>
      </c>
      <c r="D1274" t="s">
        <v>47</v>
      </c>
      <c r="E1274" t="s">
        <v>3385</v>
      </c>
      <c r="F1274" t="s">
        <v>49</v>
      </c>
      <c r="G1274" t="s">
        <v>50</v>
      </c>
      <c r="H1274">
        <v>2.3148126072353699E-4</v>
      </c>
    </row>
    <row r="1275" spans="1:8" x14ac:dyDescent="0.25">
      <c r="A1275" t="s">
        <v>81</v>
      </c>
      <c r="B1275" t="s">
        <v>70</v>
      </c>
      <c r="C1275" t="s">
        <v>105</v>
      </c>
      <c r="D1275" t="s">
        <v>47</v>
      </c>
      <c r="E1275" t="s">
        <v>3388</v>
      </c>
      <c r="F1275" t="s">
        <v>49</v>
      </c>
      <c r="G1275" t="s">
        <v>50</v>
      </c>
      <c r="H1275" s="7">
        <v>9.2592504289415101E-5</v>
      </c>
    </row>
    <row r="1276" spans="1:8" x14ac:dyDescent="0.25">
      <c r="A1276" t="s">
        <v>81</v>
      </c>
      <c r="B1276" t="s">
        <v>73</v>
      </c>
      <c r="C1276" t="s">
        <v>105</v>
      </c>
      <c r="D1276" t="s">
        <v>47</v>
      </c>
      <c r="E1276" t="s">
        <v>56</v>
      </c>
      <c r="F1276" t="s">
        <v>49</v>
      </c>
      <c r="G1276" t="s">
        <v>50</v>
      </c>
      <c r="H1276">
        <v>9.920633974529441E-4</v>
      </c>
    </row>
    <row r="1277" spans="1:8" x14ac:dyDescent="0.25">
      <c r="A1277" t="s">
        <v>81</v>
      </c>
      <c r="B1277" t="s">
        <v>76</v>
      </c>
      <c r="C1277" t="s">
        <v>105</v>
      </c>
      <c r="D1277" t="s">
        <v>47</v>
      </c>
      <c r="E1277" t="s">
        <v>3387</v>
      </c>
      <c r="F1277" t="s">
        <v>49</v>
      </c>
      <c r="G1277" t="s">
        <v>50</v>
      </c>
      <c r="H1277">
        <v>3.5714280037652798E-4</v>
      </c>
    </row>
    <row r="1278" spans="1:8" x14ac:dyDescent="0.25">
      <c r="A1278" t="s">
        <v>81</v>
      </c>
      <c r="B1278" t="s">
        <v>70</v>
      </c>
      <c r="C1278" t="s">
        <v>105</v>
      </c>
      <c r="D1278" t="s">
        <v>47</v>
      </c>
      <c r="E1278" t="s">
        <v>3391</v>
      </c>
      <c r="F1278" t="s">
        <v>49</v>
      </c>
      <c r="G1278" t="s">
        <v>50</v>
      </c>
      <c r="H1278" s="7">
        <v>7.9365003676641494E-5</v>
      </c>
    </row>
    <row r="1279" spans="1:8" x14ac:dyDescent="0.25">
      <c r="A1279" t="s">
        <v>81</v>
      </c>
      <c r="B1279" t="s">
        <v>73</v>
      </c>
      <c r="C1279" t="s">
        <v>105</v>
      </c>
      <c r="D1279" t="s">
        <v>47</v>
      </c>
      <c r="E1279" t="s">
        <v>57</v>
      </c>
      <c r="F1279" t="s">
        <v>49</v>
      </c>
      <c r="G1279" t="s">
        <v>50</v>
      </c>
      <c r="H1279">
        <v>9.7222204009691799E-4</v>
      </c>
    </row>
    <row r="1280" spans="1:8" x14ac:dyDescent="0.25">
      <c r="A1280" t="s">
        <v>81</v>
      </c>
      <c r="B1280" t="s">
        <v>76</v>
      </c>
      <c r="C1280" t="s">
        <v>105</v>
      </c>
      <c r="D1280" t="s">
        <v>47</v>
      </c>
      <c r="E1280" t="s">
        <v>3389</v>
      </c>
      <c r="F1280" t="s">
        <v>49</v>
      </c>
      <c r="G1280" t="s">
        <v>50</v>
      </c>
      <c r="H1280">
        <v>3.1249995032946198E-4</v>
      </c>
    </row>
    <row r="1281" spans="1:8" x14ac:dyDescent="0.25">
      <c r="A1281" t="s">
        <v>81</v>
      </c>
      <c r="B1281" t="s">
        <v>70</v>
      </c>
      <c r="C1281" t="s">
        <v>105</v>
      </c>
      <c r="D1281" t="s">
        <v>47</v>
      </c>
      <c r="E1281" t="s">
        <v>3394</v>
      </c>
      <c r="F1281" t="s">
        <v>49</v>
      </c>
      <c r="G1281" t="s">
        <v>50</v>
      </c>
      <c r="H1281" s="7">
        <v>6.9444378217061302E-5</v>
      </c>
    </row>
    <row r="1282" spans="1:8" x14ac:dyDescent="0.25">
      <c r="A1282" t="s">
        <v>81</v>
      </c>
      <c r="B1282" t="s">
        <v>73</v>
      </c>
      <c r="C1282" t="s">
        <v>105</v>
      </c>
      <c r="D1282" t="s">
        <v>47</v>
      </c>
      <c r="E1282" t="s">
        <v>58</v>
      </c>
      <c r="F1282" t="s">
        <v>49</v>
      </c>
      <c r="G1282" t="s">
        <v>50</v>
      </c>
      <c r="H1282">
        <v>9.5678987326445401E-4</v>
      </c>
    </row>
    <row r="1283" spans="1:8" x14ac:dyDescent="0.25">
      <c r="A1283" t="s">
        <v>81</v>
      </c>
      <c r="B1283" t="s">
        <v>76</v>
      </c>
      <c r="C1283" t="s">
        <v>105</v>
      </c>
      <c r="D1283" t="s">
        <v>47</v>
      </c>
      <c r="E1283" t="s">
        <v>3390</v>
      </c>
      <c r="F1283" t="s">
        <v>49</v>
      </c>
      <c r="G1283" t="s">
        <v>50</v>
      </c>
      <c r="H1283">
        <v>2.7777773362618898E-4</v>
      </c>
    </row>
    <row r="1284" spans="1:8" x14ac:dyDescent="0.25">
      <c r="A1284" t="s">
        <v>81</v>
      </c>
      <c r="B1284" t="s">
        <v>70</v>
      </c>
      <c r="C1284" t="s">
        <v>105</v>
      </c>
      <c r="D1284" t="s">
        <v>47</v>
      </c>
      <c r="E1284" t="s">
        <v>3396</v>
      </c>
      <c r="F1284" t="s">
        <v>49</v>
      </c>
      <c r="G1284" t="s">
        <v>50</v>
      </c>
      <c r="H1284">
        <v>1.2345667238588599E-4</v>
      </c>
    </row>
    <row r="1285" spans="1:8" x14ac:dyDescent="0.25">
      <c r="A1285" t="s">
        <v>81</v>
      </c>
      <c r="B1285" t="s">
        <v>73</v>
      </c>
      <c r="C1285" t="s">
        <v>105</v>
      </c>
      <c r="D1285" t="s">
        <v>47</v>
      </c>
      <c r="E1285" t="s">
        <v>59</v>
      </c>
      <c r="F1285" t="s">
        <v>49</v>
      </c>
      <c r="G1285" t="s">
        <v>50</v>
      </c>
      <c r="H1285">
        <v>1.1388885974883999E-3</v>
      </c>
    </row>
    <row r="1286" spans="1:8" x14ac:dyDescent="0.25">
      <c r="A1286" t="s">
        <v>106</v>
      </c>
      <c r="B1286" t="s">
        <v>110</v>
      </c>
      <c r="C1286" t="s">
        <v>108</v>
      </c>
      <c r="D1286" t="s">
        <v>89</v>
      </c>
      <c r="E1286" t="s">
        <v>60</v>
      </c>
      <c r="F1286" t="s">
        <v>61</v>
      </c>
      <c r="G1286">
        <v>1.1388885974883999E-3</v>
      </c>
    </row>
    <row r="1287" spans="1:8" x14ac:dyDescent="0.25">
      <c r="A1287">
        <v>1.1388885974883999E-3</v>
      </c>
    </row>
    <row r="1288" spans="1:8" x14ac:dyDescent="0.25">
      <c r="A1288" t="s">
        <v>81</v>
      </c>
      <c r="B1288" t="s">
        <v>76</v>
      </c>
      <c r="C1288" t="s">
        <v>105</v>
      </c>
      <c r="D1288" t="s">
        <v>47</v>
      </c>
      <c r="E1288" t="s">
        <v>3392</v>
      </c>
      <c r="F1288" t="s">
        <v>49</v>
      </c>
      <c r="G1288" t="s">
        <v>50</v>
      </c>
      <c r="H1288">
        <v>3.3333321412404299E-4</v>
      </c>
    </row>
    <row r="1289" spans="1:8" x14ac:dyDescent="0.25">
      <c r="A1289" t="s">
        <v>81</v>
      </c>
      <c r="B1289" t="s">
        <v>70</v>
      </c>
      <c r="C1289" t="s">
        <v>105</v>
      </c>
      <c r="D1289" t="s">
        <v>47</v>
      </c>
      <c r="E1289" t="s">
        <v>3398</v>
      </c>
      <c r="F1289" t="s">
        <v>49</v>
      </c>
      <c r="G1289" t="s">
        <v>50</v>
      </c>
      <c r="H1289">
        <v>1.6666650772094701E-4</v>
      </c>
    </row>
    <row r="1290" spans="1:8" x14ac:dyDescent="0.25">
      <c r="A1290" t="s">
        <v>81</v>
      </c>
      <c r="B1290" t="s">
        <v>76</v>
      </c>
      <c r="C1290" t="s">
        <v>105</v>
      </c>
      <c r="D1290" t="s">
        <v>47</v>
      </c>
      <c r="E1290" t="s">
        <v>3395</v>
      </c>
      <c r="F1290" t="s">
        <v>49</v>
      </c>
      <c r="G1290" t="s">
        <v>50</v>
      </c>
      <c r="H1290">
        <v>3.03030194658221E-4</v>
      </c>
    </row>
    <row r="1291" spans="1:8" x14ac:dyDescent="0.25">
      <c r="A1291" t="s">
        <v>81</v>
      </c>
      <c r="B1291" t="s">
        <v>70</v>
      </c>
      <c r="C1291" t="s">
        <v>105</v>
      </c>
      <c r="D1291" t="s">
        <v>47</v>
      </c>
      <c r="E1291" t="s">
        <v>3400</v>
      </c>
      <c r="F1291" t="s">
        <v>49</v>
      </c>
      <c r="G1291" t="s">
        <v>50</v>
      </c>
      <c r="H1291">
        <v>1.5151500701904199E-4</v>
      </c>
    </row>
    <row r="1292" spans="1:8" x14ac:dyDescent="0.25">
      <c r="A1292" t="s">
        <v>81</v>
      </c>
      <c r="B1292" t="s">
        <v>76</v>
      </c>
      <c r="C1292" t="s">
        <v>105</v>
      </c>
      <c r="D1292" t="s">
        <v>47</v>
      </c>
      <c r="E1292" t="s">
        <v>3397</v>
      </c>
      <c r="F1292" t="s">
        <v>49</v>
      </c>
      <c r="G1292" t="s">
        <v>50</v>
      </c>
      <c r="H1292">
        <v>2.7777767843670302E-4</v>
      </c>
    </row>
    <row r="1293" spans="1:8" x14ac:dyDescent="0.25">
      <c r="A1293" t="s">
        <v>81</v>
      </c>
      <c r="B1293" t="s">
        <v>70</v>
      </c>
      <c r="C1293" t="s">
        <v>105</v>
      </c>
      <c r="D1293" t="s">
        <v>47</v>
      </c>
      <c r="E1293" t="s">
        <v>3402</v>
      </c>
      <c r="F1293" t="s">
        <v>49</v>
      </c>
      <c r="G1293" t="s">
        <v>50</v>
      </c>
      <c r="H1293">
        <v>1.3888875643412201E-4</v>
      </c>
    </row>
    <row r="1294" spans="1:8" x14ac:dyDescent="0.25">
      <c r="A1294" t="s">
        <v>81</v>
      </c>
      <c r="B1294" t="s">
        <v>76</v>
      </c>
      <c r="C1294" t="s">
        <v>105</v>
      </c>
      <c r="D1294" t="s">
        <v>47</v>
      </c>
      <c r="E1294" t="s">
        <v>3399</v>
      </c>
      <c r="F1294" t="s">
        <v>49</v>
      </c>
      <c r="G1294" t="s">
        <v>50</v>
      </c>
      <c r="H1294">
        <v>2.5641016471080201E-4</v>
      </c>
    </row>
    <row r="1295" spans="1:8" x14ac:dyDescent="0.25">
      <c r="A1295" t="s">
        <v>81</v>
      </c>
      <c r="B1295" t="s">
        <v>70</v>
      </c>
      <c r="C1295" t="s">
        <v>105</v>
      </c>
      <c r="D1295" t="s">
        <v>47</v>
      </c>
      <c r="E1295" t="s">
        <v>3405</v>
      </c>
      <c r="F1295" t="s">
        <v>49</v>
      </c>
      <c r="G1295" t="s">
        <v>50</v>
      </c>
      <c r="H1295">
        <v>1.2820500593919E-4</v>
      </c>
    </row>
    <row r="1296" spans="1:8" x14ac:dyDescent="0.25">
      <c r="A1296" t="s">
        <v>81</v>
      </c>
      <c r="B1296" t="s">
        <v>76</v>
      </c>
      <c r="C1296" t="s">
        <v>105</v>
      </c>
      <c r="D1296" t="s">
        <v>47</v>
      </c>
      <c r="E1296" t="s">
        <v>3401</v>
      </c>
      <c r="F1296" t="s">
        <v>49</v>
      </c>
      <c r="G1296" t="s">
        <v>50</v>
      </c>
      <c r="H1296">
        <v>2.3809515294574501E-4</v>
      </c>
    </row>
    <row r="1297" spans="1:8" x14ac:dyDescent="0.25">
      <c r="A1297" t="s">
        <v>81</v>
      </c>
      <c r="B1297" t="s">
        <v>70</v>
      </c>
      <c r="C1297" t="s">
        <v>105</v>
      </c>
      <c r="D1297" t="s">
        <v>47</v>
      </c>
      <c r="E1297" t="s">
        <v>3407</v>
      </c>
      <c r="F1297" t="s">
        <v>49</v>
      </c>
      <c r="G1297" t="s">
        <v>50</v>
      </c>
      <c r="H1297">
        <v>1.19047505514962E-4</v>
      </c>
    </row>
    <row r="1298" spans="1:8" x14ac:dyDescent="0.25">
      <c r="A1298" t="s">
        <v>81</v>
      </c>
      <c r="B1298" t="s">
        <v>76</v>
      </c>
      <c r="C1298" t="s">
        <v>105</v>
      </c>
      <c r="D1298" t="s">
        <v>47</v>
      </c>
      <c r="E1298" t="s">
        <v>3403</v>
      </c>
      <c r="F1298" t="s">
        <v>49</v>
      </c>
      <c r="G1298" t="s">
        <v>50</v>
      </c>
      <c r="H1298">
        <v>2.5925914446512798E-4</v>
      </c>
    </row>
    <row r="1299" spans="1:8" x14ac:dyDescent="0.25">
      <c r="A1299" t="s">
        <v>81</v>
      </c>
      <c r="B1299" t="s">
        <v>70</v>
      </c>
      <c r="C1299" t="s">
        <v>105</v>
      </c>
      <c r="D1299" t="s">
        <v>47</v>
      </c>
      <c r="E1299" t="s">
        <v>3409</v>
      </c>
      <c r="F1299" t="s">
        <v>49</v>
      </c>
      <c r="G1299" t="s">
        <v>50</v>
      </c>
      <c r="H1299">
        <v>1.1111100514729799E-4</v>
      </c>
    </row>
    <row r="1300" spans="1:8" x14ac:dyDescent="0.25">
      <c r="A1300" t="s">
        <v>81</v>
      </c>
      <c r="B1300" t="s">
        <v>76</v>
      </c>
      <c r="C1300" t="s">
        <v>105</v>
      </c>
      <c r="D1300" t="s">
        <v>47</v>
      </c>
      <c r="E1300" t="s">
        <v>3404</v>
      </c>
      <c r="F1300" t="s">
        <v>49</v>
      </c>
      <c r="G1300" t="s">
        <v>50</v>
      </c>
      <c r="H1300">
        <v>2.4305544793605801E-4</v>
      </c>
    </row>
    <row r="1301" spans="1:8" x14ac:dyDescent="0.25">
      <c r="A1301" t="s">
        <v>81</v>
      </c>
      <c r="B1301" t="s">
        <v>70</v>
      </c>
      <c r="C1301" t="s">
        <v>105</v>
      </c>
      <c r="D1301" t="s">
        <v>47</v>
      </c>
      <c r="E1301" t="s">
        <v>3411</v>
      </c>
      <c r="F1301" t="s">
        <v>49</v>
      </c>
      <c r="G1301" t="s">
        <v>50</v>
      </c>
      <c r="H1301">
        <v>1.04166567325592E-4</v>
      </c>
    </row>
    <row r="1302" spans="1:8" x14ac:dyDescent="0.25">
      <c r="A1302" t="s">
        <v>81</v>
      </c>
      <c r="B1302" t="s">
        <v>76</v>
      </c>
      <c r="C1302" t="s">
        <v>105</v>
      </c>
      <c r="D1302" t="s">
        <v>47</v>
      </c>
      <c r="E1302" t="s">
        <v>3406</v>
      </c>
      <c r="F1302" t="s">
        <v>49</v>
      </c>
      <c r="G1302" t="s">
        <v>50</v>
      </c>
      <c r="H1302">
        <v>2.2875806864570099E-4</v>
      </c>
    </row>
    <row r="1303" spans="1:8" x14ac:dyDescent="0.25">
      <c r="A1303" t="s">
        <v>81</v>
      </c>
      <c r="B1303" t="s">
        <v>70</v>
      </c>
      <c r="C1303" t="s">
        <v>105</v>
      </c>
      <c r="D1303" t="s">
        <v>47</v>
      </c>
      <c r="E1303" t="s">
        <v>3413</v>
      </c>
      <c r="F1303" t="s">
        <v>49</v>
      </c>
      <c r="G1303" t="s">
        <v>50</v>
      </c>
      <c r="H1303">
        <v>1.30718829585056E-4</v>
      </c>
    </row>
    <row r="1304" spans="1:8" x14ac:dyDescent="0.25">
      <c r="A1304" t="s">
        <v>81</v>
      </c>
      <c r="B1304" t="s">
        <v>76</v>
      </c>
      <c r="C1304" t="s">
        <v>105</v>
      </c>
      <c r="D1304" t="s">
        <v>47</v>
      </c>
      <c r="E1304" t="s">
        <v>3408</v>
      </c>
      <c r="F1304" t="s">
        <v>49</v>
      </c>
      <c r="G1304" t="s">
        <v>50</v>
      </c>
      <c r="H1304">
        <v>2.1604928705427299E-4</v>
      </c>
    </row>
    <row r="1305" spans="1:8" x14ac:dyDescent="0.25">
      <c r="A1305" t="s">
        <v>81</v>
      </c>
      <c r="B1305" t="s">
        <v>70</v>
      </c>
      <c r="C1305" t="s">
        <v>105</v>
      </c>
      <c r="D1305" t="s">
        <v>47</v>
      </c>
      <c r="E1305" t="s">
        <v>3415</v>
      </c>
      <c r="F1305" t="s">
        <v>49</v>
      </c>
      <c r="G1305" t="s">
        <v>50</v>
      </c>
      <c r="H1305">
        <v>1.2345667238588599E-4</v>
      </c>
    </row>
    <row r="1306" spans="1:8" x14ac:dyDescent="0.25">
      <c r="A1306" t="s">
        <v>81</v>
      </c>
      <c r="B1306" t="s">
        <v>76</v>
      </c>
      <c r="C1306" t="s">
        <v>105</v>
      </c>
      <c r="D1306" t="s">
        <v>47</v>
      </c>
      <c r="E1306" t="s">
        <v>3410</v>
      </c>
      <c r="F1306" t="s">
        <v>49</v>
      </c>
      <c r="G1306" t="s">
        <v>50</v>
      </c>
      <c r="H1306">
        <v>2.7777772200734898E-4</v>
      </c>
    </row>
    <row r="1307" spans="1:8" x14ac:dyDescent="0.25">
      <c r="A1307" t="s">
        <v>81</v>
      </c>
      <c r="B1307" t="s">
        <v>70</v>
      </c>
      <c r="C1307" t="s">
        <v>105</v>
      </c>
      <c r="D1307" t="s">
        <v>47</v>
      </c>
      <c r="E1307" t="s">
        <v>3417</v>
      </c>
      <c r="F1307" t="s">
        <v>49</v>
      </c>
      <c r="G1307" t="s">
        <v>50</v>
      </c>
      <c r="H1307">
        <v>1.16958952786629E-4</v>
      </c>
    </row>
    <row r="1308" spans="1:8" x14ac:dyDescent="0.25">
      <c r="A1308" t="s">
        <v>81</v>
      </c>
      <c r="B1308" t="s">
        <v>76</v>
      </c>
      <c r="C1308" t="s">
        <v>105</v>
      </c>
      <c r="D1308" t="s">
        <v>47</v>
      </c>
      <c r="E1308" t="s">
        <v>3412</v>
      </c>
      <c r="F1308" t="s">
        <v>49</v>
      </c>
      <c r="G1308" t="s">
        <v>50</v>
      </c>
      <c r="H1308">
        <v>3.6111106475194199E-4</v>
      </c>
    </row>
    <row r="1309" spans="1:8" x14ac:dyDescent="0.25">
      <c r="A1309" t="s">
        <v>81</v>
      </c>
      <c r="B1309" t="s">
        <v>70</v>
      </c>
      <c r="C1309" t="s">
        <v>105</v>
      </c>
      <c r="D1309" t="s">
        <v>47</v>
      </c>
      <c r="E1309" t="s">
        <v>3419</v>
      </c>
      <c r="F1309" t="s">
        <v>49</v>
      </c>
      <c r="G1309" t="s">
        <v>50</v>
      </c>
      <c r="H1309">
        <v>1.1111100514729799E-4</v>
      </c>
    </row>
    <row r="1310" spans="1:8" x14ac:dyDescent="0.25">
      <c r="A1310" t="s">
        <v>81</v>
      </c>
      <c r="B1310" t="s">
        <v>76</v>
      </c>
      <c r="C1310" t="s">
        <v>105</v>
      </c>
      <c r="D1310" t="s">
        <v>47</v>
      </c>
      <c r="E1310" t="s">
        <v>3414</v>
      </c>
      <c r="F1310" t="s">
        <v>49</v>
      </c>
      <c r="G1310" t="s">
        <v>50</v>
      </c>
      <c r="H1310">
        <v>3.4391529976375503E-4</v>
      </c>
    </row>
    <row r="1311" spans="1:8" x14ac:dyDescent="0.25">
      <c r="A1311" t="s">
        <v>81</v>
      </c>
      <c r="B1311" t="s">
        <v>70</v>
      </c>
      <c r="C1311" t="s">
        <v>105</v>
      </c>
      <c r="D1311" t="s">
        <v>47</v>
      </c>
      <c r="E1311" t="s">
        <v>3421</v>
      </c>
      <c r="F1311" t="s">
        <v>49</v>
      </c>
      <c r="G1311" t="s">
        <v>50</v>
      </c>
      <c r="H1311">
        <v>1.05820004902188E-4</v>
      </c>
    </row>
    <row r="1312" spans="1:8" x14ac:dyDescent="0.25">
      <c r="A1312" t="s">
        <v>81</v>
      </c>
      <c r="B1312" t="s">
        <v>76</v>
      </c>
      <c r="C1312" t="s">
        <v>105</v>
      </c>
      <c r="D1312" t="s">
        <v>47</v>
      </c>
      <c r="E1312" t="s">
        <v>3416</v>
      </c>
      <c r="F1312" t="s">
        <v>49</v>
      </c>
      <c r="G1312" t="s">
        <v>50</v>
      </c>
      <c r="H1312">
        <v>3.2828278613812899E-4</v>
      </c>
    </row>
    <row r="1313" spans="1:8" x14ac:dyDescent="0.25">
      <c r="A1313" t="s">
        <v>81</v>
      </c>
      <c r="B1313" t="s">
        <v>70</v>
      </c>
      <c r="C1313" t="s">
        <v>105</v>
      </c>
      <c r="D1313" t="s">
        <v>47</v>
      </c>
      <c r="E1313" t="s">
        <v>3423</v>
      </c>
      <c r="F1313" t="s">
        <v>49</v>
      </c>
      <c r="G1313" t="s">
        <v>50</v>
      </c>
      <c r="H1313">
        <v>1.0101000467936099E-4</v>
      </c>
    </row>
    <row r="1314" spans="1:8" x14ac:dyDescent="0.25">
      <c r="A1314" t="s">
        <v>81</v>
      </c>
      <c r="B1314" t="s">
        <v>76</v>
      </c>
      <c r="C1314" t="s">
        <v>105</v>
      </c>
      <c r="D1314" t="s">
        <v>47</v>
      </c>
      <c r="E1314" t="s">
        <v>3418</v>
      </c>
      <c r="F1314" t="s">
        <v>49</v>
      </c>
      <c r="G1314" t="s">
        <v>50</v>
      </c>
      <c r="H1314">
        <v>3.1400962152342801E-4</v>
      </c>
    </row>
    <row r="1315" spans="1:8" x14ac:dyDescent="0.25">
      <c r="A1315" t="s">
        <v>81</v>
      </c>
      <c r="B1315" t="s">
        <v>70</v>
      </c>
      <c r="C1315" t="s">
        <v>105</v>
      </c>
      <c r="D1315" t="s">
        <v>47</v>
      </c>
      <c r="E1315" t="s">
        <v>3425</v>
      </c>
      <c r="F1315" t="s">
        <v>49</v>
      </c>
      <c r="G1315" t="s">
        <v>50</v>
      </c>
      <c r="H1315" s="7">
        <v>9.6618265345476605E-5</v>
      </c>
    </row>
    <row r="1316" spans="1:8" x14ac:dyDescent="0.25">
      <c r="A1316" t="s">
        <v>81</v>
      </c>
      <c r="B1316" t="s">
        <v>76</v>
      </c>
      <c r="C1316" t="s">
        <v>105</v>
      </c>
      <c r="D1316" t="s">
        <v>47</v>
      </c>
      <c r="E1316" t="s">
        <v>3420</v>
      </c>
      <c r="F1316" t="s">
        <v>49</v>
      </c>
      <c r="G1316" t="s">
        <v>50</v>
      </c>
      <c r="H1316">
        <v>3.0092588729328503E-4</v>
      </c>
    </row>
    <row r="1317" spans="1:8" x14ac:dyDescent="0.25">
      <c r="A1317" t="s">
        <v>81</v>
      </c>
      <c r="B1317" t="s">
        <v>70</v>
      </c>
      <c r="C1317" t="s">
        <v>105</v>
      </c>
      <c r="D1317" t="s">
        <v>47</v>
      </c>
      <c r="E1317" t="s">
        <v>3428</v>
      </c>
      <c r="F1317" t="s">
        <v>49</v>
      </c>
      <c r="G1317" t="s">
        <v>50</v>
      </c>
      <c r="H1317" s="7">
        <v>9.2592504289415101E-5</v>
      </c>
    </row>
    <row r="1318" spans="1:8" x14ac:dyDescent="0.25">
      <c r="A1318" t="s">
        <v>81</v>
      </c>
      <c r="B1318" t="s">
        <v>76</v>
      </c>
      <c r="C1318" t="s">
        <v>105</v>
      </c>
      <c r="D1318" t="s">
        <v>47</v>
      </c>
      <c r="E1318" t="s">
        <v>3422</v>
      </c>
      <c r="F1318" t="s">
        <v>49</v>
      </c>
      <c r="G1318" t="s">
        <v>50</v>
      </c>
      <c r="H1318">
        <v>2.8888885180155399E-4</v>
      </c>
    </row>
    <row r="1319" spans="1:8" x14ac:dyDescent="0.25">
      <c r="A1319" t="s">
        <v>81</v>
      </c>
      <c r="B1319" t="s">
        <v>70</v>
      </c>
      <c r="C1319" t="s">
        <v>105</v>
      </c>
      <c r="D1319" t="s">
        <v>47</v>
      </c>
      <c r="E1319" t="s">
        <v>3430</v>
      </c>
      <c r="F1319" t="s">
        <v>49</v>
      </c>
      <c r="G1319" t="s">
        <v>50</v>
      </c>
      <c r="H1319" s="7">
        <v>8.8888804117838498E-5</v>
      </c>
    </row>
    <row r="1320" spans="1:8" x14ac:dyDescent="0.25">
      <c r="A1320" t="s">
        <v>81</v>
      </c>
      <c r="B1320" t="s">
        <v>76</v>
      </c>
      <c r="C1320" t="s">
        <v>105</v>
      </c>
      <c r="D1320" t="s">
        <v>47</v>
      </c>
      <c r="E1320" t="s">
        <v>3424</v>
      </c>
      <c r="F1320" t="s">
        <v>49</v>
      </c>
      <c r="G1320" t="s">
        <v>50</v>
      </c>
      <c r="H1320">
        <v>2.7777774211687901E-4</v>
      </c>
    </row>
    <row r="1321" spans="1:8" x14ac:dyDescent="0.25">
      <c r="A1321" t="s">
        <v>81</v>
      </c>
      <c r="B1321" t="s">
        <v>70</v>
      </c>
      <c r="C1321" t="s">
        <v>105</v>
      </c>
      <c r="D1321" t="s">
        <v>47</v>
      </c>
      <c r="E1321" t="s">
        <v>3432</v>
      </c>
      <c r="F1321" t="s">
        <v>49</v>
      </c>
      <c r="G1321" t="s">
        <v>50</v>
      </c>
      <c r="H1321" s="7">
        <v>8.5470003959460099E-5</v>
      </c>
    </row>
    <row r="1322" spans="1:8" x14ac:dyDescent="0.25">
      <c r="A1322" t="s">
        <v>81</v>
      </c>
      <c r="B1322" t="s">
        <v>76</v>
      </c>
      <c r="C1322" t="s">
        <v>105</v>
      </c>
      <c r="D1322" t="s">
        <v>47</v>
      </c>
      <c r="E1322" t="s">
        <v>3426</v>
      </c>
      <c r="F1322" t="s">
        <v>49</v>
      </c>
      <c r="G1322" t="s">
        <v>50</v>
      </c>
      <c r="H1322">
        <v>2.67489677594031E-4</v>
      </c>
    </row>
    <row r="1323" spans="1:8" x14ac:dyDescent="0.25">
      <c r="A1323" t="s">
        <v>81</v>
      </c>
      <c r="B1323" t="s">
        <v>70</v>
      </c>
      <c r="C1323" t="s">
        <v>105</v>
      </c>
      <c r="D1323" t="s">
        <v>47</v>
      </c>
      <c r="E1323" t="s">
        <v>3433</v>
      </c>
      <c r="F1323" t="s">
        <v>49</v>
      </c>
      <c r="G1323" t="s">
        <v>50</v>
      </c>
      <c r="H1323" s="7">
        <v>8.2304448257257895E-5</v>
      </c>
    </row>
    <row r="1324" spans="1:8" x14ac:dyDescent="0.25">
      <c r="A1324" t="s">
        <v>81</v>
      </c>
      <c r="B1324" t="s">
        <v>76</v>
      </c>
      <c r="C1324" t="s">
        <v>105</v>
      </c>
      <c r="D1324" t="s">
        <v>47</v>
      </c>
      <c r="E1324" t="s">
        <v>3427</v>
      </c>
      <c r="F1324" t="s">
        <v>49</v>
      </c>
      <c r="G1324" t="s">
        <v>50</v>
      </c>
      <c r="H1324">
        <v>2.57936474822816E-4</v>
      </c>
    </row>
    <row r="1325" spans="1:8" x14ac:dyDescent="0.25">
      <c r="A1325" t="s">
        <v>81</v>
      </c>
      <c r="B1325" t="s">
        <v>70</v>
      </c>
      <c r="C1325" t="s">
        <v>105</v>
      </c>
      <c r="D1325" t="s">
        <v>47</v>
      </c>
      <c r="E1325" t="s">
        <v>3434</v>
      </c>
      <c r="F1325" t="s">
        <v>49</v>
      </c>
      <c r="G1325" t="s">
        <v>50</v>
      </c>
      <c r="H1325" s="7">
        <v>7.9365003676641494E-5</v>
      </c>
    </row>
    <row r="1326" spans="1:8" x14ac:dyDescent="0.25">
      <c r="A1326" t="s">
        <v>81</v>
      </c>
      <c r="B1326" t="s">
        <v>76</v>
      </c>
      <c r="C1326" t="s">
        <v>105</v>
      </c>
      <c r="D1326" t="s">
        <v>47</v>
      </c>
      <c r="E1326" t="s">
        <v>3429</v>
      </c>
      <c r="F1326" t="s">
        <v>49</v>
      </c>
      <c r="G1326" t="s">
        <v>50</v>
      </c>
      <c r="H1326">
        <v>2.4904211362202899E-4</v>
      </c>
    </row>
    <row r="1327" spans="1:8" x14ac:dyDescent="0.25">
      <c r="A1327" t="s">
        <v>81</v>
      </c>
      <c r="B1327" t="s">
        <v>70</v>
      </c>
      <c r="C1327" t="s">
        <v>105</v>
      </c>
      <c r="D1327" t="s">
        <v>47</v>
      </c>
      <c r="E1327" t="s">
        <v>3435</v>
      </c>
      <c r="F1327" t="s">
        <v>49</v>
      </c>
      <c r="G1327" t="s">
        <v>50</v>
      </c>
      <c r="H1327" s="7">
        <v>7.6628279411929695E-5</v>
      </c>
    </row>
    <row r="1328" spans="1:8" x14ac:dyDescent="0.25">
      <c r="A1328" t="s">
        <v>81</v>
      </c>
      <c r="B1328" t="s">
        <v>76</v>
      </c>
      <c r="C1328" t="s">
        <v>105</v>
      </c>
      <c r="D1328" t="s">
        <v>47</v>
      </c>
      <c r="E1328" t="s">
        <v>3431</v>
      </c>
      <c r="F1328" t="s">
        <v>49</v>
      </c>
      <c r="G1328" t="s">
        <v>50</v>
      </c>
      <c r="H1328">
        <v>2.7777777777777702E-4</v>
      </c>
    </row>
    <row r="1329" spans="1:8" x14ac:dyDescent="0.25">
      <c r="A1329" t="s">
        <v>106</v>
      </c>
      <c r="B1329" t="s">
        <v>110</v>
      </c>
      <c r="C1329" t="s">
        <v>108</v>
      </c>
      <c r="D1329" t="s">
        <v>95</v>
      </c>
      <c r="E1329" t="s">
        <v>60</v>
      </c>
      <c r="F1329" t="s">
        <v>61</v>
      </c>
      <c r="G1329">
        <v>2.7777777777777702E-4</v>
      </c>
    </row>
    <row r="1330" spans="1:8" x14ac:dyDescent="0.25">
      <c r="A1330">
        <v>2.7777777777777702E-4</v>
      </c>
    </row>
    <row r="1331" spans="1:8" x14ac:dyDescent="0.25">
      <c r="A1331" t="s">
        <v>81</v>
      </c>
      <c r="B1331" t="s">
        <v>70</v>
      </c>
      <c r="C1331" t="s">
        <v>105</v>
      </c>
      <c r="D1331" t="s">
        <v>47</v>
      </c>
      <c r="E1331" t="s">
        <v>3436</v>
      </c>
      <c r="F1331" t="s">
        <v>49</v>
      </c>
      <c r="G1331" t="s">
        <v>50</v>
      </c>
      <c r="H1331" s="7">
        <v>7.40740034315321E-5</v>
      </c>
    </row>
    <row r="1332" spans="1:8" x14ac:dyDescent="0.25">
      <c r="A1332" t="s">
        <v>81</v>
      </c>
      <c r="B1332" t="s">
        <v>70</v>
      </c>
      <c r="C1332" t="s">
        <v>105</v>
      </c>
      <c r="D1332" t="s">
        <v>47</v>
      </c>
      <c r="E1332" t="s">
        <v>3437</v>
      </c>
      <c r="F1332" t="s">
        <v>49</v>
      </c>
      <c r="G1332" t="s">
        <v>50</v>
      </c>
      <c r="H1332" s="7">
        <v>7.1684519449869796E-5</v>
      </c>
    </row>
    <row r="1333" spans="1:8" x14ac:dyDescent="0.25">
      <c r="A1333" t="s">
        <v>81</v>
      </c>
      <c r="B1333" t="s">
        <v>70</v>
      </c>
      <c r="C1333" t="s">
        <v>105</v>
      </c>
      <c r="D1333" t="s">
        <v>47</v>
      </c>
      <c r="E1333" t="s">
        <v>3438</v>
      </c>
      <c r="F1333" t="s">
        <v>49</v>
      </c>
      <c r="G1333" t="s">
        <v>50</v>
      </c>
      <c r="H1333" s="7">
        <v>6.9444378217061302E-5</v>
      </c>
    </row>
    <row r="1334" spans="1:8" x14ac:dyDescent="0.25">
      <c r="A1334" t="s">
        <v>81</v>
      </c>
      <c r="B1334" t="s">
        <v>70</v>
      </c>
      <c r="C1334" t="s">
        <v>105</v>
      </c>
      <c r="D1334" t="s">
        <v>47</v>
      </c>
      <c r="E1334" t="s">
        <v>3439</v>
      </c>
      <c r="F1334" t="s">
        <v>49</v>
      </c>
      <c r="G1334" t="s">
        <v>50</v>
      </c>
      <c r="H1334" s="7">
        <v>6.7340003119574602E-5</v>
      </c>
    </row>
    <row r="1335" spans="1:8" x14ac:dyDescent="0.25">
      <c r="A1335" t="s">
        <v>81</v>
      </c>
      <c r="B1335" t="s">
        <v>70</v>
      </c>
      <c r="C1335" t="s">
        <v>105</v>
      </c>
      <c r="D1335" t="s">
        <v>47</v>
      </c>
      <c r="E1335" t="s">
        <v>3440</v>
      </c>
      <c r="F1335" t="s">
        <v>49</v>
      </c>
      <c r="G1335" t="s">
        <v>50</v>
      </c>
      <c r="H1335" s="7">
        <v>9.8039180624718701E-5</v>
      </c>
    </row>
    <row r="1336" spans="1:8" x14ac:dyDescent="0.25">
      <c r="A1336" t="s">
        <v>81</v>
      </c>
      <c r="B1336" t="s">
        <v>70</v>
      </c>
      <c r="C1336" t="s">
        <v>105</v>
      </c>
      <c r="D1336" t="s">
        <v>47</v>
      </c>
      <c r="E1336" t="s">
        <v>3441</v>
      </c>
      <c r="F1336" t="s">
        <v>49</v>
      </c>
      <c r="G1336" t="s">
        <v>50</v>
      </c>
      <c r="H1336" s="7">
        <v>9.5238061178298198E-5</v>
      </c>
    </row>
    <row r="1337" spans="1:8" x14ac:dyDescent="0.25">
      <c r="A1337" t="s">
        <v>81</v>
      </c>
      <c r="B1337" t="s">
        <v>70</v>
      </c>
      <c r="C1337" t="s">
        <v>105</v>
      </c>
      <c r="D1337" t="s">
        <v>47</v>
      </c>
      <c r="E1337" t="s">
        <v>3442</v>
      </c>
      <c r="F1337" t="s">
        <v>49</v>
      </c>
      <c r="G1337" t="s">
        <v>50</v>
      </c>
      <c r="H1337" s="7">
        <v>9.2592559478901003E-5</v>
      </c>
    </row>
    <row r="1338" spans="1:8" x14ac:dyDescent="0.25">
      <c r="A1338" t="s">
        <v>81</v>
      </c>
      <c r="B1338" t="s">
        <v>70</v>
      </c>
      <c r="C1338" t="s">
        <v>105</v>
      </c>
      <c r="D1338" t="s">
        <v>47</v>
      </c>
      <c r="E1338" t="s">
        <v>3443</v>
      </c>
      <c r="F1338" t="s">
        <v>49</v>
      </c>
      <c r="G1338" t="s">
        <v>50</v>
      </c>
      <c r="H1338" s="7">
        <v>9.0090057871363097E-5</v>
      </c>
    </row>
    <row r="1339" spans="1:8" x14ac:dyDescent="0.25">
      <c r="A1339" t="s">
        <v>81</v>
      </c>
      <c r="B1339" t="s">
        <v>70</v>
      </c>
      <c r="C1339" t="s">
        <v>105</v>
      </c>
      <c r="D1339" t="s">
        <v>47</v>
      </c>
      <c r="E1339" t="s">
        <v>3444</v>
      </c>
      <c r="F1339" t="s">
        <v>49</v>
      </c>
      <c r="G1339" t="s">
        <v>50</v>
      </c>
      <c r="H1339" s="7">
        <v>8.7719266874748298E-5</v>
      </c>
    </row>
    <row r="1340" spans="1:8" x14ac:dyDescent="0.25">
      <c r="A1340" t="s">
        <v>81</v>
      </c>
      <c r="B1340" t="s">
        <v>70</v>
      </c>
      <c r="C1340" t="s">
        <v>105</v>
      </c>
      <c r="D1340" t="s">
        <v>47</v>
      </c>
      <c r="E1340" t="s">
        <v>3445</v>
      </c>
      <c r="F1340" t="s">
        <v>49</v>
      </c>
      <c r="G1340" t="s">
        <v>50</v>
      </c>
      <c r="H1340" s="7">
        <v>8.5470054903600905E-5</v>
      </c>
    </row>
    <row r="1341" spans="1:8" x14ac:dyDescent="0.25">
      <c r="A1341" t="s">
        <v>81</v>
      </c>
      <c r="B1341" t="s">
        <v>70</v>
      </c>
      <c r="C1341" t="s">
        <v>105</v>
      </c>
      <c r="D1341" t="s">
        <v>47</v>
      </c>
      <c r="E1341" t="s">
        <v>3446</v>
      </c>
      <c r="F1341" t="s">
        <v>49</v>
      </c>
      <c r="G1341" t="s">
        <v>50</v>
      </c>
      <c r="H1341" s="7">
        <v>8.3333303531010896E-5</v>
      </c>
    </row>
    <row r="1342" spans="1:8" x14ac:dyDescent="0.25">
      <c r="A1342" t="s">
        <v>81</v>
      </c>
      <c r="B1342" t="s">
        <v>70</v>
      </c>
      <c r="C1342" t="s">
        <v>105</v>
      </c>
      <c r="D1342" t="s">
        <v>47</v>
      </c>
      <c r="E1342" t="s">
        <v>3447</v>
      </c>
      <c r="F1342" t="s">
        <v>49</v>
      </c>
      <c r="G1342" t="s">
        <v>50</v>
      </c>
      <c r="H1342" s="7">
        <v>8.1300783932693605E-5</v>
      </c>
    </row>
    <row r="1343" spans="1:8" x14ac:dyDescent="0.25">
      <c r="A1343" t="s">
        <v>81</v>
      </c>
      <c r="B1343" t="s">
        <v>70</v>
      </c>
      <c r="C1343" t="s">
        <v>105</v>
      </c>
      <c r="D1343" t="s">
        <v>47</v>
      </c>
      <c r="E1343" t="s">
        <v>3448</v>
      </c>
      <c r="F1343" t="s">
        <v>49</v>
      </c>
      <c r="G1343" t="s">
        <v>50</v>
      </c>
      <c r="H1343" s="7">
        <v>7.9365050981915097E-5</v>
      </c>
    </row>
    <row r="1344" spans="1:8" x14ac:dyDescent="0.25">
      <c r="A1344" t="s">
        <v>81</v>
      </c>
      <c r="B1344" t="s">
        <v>70</v>
      </c>
      <c r="C1344" t="s">
        <v>105</v>
      </c>
      <c r="D1344" t="s">
        <v>47</v>
      </c>
      <c r="E1344" t="s">
        <v>3449</v>
      </c>
      <c r="F1344" t="s">
        <v>49</v>
      </c>
      <c r="G1344" t="s">
        <v>50</v>
      </c>
      <c r="H1344" s="7">
        <v>7.7519352121870603E-5</v>
      </c>
    </row>
    <row r="1345" spans="1:8" x14ac:dyDescent="0.25">
      <c r="A1345" t="s">
        <v>81</v>
      </c>
      <c r="B1345" t="s">
        <v>70</v>
      </c>
      <c r="C1345" t="s">
        <v>105</v>
      </c>
      <c r="D1345" t="s">
        <v>47</v>
      </c>
      <c r="E1345" t="s">
        <v>3450</v>
      </c>
      <c r="F1345" t="s">
        <v>49</v>
      </c>
      <c r="G1345" t="s">
        <v>50</v>
      </c>
      <c r="H1345" s="7">
        <v>7.5757548664555398E-5</v>
      </c>
    </row>
    <row r="1346" spans="1:8" x14ac:dyDescent="0.25">
      <c r="A1346" t="s">
        <v>81</v>
      </c>
      <c r="B1346" t="s">
        <v>70</v>
      </c>
      <c r="C1346" t="s">
        <v>105</v>
      </c>
      <c r="D1346" t="s">
        <v>47</v>
      </c>
      <c r="E1346" t="s">
        <v>3451</v>
      </c>
      <c r="F1346" t="s">
        <v>49</v>
      </c>
      <c r="G1346" t="s">
        <v>50</v>
      </c>
      <c r="H1346" s="7">
        <v>7.4074047583120803E-5</v>
      </c>
    </row>
    <row r="1347" spans="1:8" x14ac:dyDescent="0.25">
      <c r="A1347" t="s">
        <v>81</v>
      </c>
      <c r="B1347" t="s">
        <v>70</v>
      </c>
      <c r="C1347" t="s">
        <v>105</v>
      </c>
      <c r="D1347" t="s">
        <v>47</v>
      </c>
      <c r="E1347" t="s">
        <v>3452</v>
      </c>
      <c r="F1347" t="s">
        <v>49</v>
      </c>
      <c r="G1347" t="s">
        <v>50</v>
      </c>
      <c r="H1347" s="7">
        <v>7.2463742200879004E-5</v>
      </c>
    </row>
    <row r="1348" spans="1:8" x14ac:dyDescent="0.25">
      <c r="A1348" t="s">
        <v>81</v>
      </c>
      <c r="B1348" t="s">
        <v>70</v>
      </c>
      <c r="C1348" t="s">
        <v>105</v>
      </c>
      <c r="D1348" t="s">
        <v>47</v>
      </c>
      <c r="E1348" t="s">
        <v>3453</v>
      </c>
      <c r="F1348" t="s">
        <v>49</v>
      </c>
      <c r="G1348" t="s">
        <v>50</v>
      </c>
      <c r="H1348" s="7">
        <v>7.0921960451924204E-5</v>
      </c>
    </row>
    <row r="1349" spans="1:8" x14ac:dyDescent="0.25">
      <c r="A1349" t="s">
        <v>81</v>
      </c>
      <c r="B1349" t="s">
        <v>70</v>
      </c>
      <c r="C1349" t="s">
        <v>105</v>
      </c>
      <c r="D1349" t="s">
        <v>47</v>
      </c>
      <c r="E1349" t="s">
        <v>3454</v>
      </c>
      <c r="F1349" t="s">
        <v>49</v>
      </c>
      <c r="G1349" t="s">
        <v>50</v>
      </c>
      <c r="H1349" s="7">
        <v>6.9444419609175702E-5</v>
      </c>
    </row>
    <row r="1350" spans="1:8" x14ac:dyDescent="0.25">
      <c r="A1350" t="s">
        <v>81</v>
      </c>
      <c r="B1350" t="s">
        <v>70</v>
      </c>
      <c r="C1350" t="s">
        <v>105</v>
      </c>
      <c r="D1350" t="s">
        <v>47</v>
      </c>
      <c r="E1350" t="s">
        <v>3455</v>
      </c>
      <c r="F1350" t="s">
        <v>49</v>
      </c>
      <c r="G1350" t="s">
        <v>50</v>
      </c>
      <c r="H1350" s="7">
        <v>6.80271865559273E-5</v>
      </c>
    </row>
    <row r="1351" spans="1:8" x14ac:dyDescent="0.25">
      <c r="A1351" t="s">
        <v>81</v>
      </c>
      <c r="B1351" t="s">
        <v>70</v>
      </c>
      <c r="C1351" t="s">
        <v>105</v>
      </c>
      <c r="D1351" t="s">
        <v>47</v>
      </c>
      <c r="E1351" t="s">
        <v>3456</v>
      </c>
      <c r="F1351" t="s">
        <v>49</v>
      </c>
      <c r="G1351" t="s">
        <v>50</v>
      </c>
      <c r="H1351" s="7">
        <v>6.6666642824808698E-5</v>
      </c>
    </row>
    <row r="1352" spans="1:8" x14ac:dyDescent="0.25">
      <c r="A1352" t="s">
        <v>106</v>
      </c>
      <c r="B1352" t="s">
        <v>110</v>
      </c>
      <c r="C1352" t="s">
        <v>108</v>
      </c>
      <c r="D1352" t="s">
        <v>96</v>
      </c>
      <c r="E1352" t="s">
        <v>60</v>
      </c>
      <c r="F1352" t="s">
        <v>61</v>
      </c>
      <c r="G1352" s="7">
        <v>6.6666642824808698E-5</v>
      </c>
    </row>
    <row r="1353" spans="1:8" x14ac:dyDescent="0.25">
      <c r="A1353" s="7">
        <v>6.6666642824808698E-5</v>
      </c>
    </row>
    <row r="1354" spans="1:8" x14ac:dyDescent="0.25">
      <c r="A1354" t="s">
        <v>20</v>
      </c>
      <c r="B1354" t="s">
        <v>3475</v>
      </c>
      <c r="C1354" t="s">
        <v>22</v>
      </c>
      <c r="D1354" t="s">
        <v>23</v>
      </c>
      <c r="E1354" t="s">
        <v>65</v>
      </c>
    </row>
    <row r="1355" spans="1:8" x14ac:dyDescent="0.25">
      <c r="A1355" t="s">
        <v>20</v>
      </c>
      <c r="B1355" t="s">
        <v>3475</v>
      </c>
      <c r="C1355" t="s">
        <v>22</v>
      </c>
      <c r="D1355" t="s">
        <v>23</v>
      </c>
      <c r="E1355" t="s">
        <v>3276</v>
      </c>
    </row>
    <row r="1356" spans="1:8" x14ac:dyDescent="0.25">
      <c r="A1356" t="s">
        <v>20</v>
      </c>
      <c r="B1356" t="s">
        <v>3476</v>
      </c>
      <c r="C1356" t="s">
        <v>22</v>
      </c>
      <c r="D1356" t="s">
        <v>23</v>
      </c>
      <c r="E1356" t="s">
        <v>65</v>
      </c>
    </row>
    <row r="1357" spans="1:8" x14ac:dyDescent="0.25">
      <c r="A1357" t="s">
        <v>20</v>
      </c>
      <c r="B1357" t="s">
        <v>3476</v>
      </c>
      <c r="C1357" t="s">
        <v>22</v>
      </c>
      <c r="D1357" t="s">
        <v>23</v>
      </c>
      <c r="E1357" t="s">
        <v>3276</v>
      </c>
    </row>
    <row r="1358" spans="1:8" x14ac:dyDescent="0.25">
      <c r="A1358" t="s">
        <v>20</v>
      </c>
      <c r="B1358" t="s">
        <v>3477</v>
      </c>
      <c r="C1358" t="s">
        <v>22</v>
      </c>
      <c r="D1358" t="s">
        <v>23</v>
      </c>
      <c r="E1358" t="s">
        <v>65</v>
      </c>
    </row>
    <row r="1359" spans="1:8" x14ac:dyDescent="0.25">
      <c r="A1359" t="s">
        <v>20</v>
      </c>
      <c r="B1359" t="s">
        <v>3477</v>
      </c>
      <c r="C1359" t="s">
        <v>22</v>
      </c>
      <c r="D1359" t="s">
        <v>23</v>
      </c>
      <c r="E1359" t="s">
        <v>3276</v>
      </c>
    </row>
    <row r="1360" spans="1:8" x14ac:dyDescent="0.25">
      <c r="A1360" t="s">
        <v>19</v>
      </c>
    </row>
    <row r="1361" spans="1:11" x14ac:dyDescent="0.25">
      <c r="A1361" t="s">
        <v>19</v>
      </c>
    </row>
    <row r="1362" spans="1:11" x14ac:dyDescent="0.25">
      <c r="A1362" t="s">
        <v>19</v>
      </c>
    </row>
    <row r="1363" spans="1:11" x14ac:dyDescent="0.25">
      <c r="A1363" t="s">
        <v>19</v>
      </c>
    </row>
    <row r="1364" spans="1:11" x14ac:dyDescent="0.25">
      <c r="A1364" t="s">
        <v>19</v>
      </c>
    </row>
    <row r="1365" spans="1:11" x14ac:dyDescent="0.25">
      <c r="A1365" t="s">
        <v>19</v>
      </c>
    </row>
    <row r="1366" spans="1:11" x14ac:dyDescent="0.25">
      <c r="A1366" t="s">
        <v>3227</v>
      </c>
      <c r="B1366" t="s">
        <v>24</v>
      </c>
      <c r="C1366" t="s">
        <v>25</v>
      </c>
      <c r="D1366">
        <v>7002</v>
      </c>
    </row>
    <row r="1367" spans="1:11" x14ac:dyDescent="0.25">
      <c r="A1367" t="s">
        <v>26</v>
      </c>
    </row>
    <row r="1368" spans="1:11" x14ac:dyDescent="0.25">
      <c r="A1368" t="s">
        <v>3227</v>
      </c>
      <c r="B1368" t="s">
        <v>24</v>
      </c>
      <c r="C1368" t="s">
        <v>25</v>
      </c>
      <c r="D1368">
        <v>7002</v>
      </c>
    </row>
    <row r="1369" spans="1:11" x14ac:dyDescent="0.25">
      <c r="A1369" t="s">
        <v>26</v>
      </c>
    </row>
    <row r="1370" spans="1:11" x14ac:dyDescent="0.25">
      <c r="A1370" t="s">
        <v>3227</v>
      </c>
      <c r="B1370" t="s">
        <v>24</v>
      </c>
      <c r="C1370" t="s">
        <v>25</v>
      </c>
      <c r="D1370">
        <v>7002</v>
      </c>
    </row>
    <row r="1371" spans="1:11" x14ac:dyDescent="0.25">
      <c r="A1371" t="s">
        <v>26</v>
      </c>
    </row>
    <row r="1372" spans="1:11" x14ac:dyDescent="0.25">
      <c r="A1372" t="s">
        <v>3374</v>
      </c>
      <c r="B1372" t="s">
        <v>70</v>
      </c>
      <c r="C1372" t="s">
        <v>27</v>
      </c>
      <c r="D1372" t="s">
        <v>28</v>
      </c>
      <c r="E1372" t="s">
        <v>29</v>
      </c>
      <c r="F1372" t="s">
        <v>30</v>
      </c>
      <c r="G1372" t="s">
        <v>31</v>
      </c>
      <c r="H1372" t="s">
        <v>32</v>
      </c>
      <c r="I1372" t="s">
        <v>33</v>
      </c>
      <c r="J1372" t="s">
        <v>34</v>
      </c>
      <c r="K1372">
        <v>125</v>
      </c>
    </row>
    <row r="1373" spans="1:11" x14ac:dyDescent="0.25">
      <c r="A1373" t="s">
        <v>140</v>
      </c>
    </row>
    <row r="1374" spans="1:11" x14ac:dyDescent="0.25">
      <c r="A1374" t="s">
        <v>221</v>
      </c>
    </row>
    <row r="1375" spans="1:11" x14ac:dyDescent="0.25">
      <c r="A1375" t="s">
        <v>37</v>
      </c>
      <c r="B1375" t="s">
        <v>38</v>
      </c>
    </row>
    <row r="1376" spans="1:11" x14ac:dyDescent="0.25">
      <c r="A1376" t="s">
        <v>39</v>
      </c>
      <c r="B1376" t="s">
        <v>40</v>
      </c>
      <c r="C1376" t="s">
        <v>41</v>
      </c>
      <c r="D1376" t="s">
        <v>1</v>
      </c>
      <c r="E1376">
        <v>14</v>
      </c>
      <c r="F1376" t="s">
        <v>42</v>
      </c>
      <c r="G1376" t="s">
        <v>43</v>
      </c>
      <c r="H1376">
        <v>0.2</v>
      </c>
    </row>
    <row r="1377" spans="1:18" x14ac:dyDescent="0.25">
      <c r="A1377" t="s">
        <v>3374</v>
      </c>
      <c r="B1377" t="s">
        <v>76</v>
      </c>
      <c r="C1377" t="s">
        <v>27</v>
      </c>
      <c r="D1377" t="s">
        <v>28</v>
      </c>
      <c r="E1377" t="s">
        <v>29</v>
      </c>
      <c r="F1377" t="s">
        <v>30</v>
      </c>
      <c r="G1377" t="s">
        <v>31</v>
      </c>
      <c r="H1377" t="s">
        <v>32</v>
      </c>
      <c r="I1377" t="s">
        <v>33</v>
      </c>
      <c r="J1377" t="s">
        <v>34</v>
      </c>
      <c r="K1377">
        <v>75</v>
      </c>
    </row>
    <row r="1378" spans="1:18" x14ac:dyDescent="0.25">
      <c r="A1378" t="s">
        <v>35</v>
      </c>
    </row>
    <row r="1379" spans="1:18" x14ac:dyDescent="0.25">
      <c r="A1379" t="s">
        <v>3274</v>
      </c>
    </row>
    <row r="1380" spans="1:18" x14ac:dyDescent="0.25">
      <c r="A1380" t="s">
        <v>37</v>
      </c>
      <c r="B1380" t="s">
        <v>38</v>
      </c>
    </row>
    <row r="1381" spans="1:18" x14ac:dyDescent="0.25">
      <c r="A1381" t="s">
        <v>3374</v>
      </c>
      <c r="B1381" t="s">
        <v>73</v>
      </c>
      <c r="C1381" t="s">
        <v>27</v>
      </c>
      <c r="D1381" t="s">
        <v>28</v>
      </c>
      <c r="E1381" t="s">
        <v>29</v>
      </c>
      <c r="F1381" t="s">
        <v>30</v>
      </c>
      <c r="G1381" t="s">
        <v>31</v>
      </c>
      <c r="H1381" t="s">
        <v>32</v>
      </c>
      <c r="I1381" t="s">
        <v>33</v>
      </c>
      <c r="J1381" t="s">
        <v>34</v>
      </c>
      <c r="K1381" t="s">
        <v>3478</v>
      </c>
      <c r="L1381" t="s">
        <v>40</v>
      </c>
      <c r="M1381" t="s">
        <v>41</v>
      </c>
      <c r="N1381" t="s">
        <v>1</v>
      </c>
      <c r="O1381">
        <v>13</v>
      </c>
      <c r="P1381" t="s">
        <v>42</v>
      </c>
      <c r="Q1381" t="s">
        <v>43</v>
      </c>
      <c r="R1381">
        <v>0.2</v>
      </c>
    </row>
    <row r="1383" spans="1:18" x14ac:dyDescent="0.25">
      <c r="A1383" t="s">
        <v>147</v>
      </c>
    </row>
    <row r="1384" spans="1:18" x14ac:dyDescent="0.25">
      <c r="A1384" t="s">
        <v>3275</v>
      </c>
    </row>
    <row r="1385" spans="1:18" x14ac:dyDescent="0.25">
      <c r="A1385" t="s">
        <v>37</v>
      </c>
      <c r="B1385" t="s">
        <v>38</v>
      </c>
    </row>
    <row r="1386" spans="1:18" x14ac:dyDescent="0.25">
      <c r="A1386" t="s">
        <v>39</v>
      </c>
      <c r="B1386" t="s">
        <v>40</v>
      </c>
      <c r="C1386" t="s">
        <v>41</v>
      </c>
      <c r="D1386" t="s">
        <v>1</v>
      </c>
      <c r="E1386">
        <v>12</v>
      </c>
      <c r="F1386" t="s">
        <v>42</v>
      </c>
      <c r="G1386" t="s">
        <v>43</v>
      </c>
      <c r="H1386">
        <v>0.2</v>
      </c>
    </row>
    <row r="1387" spans="1:18" x14ac:dyDescent="0.25">
      <c r="A1387" t="s">
        <v>79</v>
      </c>
      <c r="B1387" t="s">
        <v>24</v>
      </c>
      <c r="C1387" t="s">
        <v>25</v>
      </c>
      <c r="D1387">
        <v>6960</v>
      </c>
    </row>
    <row r="1388" spans="1:18" x14ac:dyDescent="0.25">
      <c r="A1388" t="s">
        <v>80</v>
      </c>
    </row>
    <row r="1389" spans="1:18" x14ac:dyDescent="0.25">
      <c r="A1389" t="s">
        <v>79</v>
      </c>
      <c r="B1389" t="s">
        <v>24</v>
      </c>
      <c r="C1389" t="s">
        <v>25</v>
      </c>
      <c r="D1389">
        <v>6960</v>
      </c>
    </row>
    <row r="1390" spans="1:18" x14ac:dyDescent="0.25">
      <c r="A1390" t="s">
        <v>80</v>
      </c>
    </row>
    <row r="1391" spans="1:18" x14ac:dyDescent="0.25">
      <c r="A1391" t="s">
        <v>79</v>
      </c>
      <c r="B1391" t="s">
        <v>24</v>
      </c>
      <c r="C1391" t="s">
        <v>25</v>
      </c>
      <c r="D1391">
        <v>6960</v>
      </c>
    </row>
    <row r="1392" spans="1:18" x14ac:dyDescent="0.25">
      <c r="A1392" t="s">
        <v>80</v>
      </c>
    </row>
    <row r="1393" spans="1:16" x14ac:dyDescent="0.25">
      <c r="A1393" t="s">
        <v>81</v>
      </c>
      <c r="B1393" t="s">
        <v>73</v>
      </c>
      <c r="C1393" t="s">
        <v>27</v>
      </c>
      <c r="D1393" t="s">
        <v>28</v>
      </c>
      <c r="E1393" t="s">
        <v>29</v>
      </c>
      <c r="F1393" t="s">
        <v>30</v>
      </c>
      <c r="G1393" t="s">
        <v>31</v>
      </c>
      <c r="H1393" t="s">
        <v>32</v>
      </c>
      <c r="I1393" t="s">
        <v>33</v>
      </c>
      <c r="J1393" t="s">
        <v>34</v>
      </c>
      <c r="K1393">
        <v>25</v>
      </c>
    </row>
    <row r="1394" spans="1:16" x14ac:dyDescent="0.25">
      <c r="A1394" t="s">
        <v>81</v>
      </c>
      <c r="B1394" t="s">
        <v>76</v>
      </c>
      <c r="C1394" t="s">
        <v>27</v>
      </c>
      <c r="D1394" t="s">
        <v>28</v>
      </c>
      <c r="E1394" t="s">
        <v>29</v>
      </c>
      <c r="F1394" t="s">
        <v>30</v>
      </c>
      <c r="G1394" t="s">
        <v>31</v>
      </c>
      <c r="H1394" t="s">
        <v>32</v>
      </c>
      <c r="I1394" t="s">
        <v>33</v>
      </c>
      <c r="J1394" t="s">
        <v>34</v>
      </c>
      <c r="K1394" t="s">
        <v>3479</v>
      </c>
    </row>
    <row r="1396" spans="1:16" x14ac:dyDescent="0.25">
      <c r="A1396" t="s">
        <v>84</v>
      </c>
    </row>
    <row r="1397" spans="1:16" x14ac:dyDescent="0.25">
      <c r="A1397" t="s">
        <v>3373</v>
      </c>
    </row>
    <row r="1399" spans="1:16" x14ac:dyDescent="0.25">
      <c r="A1399" t="s">
        <v>81</v>
      </c>
      <c r="B1399" t="s">
        <v>70</v>
      </c>
      <c r="C1399" t="s">
        <v>27</v>
      </c>
      <c r="D1399" t="s">
        <v>28</v>
      </c>
      <c r="E1399" t="s">
        <v>29</v>
      </c>
      <c r="F1399" t="s">
        <v>30</v>
      </c>
      <c r="G1399" t="s">
        <v>31</v>
      </c>
      <c r="H1399" t="s">
        <v>32</v>
      </c>
      <c r="I1399" t="s">
        <v>33</v>
      </c>
      <c r="J1399" t="s">
        <v>34</v>
      </c>
      <c r="K1399" t="s">
        <v>3480</v>
      </c>
      <c r="L1399" t="s">
        <v>38</v>
      </c>
    </row>
    <row r="1400" spans="1:16" x14ac:dyDescent="0.25">
      <c r="A1400" t="s">
        <v>37</v>
      </c>
      <c r="B1400" t="s">
        <v>38</v>
      </c>
    </row>
    <row r="1402" spans="1:16" x14ac:dyDescent="0.25">
      <c r="A1402" t="s">
        <v>82</v>
      </c>
    </row>
    <row r="1403" spans="1:16" x14ac:dyDescent="0.25">
      <c r="A1403" t="s">
        <v>39</v>
      </c>
      <c r="B1403" t="s">
        <v>40</v>
      </c>
      <c r="C1403" t="s">
        <v>41</v>
      </c>
      <c r="D1403" t="s">
        <v>1</v>
      </c>
      <c r="E1403">
        <v>12</v>
      </c>
      <c r="F1403" t="s">
        <v>42</v>
      </c>
      <c r="G1403" t="s">
        <v>43</v>
      </c>
      <c r="H1403" t="s">
        <v>3458</v>
      </c>
      <c r="I1403" t="s">
        <v>40</v>
      </c>
      <c r="J1403" t="s">
        <v>41</v>
      </c>
      <c r="K1403" t="s">
        <v>1</v>
      </c>
      <c r="L1403">
        <v>13</v>
      </c>
      <c r="M1403" t="s">
        <v>42</v>
      </c>
      <c r="N1403" t="s">
        <v>43</v>
      </c>
      <c r="O1403">
        <v>0.2</v>
      </c>
    </row>
    <row r="1405" spans="1:16" x14ac:dyDescent="0.25">
      <c r="A1405" t="s">
        <v>83</v>
      </c>
    </row>
    <row r="1406" spans="1:16" x14ac:dyDescent="0.25">
      <c r="A1406" t="s">
        <v>37</v>
      </c>
      <c r="B1406" t="s">
        <v>38</v>
      </c>
    </row>
    <row r="1407" spans="1:16" x14ac:dyDescent="0.25">
      <c r="A1407" t="s">
        <v>39</v>
      </c>
      <c r="B1407" t="s">
        <v>40</v>
      </c>
      <c r="C1407" t="s">
        <v>41</v>
      </c>
      <c r="D1407" t="s">
        <v>1</v>
      </c>
      <c r="E1407">
        <v>14</v>
      </c>
      <c r="F1407" t="s">
        <v>42</v>
      </c>
      <c r="G1407" t="s">
        <v>43</v>
      </c>
      <c r="H1407">
        <v>0.2</v>
      </c>
    </row>
    <row r="1408" spans="1:16" x14ac:dyDescent="0.25">
      <c r="A1408" t="s">
        <v>3374</v>
      </c>
      <c r="B1408" t="s">
        <v>76</v>
      </c>
      <c r="C1408" t="s">
        <v>44</v>
      </c>
      <c r="D1408" t="s">
        <v>33</v>
      </c>
      <c r="E1408" t="s">
        <v>40</v>
      </c>
      <c r="F1408" t="s">
        <v>0</v>
      </c>
      <c r="G1408" t="s">
        <v>3375</v>
      </c>
      <c r="H1408" t="s">
        <v>0</v>
      </c>
      <c r="I1408" t="s">
        <v>95</v>
      </c>
      <c r="J1408" t="s">
        <v>90</v>
      </c>
      <c r="K1408" t="s">
        <v>0</v>
      </c>
      <c r="L1408" t="s">
        <v>91</v>
      </c>
      <c r="M1408" t="s">
        <v>92</v>
      </c>
      <c r="N1408" t="s">
        <v>93</v>
      </c>
      <c r="O1408" t="s">
        <v>0</v>
      </c>
      <c r="P1408" t="s">
        <v>94</v>
      </c>
    </row>
    <row r="1409" spans="1:16" x14ac:dyDescent="0.25">
      <c r="A1409" t="s">
        <v>81</v>
      </c>
      <c r="B1409" t="s">
        <v>70</v>
      </c>
      <c r="C1409" t="s">
        <v>44</v>
      </c>
      <c r="D1409" t="s">
        <v>33</v>
      </c>
      <c r="E1409" t="s">
        <v>40</v>
      </c>
      <c r="F1409" t="s">
        <v>0</v>
      </c>
      <c r="G1409" t="s">
        <v>97</v>
      </c>
      <c r="H1409" t="s">
        <v>0</v>
      </c>
      <c r="I1409" t="s">
        <v>96</v>
      </c>
      <c r="J1409" t="s">
        <v>90</v>
      </c>
      <c r="K1409" t="s">
        <v>0</v>
      </c>
      <c r="L1409" t="s">
        <v>91</v>
      </c>
      <c r="M1409" t="s">
        <v>92</v>
      </c>
      <c r="N1409" t="s">
        <v>93</v>
      </c>
      <c r="O1409" t="s">
        <v>0</v>
      </c>
      <c r="P1409" t="s">
        <v>94</v>
      </c>
    </row>
    <row r="1410" spans="1:16" x14ac:dyDescent="0.25">
      <c r="A1410" t="s">
        <v>81</v>
      </c>
      <c r="B1410" t="s">
        <v>73</v>
      </c>
      <c r="C1410" t="s">
        <v>44</v>
      </c>
      <c r="D1410" t="s">
        <v>33</v>
      </c>
      <c r="E1410" t="s">
        <v>40</v>
      </c>
      <c r="F1410" t="s">
        <v>0</v>
      </c>
      <c r="G1410" t="s">
        <v>97</v>
      </c>
      <c r="H1410" t="s">
        <v>0</v>
      </c>
      <c r="I1410" t="s">
        <v>89</v>
      </c>
      <c r="J1410" t="s">
        <v>90</v>
      </c>
      <c r="K1410" t="s">
        <v>0</v>
      </c>
      <c r="L1410" t="s">
        <v>91</v>
      </c>
      <c r="M1410" t="s">
        <v>92</v>
      </c>
      <c r="N1410" t="s">
        <v>93</v>
      </c>
      <c r="O1410" t="s">
        <v>0</v>
      </c>
      <c r="P1410" t="s">
        <v>94</v>
      </c>
    </row>
    <row r="1411" spans="1:16" x14ac:dyDescent="0.25">
      <c r="A1411" t="s">
        <v>3374</v>
      </c>
      <c r="B1411" t="s">
        <v>70</v>
      </c>
      <c r="C1411" t="s">
        <v>44</v>
      </c>
      <c r="D1411" t="s">
        <v>33</v>
      </c>
      <c r="E1411" t="s">
        <v>40</v>
      </c>
      <c r="F1411" t="s">
        <v>0</v>
      </c>
      <c r="G1411" t="s">
        <v>3375</v>
      </c>
      <c r="H1411" t="s">
        <v>0</v>
      </c>
      <c r="I1411" t="s">
        <v>96</v>
      </c>
      <c r="J1411" t="s">
        <v>90</v>
      </c>
      <c r="K1411" t="s">
        <v>0</v>
      </c>
      <c r="L1411" t="s">
        <v>91</v>
      </c>
      <c r="M1411" t="s">
        <v>92</v>
      </c>
      <c r="N1411" t="s">
        <v>93</v>
      </c>
      <c r="O1411" t="s">
        <v>0</v>
      </c>
      <c r="P1411" t="s">
        <v>94</v>
      </c>
    </row>
    <row r="1412" spans="1:16" x14ac:dyDescent="0.25">
      <c r="A1412" t="s">
        <v>3374</v>
      </c>
      <c r="B1412" t="s">
        <v>73</v>
      </c>
      <c r="C1412" t="s">
        <v>44</v>
      </c>
      <c r="D1412" t="s">
        <v>33</v>
      </c>
      <c r="E1412" t="s">
        <v>40</v>
      </c>
      <c r="F1412" t="s">
        <v>0</v>
      </c>
      <c r="G1412" t="s">
        <v>3375</v>
      </c>
      <c r="H1412" t="s">
        <v>0</v>
      </c>
      <c r="I1412" t="s">
        <v>89</v>
      </c>
      <c r="J1412" t="s">
        <v>90</v>
      </c>
      <c r="K1412" t="s">
        <v>0</v>
      </c>
      <c r="L1412" t="s">
        <v>91</v>
      </c>
      <c r="M1412" t="s">
        <v>92</v>
      </c>
      <c r="N1412" t="s">
        <v>93</v>
      </c>
      <c r="O1412" t="s">
        <v>0</v>
      </c>
      <c r="P1412" t="s">
        <v>94</v>
      </c>
    </row>
    <row r="1413" spans="1:16" x14ac:dyDescent="0.25">
      <c r="A1413" t="s">
        <v>81</v>
      </c>
      <c r="B1413" t="s">
        <v>76</v>
      </c>
      <c r="C1413" t="s">
        <v>44</v>
      </c>
      <c r="D1413" t="s">
        <v>33</v>
      </c>
      <c r="E1413" t="s">
        <v>40</v>
      </c>
      <c r="F1413" t="s">
        <v>0</v>
      </c>
      <c r="G1413" t="s">
        <v>97</v>
      </c>
      <c r="H1413" t="s">
        <v>0</v>
      </c>
      <c r="I1413" t="s">
        <v>95</v>
      </c>
      <c r="J1413" t="s">
        <v>90</v>
      </c>
      <c r="K1413" t="s">
        <v>0</v>
      </c>
      <c r="L1413" t="s">
        <v>91</v>
      </c>
      <c r="M1413" t="s">
        <v>92</v>
      </c>
      <c r="N1413" t="s">
        <v>93</v>
      </c>
      <c r="O1413" t="s">
        <v>0</v>
      </c>
      <c r="P1413" t="s">
        <v>94</v>
      </c>
    </row>
    <row r="1414" spans="1:16" x14ac:dyDescent="0.25">
      <c r="A1414" t="s">
        <v>3374</v>
      </c>
      <c r="B1414" t="s">
        <v>3245</v>
      </c>
      <c r="C1414" t="s">
        <v>99</v>
      </c>
      <c r="D1414" t="s">
        <v>50</v>
      </c>
      <c r="E1414" t="s">
        <v>0</v>
      </c>
      <c r="F1414">
        <v>1.2668967247009199E-3</v>
      </c>
      <c r="G1414" t="s">
        <v>100</v>
      </c>
    </row>
    <row r="1415" spans="1:16" x14ac:dyDescent="0.25">
      <c r="A1415" t="s">
        <v>101</v>
      </c>
    </row>
    <row r="1416" spans="1:16" x14ac:dyDescent="0.25">
      <c r="A1416" t="s">
        <v>3374</v>
      </c>
      <c r="B1416" t="s">
        <v>102</v>
      </c>
      <c r="C1416" t="s">
        <v>44</v>
      </c>
      <c r="D1416" t="s">
        <v>45</v>
      </c>
      <c r="E1416" t="s">
        <v>46</v>
      </c>
      <c r="F1416" t="s">
        <v>3103</v>
      </c>
      <c r="G1416">
        <v>3</v>
      </c>
      <c r="H1416" t="s">
        <v>3104</v>
      </c>
    </row>
    <row r="1417" spans="1:16" x14ac:dyDescent="0.25">
      <c r="A1417" t="s">
        <v>3374</v>
      </c>
      <c r="B1417" t="s">
        <v>3247</v>
      </c>
      <c r="C1417" t="s">
        <v>99</v>
      </c>
      <c r="D1417" t="s">
        <v>50</v>
      </c>
      <c r="E1417" t="s">
        <v>0</v>
      </c>
      <c r="F1417">
        <v>1.7957091331481901E-3</v>
      </c>
      <c r="G1417" t="s">
        <v>100</v>
      </c>
    </row>
    <row r="1418" spans="1:16" x14ac:dyDescent="0.25">
      <c r="A1418" t="s">
        <v>101</v>
      </c>
    </row>
    <row r="1419" spans="1:16" x14ac:dyDescent="0.25">
      <c r="A1419" t="s">
        <v>3374</v>
      </c>
      <c r="B1419" t="s">
        <v>103</v>
      </c>
      <c r="C1419" t="s">
        <v>44</v>
      </c>
      <c r="D1419" t="s">
        <v>45</v>
      </c>
      <c r="E1419" t="s">
        <v>46</v>
      </c>
      <c r="F1419" t="s">
        <v>3103</v>
      </c>
      <c r="G1419">
        <v>5</v>
      </c>
      <c r="H1419" t="s">
        <v>3104</v>
      </c>
    </row>
    <row r="1420" spans="1:16" x14ac:dyDescent="0.25">
      <c r="A1420" t="s">
        <v>3374</v>
      </c>
      <c r="B1420" t="s">
        <v>3246</v>
      </c>
      <c r="C1420" t="s">
        <v>99</v>
      </c>
      <c r="D1420" t="s">
        <v>50</v>
      </c>
      <c r="E1420" t="s">
        <v>0</v>
      </c>
      <c r="F1420">
        <v>5.1215291023254299E-3</v>
      </c>
      <c r="G1420" t="s">
        <v>100</v>
      </c>
    </row>
    <row r="1421" spans="1:16" x14ac:dyDescent="0.25">
      <c r="A1421" t="s">
        <v>101</v>
      </c>
    </row>
    <row r="1422" spans="1:16" x14ac:dyDescent="0.25">
      <c r="A1422" t="s">
        <v>3374</v>
      </c>
      <c r="B1422" t="s">
        <v>104</v>
      </c>
      <c r="C1422" t="s">
        <v>44</v>
      </c>
      <c r="D1422" t="s">
        <v>45</v>
      </c>
      <c r="E1422" t="s">
        <v>46</v>
      </c>
      <c r="F1422" t="s">
        <v>3103</v>
      </c>
      <c r="G1422">
        <v>1</v>
      </c>
      <c r="H1422" t="s">
        <v>3104</v>
      </c>
    </row>
    <row r="1423" spans="1:16" x14ac:dyDescent="0.25">
      <c r="A1423" t="s">
        <v>3374</v>
      </c>
      <c r="B1423" t="s">
        <v>76</v>
      </c>
      <c r="C1423" t="s">
        <v>105</v>
      </c>
      <c r="D1423" t="s">
        <v>47</v>
      </c>
      <c r="E1423" t="s">
        <v>3376</v>
      </c>
      <c r="F1423" t="s">
        <v>49</v>
      </c>
      <c r="G1423" t="s">
        <v>50</v>
      </c>
      <c r="H1423">
        <v>0</v>
      </c>
    </row>
    <row r="1424" spans="1:16" x14ac:dyDescent="0.25">
      <c r="A1424" t="s">
        <v>3374</v>
      </c>
      <c r="B1424" t="s">
        <v>70</v>
      </c>
      <c r="C1424" t="s">
        <v>105</v>
      </c>
      <c r="D1424" t="s">
        <v>47</v>
      </c>
      <c r="E1424" t="s">
        <v>3377</v>
      </c>
      <c r="F1424" t="s">
        <v>49</v>
      </c>
      <c r="G1424" t="s">
        <v>50</v>
      </c>
      <c r="H1424">
        <v>0</v>
      </c>
    </row>
    <row r="1425" spans="1:8" x14ac:dyDescent="0.25">
      <c r="A1425" t="s">
        <v>3374</v>
      </c>
      <c r="B1425" t="s">
        <v>73</v>
      </c>
      <c r="C1425" t="s">
        <v>105</v>
      </c>
      <c r="D1425" t="s">
        <v>47</v>
      </c>
      <c r="E1425" t="s">
        <v>48</v>
      </c>
      <c r="F1425" t="s">
        <v>49</v>
      </c>
      <c r="G1425" t="s">
        <v>50</v>
      </c>
      <c r="H1425">
        <v>0</v>
      </c>
    </row>
    <row r="1426" spans="1:8" x14ac:dyDescent="0.25">
      <c r="A1426" t="s">
        <v>3374</v>
      </c>
      <c r="B1426" t="s">
        <v>76</v>
      </c>
      <c r="C1426" t="s">
        <v>105</v>
      </c>
      <c r="D1426" t="s">
        <v>47</v>
      </c>
      <c r="E1426" t="s">
        <v>3378</v>
      </c>
      <c r="F1426" t="s">
        <v>49</v>
      </c>
      <c r="G1426" t="s">
        <v>50</v>
      </c>
      <c r="H1426">
        <v>0</v>
      </c>
    </row>
    <row r="1427" spans="1:8" x14ac:dyDescent="0.25">
      <c r="A1427" t="s">
        <v>3374</v>
      </c>
      <c r="B1427" t="s">
        <v>70</v>
      </c>
      <c r="C1427" t="s">
        <v>105</v>
      </c>
      <c r="D1427" t="s">
        <v>47</v>
      </c>
      <c r="E1427" t="s">
        <v>3379</v>
      </c>
      <c r="F1427" t="s">
        <v>49</v>
      </c>
      <c r="G1427" t="s">
        <v>50</v>
      </c>
      <c r="H1427">
        <v>0</v>
      </c>
    </row>
    <row r="1428" spans="1:8" x14ac:dyDescent="0.25">
      <c r="A1428" t="s">
        <v>3374</v>
      </c>
      <c r="B1428" t="s">
        <v>73</v>
      </c>
      <c r="C1428" t="s">
        <v>105</v>
      </c>
      <c r="D1428" t="s">
        <v>47</v>
      </c>
      <c r="E1428" t="s">
        <v>51</v>
      </c>
      <c r="F1428" t="s">
        <v>49</v>
      </c>
      <c r="G1428" t="s">
        <v>50</v>
      </c>
      <c r="H1428">
        <v>1.3888875643412201E-4</v>
      </c>
    </row>
    <row r="1429" spans="1:8" x14ac:dyDescent="0.25">
      <c r="A1429" t="s">
        <v>3374</v>
      </c>
      <c r="B1429" t="s">
        <v>76</v>
      </c>
      <c r="C1429" t="s">
        <v>105</v>
      </c>
      <c r="D1429" t="s">
        <v>47</v>
      </c>
      <c r="E1429" t="s">
        <v>3380</v>
      </c>
      <c r="F1429" t="s">
        <v>49</v>
      </c>
      <c r="G1429" t="s">
        <v>50</v>
      </c>
      <c r="H1429">
        <v>3.7037067943149101E-4</v>
      </c>
    </row>
    <row r="1430" spans="1:8" x14ac:dyDescent="0.25">
      <c r="A1430" t="s">
        <v>3374</v>
      </c>
      <c r="B1430" t="s">
        <v>70</v>
      </c>
      <c r="C1430" t="s">
        <v>105</v>
      </c>
      <c r="D1430" t="s">
        <v>47</v>
      </c>
      <c r="E1430" t="s">
        <v>3382</v>
      </c>
      <c r="F1430" t="s">
        <v>49</v>
      </c>
      <c r="G1430" t="s">
        <v>50</v>
      </c>
      <c r="H1430">
        <v>3.7037067943149101E-4</v>
      </c>
    </row>
    <row r="1431" spans="1:8" x14ac:dyDescent="0.25">
      <c r="A1431" t="s">
        <v>3374</v>
      </c>
      <c r="B1431" t="s">
        <v>73</v>
      </c>
      <c r="C1431" t="s">
        <v>105</v>
      </c>
      <c r="D1431" t="s">
        <v>47</v>
      </c>
      <c r="E1431" t="s">
        <v>52</v>
      </c>
      <c r="F1431" t="s">
        <v>49</v>
      </c>
      <c r="G1431" t="s">
        <v>50</v>
      </c>
      <c r="H1431">
        <v>7.4074069658915196E-4</v>
      </c>
    </row>
    <row r="1432" spans="1:8" x14ac:dyDescent="0.25">
      <c r="A1432" t="s">
        <v>3374</v>
      </c>
      <c r="B1432" t="s">
        <v>76</v>
      </c>
      <c r="C1432" t="s">
        <v>105</v>
      </c>
      <c r="D1432" t="s">
        <v>47</v>
      </c>
      <c r="E1432" t="s">
        <v>3381</v>
      </c>
      <c r="F1432" t="s">
        <v>49</v>
      </c>
      <c r="G1432" t="s">
        <v>50</v>
      </c>
      <c r="H1432">
        <v>2.77778009573618E-4</v>
      </c>
    </row>
    <row r="1433" spans="1:8" x14ac:dyDescent="0.25">
      <c r="A1433" t="s">
        <v>3374</v>
      </c>
      <c r="B1433" t="s">
        <v>70</v>
      </c>
      <c r="C1433" t="s">
        <v>105</v>
      </c>
      <c r="D1433" t="s">
        <v>47</v>
      </c>
      <c r="E1433" t="s">
        <v>3384</v>
      </c>
      <c r="F1433" t="s">
        <v>49</v>
      </c>
      <c r="G1433" t="s">
        <v>50</v>
      </c>
      <c r="H1433">
        <v>2.77778009573618E-4</v>
      </c>
    </row>
    <row r="1434" spans="1:8" x14ac:dyDescent="0.25">
      <c r="A1434" t="s">
        <v>3374</v>
      </c>
      <c r="B1434" t="s">
        <v>73</v>
      </c>
      <c r="C1434" t="s">
        <v>105</v>
      </c>
      <c r="D1434" t="s">
        <v>47</v>
      </c>
      <c r="E1434" t="s">
        <v>53</v>
      </c>
      <c r="F1434" t="s">
        <v>49</v>
      </c>
      <c r="G1434" t="s">
        <v>50</v>
      </c>
      <c r="H1434">
        <v>5.5555552244186397E-4</v>
      </c>
    </row>
    <row r="1435" spans="1:8" x14ac:dyDescent="0.25">
      <c r="A1435" t="s">
        <v>3374</v>
      </c>
      <c r="B1435" t="s">
        <v>76</v>
      </c>
      <c r="C1435" t="s">
        <v>105</v>
      </c>
      <c r="D1435" t="s">
        <v>47</v>
      </c>
      <c r="E1435" t="s">
        <v>3383</v>
      </c>
      <c r="F1435" t="s">
        <v>49</v>
      </c>
      <c r="G1435" t="s">
        <v>50</v>
      </c>
      <c r="H1435">
        <v>2.22222407658894E-4</v>
      </c>
    </row>
    <row r="1436" spans="1:8" x14ac:dyDescent="0.25">
      <c r="A1436" t="s">
        <v>3374</v>
      </c>
      <c r="B1436" t="s">
        <v>70</v>
      </c>
      <c r="C1436" t="s">
        <v>105</v>
      </c>
      <c r="D1436" t="s">
        <v>47</v>
      </c>
      <c r="E1436" t="s">
        <v>3386</v>
      </c>
      <c r="F1436" t="s">
        <v>49</v>
      </c>
      <c r="G1436" t="s">
        <v>50</v>
      </c>
      <c r="H1436">
        <v>2.22222407658894E-4</v>
      </c>
    </row>
    <row r="1437" spans="1:8" x14ac:dyDescent="0.25">
      <c r="A1437" t="s">
        <v>3374</v>
      </c>
      <c r="B1437" t="s">
        <v>73</v>
      </c>
      <c r="C1437" t="s">
        <v>105</v>
      </c>
      <c r="D1437" t="s">
        <v>47</v>
      </c>
      <c r="E1437" t="s">
        <v>54</v>
      </c>
      <c r="F1437" t="s">
        <v>49</v>
      </c>
      <c r="G1437" t="s">
        <v>50</v>
      </c>
      <c r="H1437">
        <v>4.4444441795349099E-4</v>
      </c>
    </row>
    <row r="1438" spans="1:8" x14ac:dyDescent="0.25">
      <c r="A1438" t="s">
        <v>3374</v>
      </c>
      <c r="B1438" t="s">
        <v>76</v>
      </c>
      <c r="C1438" t="s">
        <v>105</v>
      </c>
      <c r="D1438" t="s">
        <v>47</v>
      </c>
      <c r="E1438" t="s">
        <v>3385</v>
      </c>
      <c r="F1438" t="s">
        <v>49</v>
      </c>
      <c r="G1438" t="s">
        <v>50</v>
      </c>
      <c r="H1438">
        <v>1.8518533971574499E-4</v>
      </c>
    </row>
    <row r="1439" spans="1:8" x14ac:dyDescent="0.25">
      <c r="A1439" t="s">
        <v>3374</v>
      </c>
      <c r="B1439" t="s">
        <v>70</v>
      </c>
      <c r="C1439" t="s">
        <v>105</v>
      </c>
      <c r="D1439" t="s">
        <v>47</v>
      </c>
      <c r="E1439" t="s">
        <v>3388</v>
      </c>
      <c r="F1439" t="s">
        <v>49</v>
      </c>
      <c r="G1439" t="s">
        <v>50</v>
      </c>
      <c r="H1439">
        <v>1.8518533971574499E-4</v>
      </c>
    </row>
    <row r="1440" spans="1:8" x14ac:dyDescent="0.25">
      <c r="A1440" t="s">
        <v>3374</v>
      </c>
      <c r="B1440" t="s">
        <v>73</v>
      </c>
      <c r="C1440" t="s">
        <v>105</v>
      </c>
      <c r="D1440" t="s">
        <v>47</v>
      </c>
      <c r="E1440" t="s">
        <v>55</v>
      </c>
      <c r="F1440" t="s">
        <v>49</v>
      </c>
      <c r="G1440" t="s">
        <v>50</v>
      </c>
      <c r="H1440">
        <v>3.7037034829457598E-4</v>
      </c>
    </row>
    <row r="1441" spans="1:8" x14ac:dyDescent="0.25">
      <c r="A1441" t="s">
        <v>81</v>
      </c>
      <c r="B1441" t="s">
        <v>3246</v>
      </c>
      <c r="C1441" t="s">
        <v>99</v>
      </c>
      <c r="D1441" t="s">
        <v>50</v>
      </c>
      <c r="E1441" t="s">
        <v>0</v>
      </c>
      <c r="F1441">
        <v>2.14117765426635E-3</v>
      </c>
      <c r="G1441" t="s">
        <v>100</v>
      </c>
    </row>
    <row r="1442" spans="1:8" x14ac:dyDescent="0.25">
      <c r="A1442" t="s">
        <v>101</v>
      </c>
    </row>
    <row r="1443" spans="1:8" x14ac:dyDescent="0.25">
      <c r="A1443" t="s">
        <v>81</v>
      </c>
      <c r="B1443" t="s">
        <v>104</v>
      </c>
      <c r="C1443" t="s">
        <v>44</v>
      </c>
      <c r="D1443" t="s">
        <v>45</v>
      </c>
      <c r="E1443" t="s">
        <v>46</v>
      </c>
      <c r="F1443" t="s">
        <v>3103</v>
      </c>
      <c r="G1443">
        <v>1</v>
      </c>
      <c r="H1443" t="s">
        <v>3104</v>
      </c>
    </row>
    <row r="1444" spans="1:8" x14ac:dyDescent="0.25">
      <c r="A1444" t="s">
        <v>3374</v>
      </c>
      <c r="B1444" t="s">
        <v>76</v>
      </c>
      <c r="C1444" t="s">
        <v>105</v>
      </c>
      <c r="D1444" t="s">
        <v>47</v>
      </c>
      <c r="E1444" t="s">
        <v>3387</v>
      </c>
      <c r="F1444" t="s">
        <v>49</v>
      </c>
      <c r="G1444" t="s">
        <v>50</v>
      </c>
      <c r="H1444">
        <v>1.5873029118492401E-4</v>
      </c>
    </row>
    <row r="1445" spans="1:8" x14ac:dyDescent="0.25">
      <c r="A1445" t="s">
        <v>3374</v>
      </c>
      <c r="B1445" t="s">
        <v>70</v>
      </c>
      <c r="C1445" t="s">
        <v>105</v>
      </c>
      <c r="D1445" t="s">
        <v>47</v>
      </c>
      <c r="E1445" t="s">
        <v>3391</v>
      </c>
      <c r="F1445" t="s">
        <v>49</v>
      </c>
      <c r="G1445" t="s">
        <v>50</v>
      </c>
      <c r="H1445">
        <v>1.5873029118492401E-4</v>
      </c>
    </row>
    <row r="1446" spans="1:8" x14ac:dyDescent="0.25">
      <c r="A1446" t="s">
        <v>3374</v>
      </c>
      <c r="B1446" t="s">
        <v>73</v>
      </c>
      <c r="C1446" t="s">
        <v>105</v>
      </c>
      <c r="D1446" t="s">
        <v>47</v>
      </c>
      <c r="E1446" t="s">
        <v>56</v>
      </c>
      <c r="F1446" t="s">
        <v>49</v>
      </c>
      <c r="G1446" t="s">
        <v>50</v>
      </c>
      <c r="H1446">
        <v>3.1746029853820798E-4</v>
      </c>
    </row>
    <row r="1447" spans="1:8" x14ac:dyDescent="0.25">
      <c r="A1447" t="s">
        <v>3374</v>
      </c>
      <c r="B1447" t="s">
        <v>76</v>
      </c>
      <c r="C1447" t="s">
        <v>105</v>
      </c>
      <c r="D1447" t="s">
        <v>47</v>
      </c>
      <c r="E1447" t="s">
        <v>3389</v>
      </c>
      <c r="F1447" t="s">
        <v>49</v>
      </c>
      <c r="G1447" t="s">
        <v>50</v>
      </c>
      <c r="H1447">
        <v>1.38889004786809E-4</v>
      </c>
    </row>
    <row r="1448" spans="1:8" x14ac:dyDescent="0.25">
      <c r="A1448" t="s">
        <v>3374</v>
      </c>
      <c r="B1448" t="s">
        <v>70</v>
      </c>
      <c r="C1448" t="s">
        <v>105</v>
      </c>
      <c r="D1448" t="s">
        <v>47</v>
      </c>
      <c r="E1448" t="s">
        <v>3394</v>
      </c>
      <c r="F1448" t="s">
        <v>49</v>
      </c>
      <c r="G1448" t="s">
        <v>50</v>
      </c>
      <c r="H1448">
        <v>1.38889004786809E-4</v>
      </c>
    </row>
    <row r="1449" spans="1:8" x14ac:dyDescent="0.25">
      <c r="A1449" t="s">
        <v>3374</v>
      </c>
      <c r="B1449" t="s">
        <v>73</v>
      </c>
      <c r="C1449" t="s">
        <v>105</v>
      </c>
      <c r="D1449" t="s">
        <v>47</v>
      </c>
      <c r="E1449" t="s">
        <v>57</v>
      </c>
      <c r="F1449" t="s">
        <v>49</v>
      </c>
      <c r="G1449" t="s">
        <v>50</v>
      </c>
      <c r="H1449">
        <v>2.7777776122093199E-4</v>
      </c>
    </row>
    <row r="1450" spans="1:8" x14ac:dyDescent="0.25">
      <c r="A1450" t="s">
        <v>81</v>
      </c>
      <c r="B1450" t="s">
        <v>3245</v>
      </c>
      <c r="C1450" t="s">
        <v>99</v>
      </c>
      <c r="D1450" t="s">
        <v>50</v>
      </c>
      <c r="E1450" t="s">
        <v>0</v>
      </c>
      <c r="F1450">
        <v>1.57660245895385E-3</v>
      </c>
      <c r="G1450" t="s">
        <v>100</v>
      </c>
    </row>
    <row r="1451" spans="1:8" x14ac:dyDescent="0.25">
      <c r="A1451" t="s">
        <v>101</v>
      </c>
    </row>
    <row r="1452" spans="1:8" x14ac:dyDescent="0.25">
      <c r="A1452" t="s">
        <v>81</v>
      </c>
      <c r="B1452" t="s">
        <v>102</v>
      </c>
      <c r="C1452" t="s">
        <v>44</v>
      </c>
      <c r="D1452" t="s">
        <v>45</v>
      </c>
      <c r="E1452" t="s">
        <v>46</v>
      </c>
      <c r="F1452" t="s">
        <v>3103</v>
      </c>
      <c r="G1452">
        <v>3</v>
      </c>
      <c r="H1452" t="s">
        <v>3104</v>
      </c>
    </row>
    <row r="1453" spans="1:8" x14ac:dyDescent="0.25">
      <c r="A1453" t="s">
        <v>81</v>
      </c>
      <c r="B1453" t="s">
        <v>3247</v>
      </c>
      <c r="C1453" t="s">
        <v>99</v>
      </c>
      <c r="D1453" t="s">
        <v>50</v>
      </c>
      <c r="E1453" t="s">
        <v>0</v>
      </c>
      <c r="F1453">
        <v>3.6478042602538997E-4</v>
      </c>
      <c r="G1453" t="s">
        <v>100</v>
      </c>
    </row>
    <row r="1454" spans="1:8" x14ac:dyDescent="0.25">
      <c r="A1454" t="s">
        <v>101</v>
      </c>
    </row>
    <row r="1455" spans="1:8" x14ac:dyDescent="0.25">
      <c r="A1455" t="s">
        <v>81</v>
      </c>
      <c r="B1455" t="s">
        <v>103</v>
      </c>
      <c r="C1455" t="s">
        <v>44</v>
      </c>
      <c r="D1455" t="s">
        <v>45</v>
      </c>
      <c r="E1455" t="s">
        <v>46</v>
      </c>
      <c r="F1455" t="s">
        <v>3103</v>
      </c>
      <c r="G1455">
        <v>5</v>
      </c>
      <c r="H1455" t="s">
        <v>3104</v>
      </c>
    </row>
    <row r="1456" spans="1:8" x14ac:dyDescent="0.25">
      <c r="A1456" t="s">
        <v>3374</v>
      </c>
      <c r="B1456" t="s">
        <v>76</v>
      </c>
      <c r="C1456" t="s">
        <v>105</v>
      </c>
      <c r="D1456" t="s">
        <v>47</v>
      </c>
      <c r="E1456" t="s">
        <v>3390</v>
      </c>
      <c r="F1456" t="s">
        <v>49</v>
      </c>
      <c r="G1456" t="s">
        <v>50</v>
      </c>
      <c r="H1456">
        <v>3.7037045867354703E-4</v>
      </c>
    </row>
    <row r="1457" spans="1:8" x14ac:dyDescent="0.25">
      <c r="A1457" t="s">
        <v>3374</v>
      </c>
      <c r="B1457" t="s">
        <v>70</v>
      </c>
      <c r="C1457" t="s">
        <v>105</v>
      </c>
      <c r="D1457" t="s">
        <v>47</v>
      </c>
      <c r="E1457" t="s">
        <v>3396</v>
      </c>
      <c r="F1457" t="s">
        <v>49</v>
      </c>
      <c r="G1457" t="s">
        <v>50</v>
      </c>
      <c r="H1457">
        <v>2.1604939743324501E-4</v>
      </c>
    </row>
    <row r="1458" spans="1:8" x14ac:dyDescent="0.25">
      <c r="A1458" t="s">
        <v>3374</v>
      </c>
      <c r="B1458" t="s">
        <v>73</v>
      </c>
      <c r="C1458" t="s">
        <v>105</v>
      </c>
      <c r="D1458" t="s">
        <v>47</v>
      </c>
      <c r="E1458" t="s">
        <v>58</v>
      </c>
      <c r="F1458" t="s">
        <v>49</v>
      </c>
      <c r="G1458" t="s">
        <v>50</v>
      </c>
      <c r="H1458">
        <v>3.7037023791560401E-4</v>
      </c>
    </row>
    <row r="1459" spans="1:8" x14ac:dyDescent="0.25">
      <c r="A1459" t="s">
        <v>3374</v>
      </c>
      <c r="B1459" t="s">
        <v>76</v>
      </c>
      <c r="C1459" t="s">
        <v>105</v>
      </c>
      <c r="D1459" t="s">
        <v>47</v>
      </c>
      <c r="E1459" t="s">
        <v>3392</v>
      </c>
      <c r="F1459" t="s">
        <v>49</v>
      </c>
      <c r="G1459" t="s">
        <v>50</v>
      </c>
      <c r="H1459">
        <v>4.4444441795349099E-4</v>
      </c>
    </row>
    <row r="1460" spans="1:8" x14ac:dyDescent="0.25">
      <c r="A1460" t="s">
        <v>3374</v>
      </c>
      <c r="B1460" t="s">
        <v>70</v>
      </c>
      <c r="C1460" t="s">
        <v>105</v>
      </c>
      <c r="D1460" t="s">
        <v>47</v>
      </c>
      <c r="E1460" t="s">
        <v>3398</v>
      </c>
      <c r="F1460" t="s">
        <v>49</v>
      </c>
      <c r="G1460" t="s">
        <v>50</v>
      </c>
      <c r="H1460">
        <v>1.9444445768992101E-4</v>
      </c>
    </row>
    <row r="1461" spans="1:8" x14ac:dyDescent="0.25">
      <c r="A1461" t="s">
        <v>3374</v>
      </c>
      <c r="B1461" t="s">
        <v>73</v>
      </c>
      <c r="C1461" t="s">
        <v>105</v>
      </c>
      <c r="D1461" t="s">
        <v>47</v>
      </c>
      <c r="E1461" t="s">
        <v>59</v>
      </c>
      <c r="F1461" t="s">
        <v>49</v>
      </c>
      <c r="G1461" t="s">
        <v>50</v>
      </c>
      <c r="H1461">
        <v>5.8333297570546401E-4</v>
      </c>
    </row>
    <row r="1462" spans="1:8" x14ac:dyDescent="0.25">
      <c r="A1462" t="s">
        <v>106</v>
      </c>
      <c r="B1462" t="s">
        <v>3393</v>
      </c>
      <c r="C1462" t="s">
        <v>108</v>
      </c>
      <c r="D1462" t="s">
        <v>89</v>
      </c>
      <c r="E1462" t="s">
        <v>60</v>
      </c>
      <c r="F1462" t="s">
        <v>61</v>
      </c>
      <c r="G1462">
        <v>5.8333297570546401E-4</v>
      </c>
    </row>
    <row r="1463" spans="1:8" x14ac:dyDescent="0.25">
      <c r="A1463">
        <v>5.8333297570546401E-4</v>
      </c>
    </row>
    <row r="1464" spans="1:8" x14ac:dyDescent="0.25">
      <c r="A1464" t="s">
        <v>3374</v>
      </c>
      <c r="B1464" t="s">
        <v>76</v>
      </c>
      <c r="C1464" t="s">
        <v>105</v>
      </c>
      <c r="D1464" t="s">
        <v>47</v>
      </c>
      <c r="E1464" t="s">
        <v>3395</v>
      </c>
      <c r="F1464" t="s">
        <v>49</v>
      </c>
      <c r="G1464" t="s">
        <v>50</v>
      </c>
      <c r="H1464">
        <v>4.0404037995771898E-4</v>
      </c>
    </row>
    <row r="1465" spans="1:8" x14ac:dyDescent="0.25">
      <c r="A1465" t="s">
        <v>3374</v>
      </c>
      <c r="B1465" t="s">
        <v>70</v>
      </c>
      <c r="C1465" t="s">
        <v>105</v>
      </c>
      <c r="D1465" t="s">
        <v>47</v>
      </c>
      <c r="E1465" t="s">
        <v>3400</v>
      </c>
      <c r="F1465" t="s">
        <v>49</v>
      </c>
      <c r="G1465" t="s">
        <v>50</v>
      </c>
      <c r="H1465">
        <v>1.76767688809019E-4</v>
      </c>
    </row>
    <row r="1466" spans="1:8" x14ac:dyDescent="0.25">
      <c r="A1466" t="s">
        <v>3374</v>
      </c>
      <c r="B1466" t="s">
        <v>76</v>
      </c>
      <c r="C1466" t="s">
        <v>105</v>
      </c>
      <c r="D1466" t="s">
        <v>47</v>
      </c>
      <c r="E1466" t="s">
        <v>3397</v>
      </c>
      <c r="F1466" t="s">
        <v>49</v>
      </c>
      <c r="G1466" t="s">
        <v>50</v>
      </c>
      <c r="H1466">
        <v>3.7037034829457598E-4</v>
      </c>
    </row>
    <row r="1467" spans="1:8" x14ac:dyDescent="0.25">
      <c r="A1467" t="s">
        <v>3374</v>
      </c>
      <c r="B1467" t="s">
        <v>70</v>
      </c>
      <c r="C1467" t="s">
        <v>105</v>
      </c>
      <c r="D1467" t="s">
        <v>47</v>
      </c>
      <c r="E1467" t="s">
        <v>3402</v>
      </c>
      <c r="F1467" t="s">
        <v>49</v>
      </c>
      <c r="G1467" t="s">
        <v>50</v>
      </c>
      <c r="H1467">
        <v>1.62037048074934E-4</v>
      </c>
    </row>
    <row r="1468" spans="1:8" x14ac:dyDescent="0.25">
      <c r="A1468" t="s">
        <v>3374</v>
      </c>
      <c r="B1468" t="s">
        <v>76</v>
      </c>
      <c r="C1468" t="s">
        <v>105</v>
      </c>
      <c r="D1468" t="s">
        <v>47</v>
      </c>
      <c r="E1468" t="s">
        <v>3399</v>
      </c>
      <c r="F1468" t="s">
        <v>49</v>
      </c>
      <c r="G1468" t="s">
        <v>50</v>
      </c>
      <c r="H1468">
        <v>3.4188032150268502E-4</v>
      </c>
    </row>
    <row r="1469" spans="1:8" x14ac:dyDescent="0.25">
      <c r="A1469" t="s">
        <v>3374</v>
      </c>
      <c r="B1469" t="s">
        <v>70</v>
      </c>
      <c r="C1469" t="s">
        <v>105</v>
      </c>
      <c r="D1469" t="s">
        <v>47</v>
      </c>
      <c r="E1469" t="s">
        <v>3405</v>
      </c>
      <c r="F1469" t="s">
        <v>49</v>
      </c>
      <c r="G1469" t="s">
        <v>50</v>
      </c>
      <c r="H1469">
        <v>1.49572659761477E-4</v>
      </c>
    </row>
    <row r="1470" spans="1:8" x14ac:dyDescent="0.25">
      <c r="A1470" t="s">
        <v>81</v>
      </c>
      <c r="B1470" t="s">
        <v>73</v>
      </c>
      <c r="C1470" t="s">
        <v>105</v>
      </c>
      <c r="D1470" t="s">
        <v>47</v>
      </c>
      <c r="E1470" t="s">
        <v>48</v>
      </c>
      <c r="F1470" t="s">
        <v>49</v>
      </c>
      <c r="G1470" t="s">
        <v>50</v>
      </c>
      <c r="H1470">
        <v>0</v>
      </c>
    </row>
    <row r="1471" spans="1:8" x14ac:dyDescent="0.25">
      <c r="A1471" t="s">
        <v>3374</v>
      </c>
      <c r="B1471" t="s">
        <v>76</v>
      </c>
      <c r="C1471" t="s">
        <v>105</v>
      </c>
      <c r="D1471" t="s">
        <v>47</v>
      </c>
      <c r="E1471" t="s">
        <v>3401</v>
      </c>
      <c r="F1471" t="s">
        <v>49</v>
      </c>
      <c r="G1471" t="s">
        <v>50</v>
      </c>
      <c r="H1471">
        <v>3.1746029853820798E-4</v>
      </c>
    </row>
    <row r="1472" spans="1:8" x14ac:dyDescent="0.25">
      <c r="A1472" t="s">
        <v>3374</v>
      </c>
      <c r="B1472" t="s">
        <v>70</v>
      </c>
      <c r="C1472" t="s">
        <v>105</v>
      </c>
      <c r="D1472" t="s">
        <v>47</v>
      </c>
      <c r="E1472" t="s">
        <v>3407</v>
      </c>
      <c r="F1472" t="s">
        <v>49</v>
      </c>
      <c r="G1472" t="s">
        <v>50</v>
      </c>
      <c r="H1472">
        <v>1.3888889834994301E-4</v>
      </c>
    </row>
    <row r="1473" spans="1:8" x14ac:dyDescent="0.25">
      <c r="A1473" t="s">
        <v>3374</v>
      </c>
      <c r="B1473" t="s">
        <v>76</v>
      </c>
      <c r="C1473" t="s">
        <v>105</v>
      </c>
      <c r="D1473" t="s">
        <v>47</v>
      </c>
      <c r="E1473" t="s">
        <v>3403</v>
      </c>
      <c r="F1473" t="s">
        <v>49</v>
      </c>
      <c r="G1473" t="s">
        <v>50</v>
      </c>
      <c r="H1473">
        <v>2.9629627863565999E-4</v>
      </c>
    </row>
    <row r="1474" spans="1:8" x14ac:dyDescent="0.25">
      <c r="A1474" t="s">
        <v>3374</v>
      </c>
      <c r="B1474" t="s">
        <v>70</v>
      </c>
      <c r="C1474" t="s">
        <v>105</v>
      </c>
      <c r="D1474" t="s">
        <v>47</v>
      </c>
      <c r="E1474" t="s">
        <v>3409</v>
      </c>
      <c r="F1474" t="s">
        <v>49</v>
      </c>
      <c r="G1474" t="s">
        <v>50</v>
      </c>
      <c r="H1474">
        <v>1.29629638459947E-4</v>
      </c>
    </row>
    <row r="1475" spans="1:8" x14ac:dyDescent="0.25">
      <c r="A1475" t="s">
        <v>3374</v>
      </c>
      <c r="B1475" t="s">
        <v>76</v>
      </c>
      <c r="C1475" t="s">
        <v>105</v>
      </c>
      <c r="D1475" t="s">
        <v>47</v>
      </c>
      <c r="E1475" t="s">
        <v>3404</v>
      </c>
      <c r="F1475" t="s">
        <v>49</v>
      </c>
      <c r="G1475" t="s">
        <v>50</v>
      </c>
      <c r="H1475">
        <v>2.7777776122093199E-4</v>
      </c>
    </row>
    <row r="1476" spans="1:8" x14ac:dyDescent="0.25">
      <c r="A1476" t="s">
        <v>81</v>
      </c>
      <c r="B1476" t="s">
        <v>76</v>
      </c>
      <c r="C1476" t="s">
        <v>105</v>
      </c>
      <c r="D1476" t="s">
        <v>47</v>
      </c>
      <c r="E1476" t="s">
        <v>3376</v>
      </c>
      <c r="F1476" t="s">
        <v>49</v>
      </c>
      <c r="G1476" t="s">
        <v>50</v>
      </c>
      <c r="H1476">
        <v>0</v>
      </c>
    </row>
    <row r="1477" spans="1:8" x14ac:dyDescent="0.25">
      <c r="A1477" t="s">
        <v>81</v>
      </c>
      <c r="B1477" t="s">
        <v>70</v>
      </c>
      <c r="C1477" t="s">
        <v>105</v>
      </c>
      <c r="D1477" t="s">
        <v>47</v>
      </c>
      <c r="E1477" t="s">
        <v>3377</v>
      </c>
      <c r="F1477" t="s">
        <v>49</v>
      </c>
      <c r="G1477" t="s">
        <v>50</v>
      </c>
      <c r="H1477">
        <v>0</v>
      </c>
    </row>
    <row r="1478" spans="1:8" x14ac:dyDescent="0.25">
      <c r="A1478" t="s">
        <v>3374</v>
      </c>
      <c r="B1478" t="s">
        <v>70</v>
      </c>
      <c r="C1478" t="s">
        <v>105</v>
      </c>
      <c r="D1478" t="s">
        <v>47</v>
      </c>
      <c r="E1478" t="s">
        <v>3411</v>
      </c>
      <c r="F1478" t="s">
        <v>49</v>
      </c>
      <c r="G1478" t="s">
        <v>50</v>
      </c>
      <c r="H1478">
        <v>1.2152778605620001E-4</v>
      </c>
    </row>
    <row r="1479" spans="1:8" x14ac:dyDescent="0.25">
      <c r="A1479" t="s">
        <v>3374</v>
      </c>
      <c r="B1479" t="s">
        <v>76</v>
      </c>
      <c r="C1479" t="s">
        <v>105</v>
      </c>
      <c r="D1479" t="s">
        <v>47</v>
      </c>
      <c r="E1479" t="s">
        <v>3406</v>
      </c>
      <c r="F1479" t="s">
        <v>49</v>
      </c>
      <c r="G1479" t="s">
        <v>50</v>
      </c>
      <c r="H1479">
        <v>2.6143789291381802E-4</v>
      </c>
    </row>
    <row r="1480" spans="1:8" x14ac:dyDescent="0.25">
      <c r="A1480" t="s">
        <v>3374</v>
      </c>
      <c r="B1480" t="s">
        <v>70</v>
      </c>
      <c r="C1480" t="s">
        <v>105</v>
      </c>
      <c r="D1480" t="s">
        <v>47</v>
      </c>
      <c r="E1480" t="s">
        <v>3413</v>
      </c>
      <c r="F1480" t="s">
        <v>49</v>
      </c>
      <c r="G1480" t="s">
        <v>50</v>
      </c>
      <c r="H1480">
        <v>1.14379092758777E-4</v>
      </c>
    </row>
    <row r="1481" spans="1:8" x14ac:dyDescent="0.25">
      <c r="A1481" t="s">
        <v>3374</v>
      </c>
      <c r="B1481" t="s">
        <v>76</v>
      </c>
      <c r="C1481" t="s">
        <v>105</v>
      </c>
      <c r="D1481" t="s">
        <v>47</v>
      </c>
      <c r="E1481" t="s">
        <v>3408</v>
      </c>
      <c r="F1481" t="s">
        <v>49</v>
      </c>
      <c r="G1481" t="s">
        <v>50</v>
      </c>
      <c r="H1481">
        <v>2.4691356552971699E-4</v>
      </c>
    </row>
    <row r="1482" spans="1:8" x14ac:dyDescent="0.25">
      <c r="A1482" t="s">
        <v>3374</v>
      </c>
      <c r="B1482" t="s">
        <v>70</v>
      </c>
      <c r="C1482" t="s">
        <v>105</v>
      </c>
      <c r="D1482" t="s">
        <v>47</v>
      </c>
      <c r="E1482" t="s">
        <v>3415</v>
      </c>
      <c r="F1482" t="s">
        <v>49</v>
      </c>
      <c r="G1482" t="s">
        <v>50</v>
      </c>
      <c r="H1482">
        <v>1.08024698716622E-4</v>
      </c>
    </row>
    <row r="1483" spans="1:8" x14ac:dyDescent="0.25">
      <c r="A1483" t="s">
        <v>3374</v>
      </c>
      <c r="B1483" t="s">
        <v>76</v>
      </c>
      <c r="C1483" t="s">
        <v>105</v>
      </c>
      <c r="D1483" t="s">
        <v>47</v>
      </c>
      <c r="E1483" t="s">
        <v>3410</v>
      </c>
      <c r="F1483" t="s">
        <v>49</v>
      </c>
      <c r="G1483" t="s">
        <v>50</v>
      </c>
      <c r="H1483">
        <v>2.3391811471236299E-4</v>
      </c>
    </row>
    <row r="1484" spans="1:8" x14ac:dyDescent="0.25">
      <c r="A1484" t="s">
        <v>3374</v>
      </c>
      <c r="B1484" t="s">
        <v>70</v>
      </c>
      <c r="C1484" t="s">
        <v>105</v>
      </c>
      <c r="D1484" t="s">
        <v>47</v>
      </c>
      <c r="E1484" t="s">
        <v>3417</v>
      </c>
      <c r="F1484" t="s">
        <v>49</v>
      </c>
      <c r="G1484" t="s">
        <v>50</v>
      </c>
      <c r="H1484">
        <v>1.02339188257853E-4</v>
      </c>
    </row>
    <row r="1485" spans="1:8" x14ac:dyDescent="0.25">
      <c r="A1485" t="s">
        <v>81</v>
      </c>
      <c r="B1485" t="s">
        <v>73</v>
      </c>
      <c r="C1485" t="s">
        <v>105</v>
      </c>
      <c r="D1485" t="s">
        <v>47</v>
      </c>
      <c r="E1485" t="s">
        <v>51</v>
      </c>
      <c r="F1485" t="s">
        <v>49</v>
      </c>
      <c r="G1485" t="s">
        <v>50</v>
      </c>
      <c r="H1485">
        <v>2.7777751286824499E-4</v>
      </c>
    </row>
    <row r="1486" spans="1:8" x14ac:dyDescent="0.25">
      <c r="A1486" t="s">
        <v>3374</v>
      </c>
      <c r="B1486" t="s">
        <v>76</v>
      </c>
      <c r="C1486" t="s">
        <v>105</v>
      </c>
      <c r="D1486" t="s">
        <v>47</v>
      </c>
      <c r="E1486" t="s">
        <v>3412</v>
      </c>
      <c r="F1486" t="s">
        <v>49</v>
      </c>
      <c r="G1486" t="s">
        <v>50</v>
      </c>
      <c r="H1486">
        <v>2.4999996026356998E-4</v>
      </c>
    </row>
    <row r="1487" spans="1:8" x14ac:dyDescent="0.25">
      <c r="A1487" t="s">
        <v>3374</v>
      </c>
      <c r="B1487" t="s">
        <v>70</v>
      </c>
      <c r="C1487" t="s">
        <v>105</v>
      </c>
      <c r="D1487" t="s">
        <v>47</v>
      </c>
      <c r="E1487" t="s">
        <v>3419</v>
      </c>
      <c r="F1487" t="s">
        <v>49</v>
      </c>
      <c r="G1487" t="s">
        <v>50</v>
      </c>
      <c r="H1487">
        <v>1.5277773141860899E-4</v>
      </c>
    </row>
    <row r="1488" spans="1:8" x14ac:dyDescent="0.25">
      <c r="A1488" t="s">
        <v>3374</v>
      </c>
      <c r="B1488" t="s">
        <v>76</v>
      </c>
      <c r="C1488" t="s">
        <v>105</v>
      </c>
      <c r="D1488" t="s">
        <v>47</v>
      </c>
      <c r="E1488" t="s">
        <v>3414</v>
      </c>
      <c r="F1488" t="s">
        <v>49</v>
      </c>
      <c r="G1488" t="s">
        <v>50</v>
      </c>
      <c r="H1488">
        <v>2.3809520025101899E-4</v>
      </c>
    </row>
    <row r="1489" spans="1:8" x14ac:dyDescent="0.25">
      <c r="A1489" t="s">
        <v>3374</v>
      </c>
      <c r="B1489" t="s">
        <v>70</v>
      </c>
      <c r="C1489" t="s">
        <v>105</v>
      </c>
      <c r="D1489" t="s">
        <v>47</v>
      </c>
      <c r="E1489" t="s">
        <v>3421</v>
      </c>
      <c r="F1489" t="s">
        <v>49</v>
      </c>
      <c r="G1489" t="s">
        <v>50</v>
      </c>
      <c r="H1489">
        <v>1.4550260135105599E-4</v>
      </c>
    </row>
    <row r="1490" spans="1:8" x14ac:dyDescent="0.25">
      <c r="A1490" t="s">
        <v>3374</v>
      </c>
      <c r="B1490" t="s">
        <v>76</v>
      </c>
      <c r="C1490" t="s">
        <v>105</v>
      </c>
      <c r="D1490" t="s">
        <v>47</v>
      </c>
      <c r="E1490" t="s">
        <v>3416</v>
      </c>
      <c r="F1490" t="s">
        <v>49</v>
      </c>
      <c r="G1490" t="s">
        <v>50</v>
      </c>
      <c r="H1490">
        <v>2.272726911487E-4</v>
      </c>
    </row>
    <row r="1491" spans="1:8" x14ac:dyDescent="0.25">
      <c r="A1491" t="s">
        <v>3374</v>
      </c>
      <c r="B1491" t="s">
        <v>70</v>
      </c>
      <c r="C1491" t="s">
        <v>105</v>
      </c>
      <c r="D1491" t="s">
        <v>47</v>
      </c>
      <c r="E1491" t="s">
        <v>3423</v>
      </c>
      <c r="F1491" t="s">
        <v>49</v>
      </c>
      <c r="G1491" t="s">
        <v>50</v>
      </c>
      <c r="H1491">
        <v>1.3888884674419E-4</v>
      </c>
    </row>
    <row r="1492" spans="1:8" x14ac:dyDescent="0.25">
      <c r="A1492" t="s">
        <v>3374</v>
      </c>
      <c r="B1492" t="s">
        <v>76</v>
      </c>
      <c r="C1492" t="s">
        <v>105</v>
      </c>
      <c r="D1492" t="s">
        <v>47</v>
      </c>
      <c r="E1492" t="s">
        <v>3418</v>
      </c>
      <c r="F1492" t="s">
        <v>49</v>
      </c>
      <c r="G1492" t="s">
        <v>50</v>
      </c>
      <c r="H1492">
        <v>2.17391269794408E-4</v>
      </c>
    </row>
    <row r="1493" spans="1:8" x14ac:dyDescent="0.25">
      <c r="A1493" t="s">
        <v>3374</v>
      </c>
      <c r="B1493" t="s">
        <v>70</v>
      </c>
      <c r="C1493" t="s">
        <v>105</v>
      </c>
      <c r="D1493" t="s">
        <v>47</v>
      </c>
      <c r="E1493" t="s">
        <v>3425</v>
      </c>
      <c r="F1493" t="s">
        <v>49</v>
      </c>
      <c r="G1493" t="s">
        <v>50</v>
      </c>
      <c r="H1493">
        <v>1.3285020123357299E-4</v>
      </c>
    </row>
    <row r="1494" spans="1:8" x14ac:dyDescent="0.25">
      <c r="A1494" t="s">
        <v>81</v>
      </c>
      <c r="B1494" t="s">
        <v>76</v>
      </c>
      <c r="C1494" t="s">
        <v>105</v>
      </c>
      <c r="D1494" t="s">
        <v>47</v>
      </c>
      <c r="E1494" t="s">
        <v>3378</v>
      </c>
      <c r="F1494" t="s">
        <v>49</v>
      </c>
      <c r="G1494" t="s">
        <v>50</v>
      </c>
      <c r="H1494">
        <v>0</v>
      </c>
    </row>
    <row r="1495" spans="1:8" x14ac:dyDescent="0.25">
      <c r="A1495" t="s">
        <v>81</v>
      </c>
      <c r="B1495" t="s">
        <v>70</v>
      </c>
      <c r="C1495" t="s">
        <v>105</v>
      </c>
      <c r="D1495" t="s">
        <v>47</v>
      </c>
      <c r="E1495" t="s">
        <v>3379</v>
      </c>
      <c r="F1495" t="s">
        <v>49</v>
      </c>
      <c r="G1495" t="s">
        <v>50</v>
      </c>
      <c r="H1495">
        <v>0</v>
      </c>
    </row>
    <row r="1496" spans="1:8" x14ac:dyDescent="0.25">
      <c r="A1496" t="s">
        <v>3374</v>
      </c>
      <c r="B1496" t="s">
        <v>76</v>
      </c>
      <c r="C1496" t="s">
        <v>105</v>
      </c>
      <c r="D1496" t="s">
        <v>47</v>
      </c>
      <c r="E1496" t="s">
        <v>3420</v>
      </c>
      <c r="F1496" t="s">
        <v>49</v>
      </c>
      <c r="G1496" t="s">
        <v>50</v>
      </c>
      <c r="H1496">
        <v>2.08333300219641E-4</v>
      </c>
    </row>
    <row r="1497" spans="1:8" x14ac:dyDescent="0.25">
      <c r="A1497" t="s">
        <v>3374</v>
      </c>
      <c r="B1497" t="s">
        <v>70</v>
      </c>
      <c r="C1497" t="s">
        <v>105</v>
      </c>
      <c r="D1497" t="s">
        <v>47</v>
      </c>
      <c r="E1497" t="s">
        <v>3428</v>
      </c>
      <c r="F1497" t="s">
        <v>49</v>
      </c>
      <c r="G1497" t="s">
        <v>50</v>
      </c>
      <c r="H1497">
        <v>1.2731477618217399E-4</v>
      </c>
    </row>
    <row r="1498" spans="1:8" x14ac:dyDescent="0.25">
      <c r="A1498" t="s">
        <v>3374</v>
      </c>
      <c r="B1498" t="s">
        <v>76</v>
      </c>
      <c r="C1498" t="s">
        <v>105</v>
      </c>
      <c r="D1498" t="s">
        <v>47</v>
      </c>
      <c r="E1498" t="s">
        <v>3422</v>
      </c>
      <c r="F1498" t="s">
        <v>49</v>
      </c>
      <c r="G1498" t="s">
        <v>50</v>
      </c>
      <c r="H1498">
        <v>1.9999996821085599E-4</v>
      </c>
    </row>
    <row r="1499" spans="1:8" x14ac:dyDescent="0.25">
      <c r="A1499" t="s">
        <v>3374</v>
      </c>
      <c r="B1499" t="s">
        <v>70</v>
      </c>
      <c r="C1499" t="s">
        <v>105</v>
      </c>
      <c r="D1499" t="s">
        <v>47</v>
      </c>
      <c r="E1499" t="s">
        <v>3430</v>
      </c>
      <c r="F1499" t="s">
        <v>49</v>
      </c>
      <c r="G1499" t="s">
        <v>50</v>
      </c>
      <c r="H1499">
        <v>1.22222185134887E-4</v>
      </c>
    </row>
    <row r="1500" spans="1:8" x14ac:dyDescent="0.25">
      <c r="A1500" t="s">
        <v>3374</v>
      </c>
      <c r="B1500" t="s">
        <v>76</v>
      </c>
      <c r="C1500" t="s">
        <v>105</v>
      </c>
      <c r="D1500" t="s">
        <v>47</v>
      </c>
      <c r="E1500" t="s">
        <v>3424</v>
      </c>
      <c r="F1500" t="s">
        <v>49</v>
      </c>
      <c r="G1500" t="s">
        <v>50</v>
      </c>
      <c r="H1500">
        <v>1.9230766174120701E-4</v>
      </c>
    </row>
    <row r="1501" spans="1:8" x14ac:dyDescent="0.25">
      <c r="A1501" t="s">
        <v>81</v>
      </c>
      <c r="B1501" t="s">
        <v>73</v>
      </c>
      <c r="C1501" t="s">
        <v>105</v>
      </c>
      <c r="D1501" t="s">
        <v>47</v>
      </c>
      <c r="E1501" t="s">
        <v>52</v>
      </c>
      <c r="F1501" t="s">
        <v>49</v>
      </c>
      <c r="G1501" t="s">
        <v>50</v>
      </c>
      <c r="H1501">
        <v>5.5555568801032103E-4</v>
      </c>
    </row>
    <row r="1502" spans="1:8" x14ac:dyDescent="0.25">
      <c r="A1502" t="s">
        <v>3374</v>
      </c>
      <c r="B1502" t="s">
        <v>70</v>
      </c>
      <c r="C1502" t="s">
        <v>105</v>
      </c>
      <c r="D1502" t="s">
        <v>47</v>
      </c>
      <c r="E1502" t="s">
        <v>3432</v>
      </c>
      <c r="F1502" t="s">
        <v>49</v>
      </c>
      <c r="G1502" t="s">
        <v>50</v>
      </c>
      <c r="H1502">
        <v>1.1752133186046799E-4</v>
      </c>
    </row>
    <row r="1503" spans="1:8" x14ac:dyDescent="0.25">
      <c r="A1503" t="s">
        <v>3374</v>
      </c>
      <c r="B1503" t="s">
        <v>76</v>
      </c>
      <c r="C1503" t="s">
        <v>105</v>
      </c>
      <c r="D1503" t="s">
        <v>47</v>
      </c>
      <c r="E1503" t="s">
        <v>3426</v>
      </c>
      <c r="F1503" t="s">
        <v>49</v>
      </c>
      <c r="G1503" t="s">
        <v>50</v>
      </c>
      <c r="H1503">
        <v>1.8518515575079199E-4</v>
      </c>
    </row>
    <row r="1504" spans="1:8" x14ac:dyDescent="0.25">
      <c r="A1504" t="s">
        <v>3374</v>
      </c>
      <c r="B1504" t="s">
        <v>70</v>
      </c>
      <c r="C1504" t="s">
        <v>105</v>
      </c>
      <c r="D1504" t="s">
        <v>47</v>
      </c>
      <c r="E1504" t="s">
        <v>3433</v>
      </c>
      <c r="F1504" t="s">
        <v>49</v>
      </c>
      <c r="G1504" t="s">
        <v>50</v>
      </c>
      <c r="H1504">
        <v>1.1316868993971E-4</v>
      </c>
    </row>
    <row r="1505" spans="1:8" x14ac:dyDescent="0.25">
      <c r="A1505" t="s">
        <v>3374</v>
      </c>
      <c r="B1505" t="s">
        <v>76</v>
      </c>
      <c r="C1505" t="s">
        <v>105</v>
      </c>
      <c r="D1505" t="s">
        <v>47</v>
      </c>
      <c r="E1505" t="s">
        <v>3427</v>
      </c>
      <c r="F1505" t="s">
        <v>49</v>
      </c>
      <c r="G1505" t="s">
        <v>50</v>
      </c>
      <c r="H1505">
        <v>1.7857140018826399E-4</v>
      </c>
    </row>
    <row r="1506" spans="1:8" x14ac:dyDescent="0.25">
      <c r="A1506" t="s">
        <v>3374</v>
      </c>
      <c r="B1506" t="s">
        <v>70</v>
      </c>
      <c r="C1506" t="s">
        <v>105</v>
      </c>
      <c r="D1506" t="s">
        <v>47</v>
      </c>
      <c r="E1506" t="s">
        <v>3434</v>
      </c>
      <c r="F1506" t="s">
        <v>49</v>
      </c>
      <c r="G1506" t="s">
        <v>50</v>
      </c>
      <c r="H1506">
        <v>1.09126951013292E-4</v>
      </c>
    </row>
    <row r="1507" spans="1:8" x14ac:dyDescent="0.25">
      <c r="A1507" t="s">
        <v>3374</v>
      </c>
      <c r="B1507" t="s">
        <v>76</v>
      </c>
      <c r="C1507" t="s">
        <v>105</v>
      </c>
      <c r="D1507" t="s">
        <v>47</v>
      </c>
      <c r="E1507" t="s">
        <v>3429</v>
      </c>
      <c r="F1507" t="s">
        <v>49</v>
      </c>
      <c r="G1507" t="s">
        <v>50</v>
      </c>
      <c r="H1507">
        <v>3.4482753139802701E-4</v>
      </c>
    </row>
    <row r="1508" spans="1:8" x14ac:dyDescent="0.25">
      <c r="A1508" t="s">
        <v>3374</v>
      </c>
      <c r="B1508" t="s">
        <v>70</v>
      </c>
      <c r="C1508" t="s">
        <v>105</v>
      </c>
      <c r="D1508" t="s">
        <v>47</v>
      </c>
      <c r="E1508" t="s">
        <v>3435</v>
      </c>
      <c r="F1508" t="s">
        <v>49</v>
      </c>
      <c r="G1508" t="s">
        <v>50</v>
      </c>
      <c r="H1508">
        <v>1.4367809240845399E-4</v>
      </c>
    </row>
    <row r="1509" spans="1:8" x14ac:dyDescent="0.25">
      <c r="A1509" t="s">
        <v>3374</v>
      </c>
      <c r="B1509" t="s">
        <v>76</v>
      </c>
      <c r="C1509" t="s">
        <v>105</v>
      </c>
      <c r="D1509" t="s">
        <v>47</v>
      </c>
      <c r="E1509" t="s">
        <v>3431</v>
      </c>
      <c r="F1509" t="s">
        <v>49</v>
      </c>
      <c r="G1509" t="s">
        <v>50</v>
      </c>
      <c r="H1509">
        <v>3.9814809958140001E-4</v>
      </c>
    </row>
    <row r="1510" spans="1:8" x14ac:dyDescent="0.25">
      <c r="A1510" t="s">
        <v>106</v>
      </c>
      <c r="B1510" t="s">
        <v>3393</v>
      </c>
      <c r="C1510" t="s">
        <v>108</v>
      </c>
      <c r="D1510" t="s">
        <v>95</v>
      </c>
      <c r="E1510" t="s">
        <v>60</v>
      </c>
      <c r="F1510" t="s">
        <v>61</v>
      </c>
      <c r="G1510">
        <v>3.9814809958140001E-4</v>
      </c>
    </row>
    <row r="1511" spans="1:8" x14ac:dyDescent="0.25">
      <c r="A1511">
        <v>3.9814809958140001E-4</v>
      </c>
    </row>
    <row r="1512" spans="1:8" x14ac:dyDescent="0.25">
      <c r="A1512" t="s">
        <v>3374</v>
      </c>
      <c r="B1512" t="s">
        <v>70</v>
      </c>
      <c r="C1512" t="s">
        <v>105</v>
      </c>
      <c r="D1512" t="s">
        <v>47</v>
      </c>
      <c r="E1512" t="s">
        <v>3436</v>
      </c>
      <c r="F1512" t="s">
        <v>49</v>
      </c>
      <c r="G1512" t="s">
        <v>50</v>
      </c>
      <c r="H1512">
        <v>2.7777771155039401E-4</v>
      </c>
    </row>
    <row r="1513" spans="1:8" x14ac:dyDescent="0.25">
      <c r="A1513" t="s">
        <v>81</v>
      </c>
      <c r="B1513" t="s">
        <v>76</v>
      </c>
      <c r="C1513" t="s">
        <v>105</v>
      </c>
      <c r="D1513" t="s">
        <v>47</v>
      </c>
      <c r="E1513" t="s">
        <v>3380</v>
      </c>
      <c r="F1513" t="s">
        <v>49</v>
      </c>
      <c r="G1513" t="s">
        <v>50</v>
      </c>
      <c r="H1513">
        <v>0</v>
      </c>
    </row>
    <row r="1514" spans="1:8" x14ac:dyDescent="0.25">
      <c r="A1514" t="s">
        <v>81</v>
      </c>
      <c r="B1514" t="s">
        <v>70</v>
      </c>
      <c r="C1514" t="s">
        <v>105</v>
      </c>
      <c r="D1514" t="s">
        <v>47</v>
      </c>
      <c r="E1514" t="s">
        <v>3382</v>
      </c>
      <c r="F1514" t="s">
        <v>49</v>
      </c>
      <c r="G1514" t="s">
        <v>50</v>
      </c>
      <c r="H1514">
        <v>0</v>
      </c>
    </row>
    <row r="1515" spans="1:8" x14ac:dyDescent="0.25">
      <c r="A1515" t="s">
        <v>3374</v>
      </c>
      <c r="B1515" t="s">
        <v>70</v>
      </c>
      <c r="C1515" t="s">
        <v>105</v>
      </c>
      <c r="D1515" t="s">
        <v>47</v>
      </c>
      <c r="E1515" t="s">
        <v>3437</v>
      </c>
      <c r="F1515" t="s">
        <v>49</v>
      </c>
      <c r="G1515" t="s">
        <v>50</v>
      </c>
      <c r="H1515">
        <v>2.6881714021005897E-4</v>
      </c>
    </row>
    <row r="1516" spans="1:8" x14ac:dyDescent="0.25">
      <c r="A1516" t="s">
        <v>3374</v>
      </c>
      <c r="B1516" t="s">
        <v>70</v>
      </c>
      <c r="C1516" t="s">
        <v>105</v>
      </c>
      <c r="D1516" t="s">
        <v>47</v>
      </c>
      <c r="E1516" t="s">
        <v>3438</v>
      </c>
      <c r="F1516" t="s">
        <v>49</v>
      </c>
      <c r="G1516" t="s">
        <v>50</v>
      </c>
      <c r="H1516">
        <v>2.6041660457849498E-4</v>
      </c>
    </row>
    <row r="1517" spans="1:8" x14ac:dyDescent="0.25">
      <c r="A1517" t="s">
        <v>81</v>
      </c>
      <c r="B1517" t="s">
        <v>73</v>
      </c>
      <c r="C1517" t="s">
        <v>105</v>
      </c>
      <c r="D1517" t="s">
        <v>47</v>
      </c>
      <c r="E1517" t="s">
        <v>53</v>
      </c>
      <c r="F1517" t="s">
        <v>49</v>
      </c>
      <c r="G1517" t="s">
        <v>50</v>
      </c>
      <c r="H1517">
        <v>4.1666676600774101E-4</v>
      </c>
    </row>
    <row r="1518" spans="1:8" x14ac:dyDescent="0.25">
      <c r="A1518" t="s">
        <v>3374</v>
      </c>
      <c r="B1518" t="s">
        <v>70</v>
      </c>
      <c r="C1518" t="s">
        <v>105</v>
      </c>
      <c r="D1518" t="s">
        <v>47</v>
      </c>
      <c r="E1518" t="s">
        <v>3439</v>
      </c>
      <c r="F1518" t="s">
        <v>49</v>
      </c>
      <c r="G1518" t="s">
        <v>50</v>
      </c>
      <c r="H1518">
        <v>2.5252519231854003E-4</v>
      </c>
    </row>
    <row r="1519" spans="1:8" x14ac:dyDescent="0.25">
      <c r="A1519" t="s">
        <v>3374</v>
      </c>
      <c r="B1519" t="s">
        <v>70</v>
      </c>
      <c r="C1519" t="s">
        <v>105</v>
      </c>
      <c r="D1519" t="s">
        <v>47</v>
      </c>
      <c r="E1519" t="s">
        <v>3440</v>
      </c>
      <c r="F1519" t="s">
        <v>49</v>
      </c>
      <c r="G1519" t="s">
        <v>50</v>
      </c>
      <c r="H1519">
        <v>2.7777774661194999E-4</v>
      </c>
    </row>
    <row r="1520" spans="1:8" x14ac:dyDescent="0.25">
      <c r="A1520" t="s">
        <v>3374</v>
      </c>
      <c r="B1520" t="s">
        <v>70</v>
      </c>
      <c r="C1520" t="s">
        <v>105</v>
      </c>
      <c r="D1520" t="s">
        <v>47</v>
      </c>
      <c r="E1520" t="s">
        <v>3441</v>
      </c>
      <c r="F1520" t="s">
        <v>49</v>
      </c>
      <c r="G1520" t="s">
        <v>50</v>
      </c>
      <c r="H1520">
        <v>2.6984123956589403E-4</v>
      </c>
    </row>
    <row r="1521" spans="1:8" x14ac:dyDescent="0.25">
      <c r="A1521" t="s">
        <v>3374</v>
      </c>
      <c r="B1521" t="s">
        <v>70</v>
      </c>
      <c r="C1521" t="s">
        <v>105</v>
      </c>
      <c r="D1521" t="s">
        <v>47</v>
      </c>
      <c r="E1521" t="s">
        <v>3442</v>
      </c>
      <c r="F1521" t="s">
        <v>49</v>
      </c>
      <c r="G1521" t="s">
        <v>50</v>
      </c>
      <c r="H1521">
        <v>2.9320987286391001E-4</v>
      </c>
    </row>
    <row r="1522" spans="1:8" x14ac:dyDescent="0.25">
      <c r="A1522" t="s">
        <v>3374</v>
      </c>
      <c r="B1522" t="s">
        <v>70</v>
      </c>
      <c r="C1522" t="s">
        <v>105</v>
      </c>
      <c r="D1522" t="s">
        <v>47</v>
      </c>
      <c r="E1522" t="s">
        <v>3443</v>
      </c>
      <c r="F1522" t="s">
        <v>49</v>
      </c>
      <c r="G1522" t="s">
        <v>50</v>
      </c>
      <c r="H1522">
        <v>2.85285281705426E-4</v>
      </c>
    </row>
    <row r="1523" spans="1:8" x14ac:dyDescent="0.25">
      <c r="A1523" t="s">
        <v>81</v>
      </c>
      <c r="B1523" t="s">
        <v>76</v>
      </c>
      <c r="C1523" t="s">
        <v>105</v>
      </c>
      <c r="D1523" t="s">
        <v>47</v>
      </c>
      <c r="E1523" t="s">
        <v>3381</v>
      </c>
      <c r="F1523" t="s">
        <v>49</v>
      </c>
      <c r="G1523" t="s">
        <v>50</v>
      </c>
      <c r="H1523">
        <v>0</v>
      </c>
    </row>
    <row r="1524" spans="1:8" x14ac:dyDescent="0.25">
      <c r="A1524" t="s">
        <v>81</v>
      </c>
      <c r="B1524" t="s">
        <v>70</v>
      </c>
      <c r="C1524" t="s">
        <v>105</v>
      </c>
      <c r="D1524" t="s">
        <v>47</v>
      </c>
      <c r="E1524" t="s">
        <v>3384</v>
      </c>
      <c r="F1524" t="s">
        <v>49</v>
      </c>
      <c r="G1524" t="s">
        <v>50</v>
      </c>
      <c r="H1524">
        <v>0</v>
      </c>
    </row>
    <row r="1525" spans="1:8" x14ac:dyDescent="0.25">
      <c r="A1525" t="s">
        <v>3374</v>
      </c>
      <c r="B1525" t="s">
        <v>70</v>
      </c>
      <c r="C1525" t="s">
        <v>105</v>
      </c>
      <c r="D1525" t="s">
        <v>47</v>
      </c>
      <c r="E1525" t="s">
        <v>3444</v>
      </c>
      <c r="F1525" t="s">
        <v>49</v>
      </c>
      <c r="G1525" t="s">
        <v>50</v>
      </c>
      <c r="H1525">
        <v>2.9970757793961898E-4</v>
      </c>
    </row>
    <row r="1526" spans="1:8" x14ac:dyDescent="0.25">
      <c r="A1526" t="s">
        <v>81</v>
      </c>
      <c r="B1526" t="s">
        <v>73</v>
      </c>
      <c r="C1526" t="s">
        <v>105</v>
      </c>
      <c r="D1526" t="s">
        <v>47</v>
      </c>
      <c r="E1526" t="s">
        <v>54</v>
      </c>
      <c r="F1526" t="s">
        <v>49</v>
      </c>
      <c r="G1526" t="s">
        <v>50</v>
      </c>
      <c r="H1526">
        <v>3.3333341280619298E-4</v>
      </c>
    </row>
    <row r="1527" spans="1:8" x14ac:dyDescent="0.25">
      <c r="A1527" t="s">
        <v>3374</v>
      </c>
      <c r="B1527" t="s">
        <v>70</v>
      </c>
      <c r="C1527" t="s">
        <v>105</v>
      </c>
      <c r="D1527" t="s">
        <v>47</v>
      </c>
      <c r="E1527" t="s">
        <v>3445</v>
      </c>
      <c r="F1527" t="s">
        <v>49</v>
      </c>
      <c r="G1527" t="s">
        <v>50</v>
      </c>
      <c r="H1527">
        <v>3.3475777022858901E-4</v>
      </c>
    </row>
    <row r="1528" spans="1:8" x14ac:dyDescent="0.25">
      <c r="A1528" t="s">
        <v>3374</v>
      </c>
      <c r="B1528" t="s">
        <v>70</v>
      </c>
      <c r="C1528" t="s">
        <v>105</v>
      </c>
      <c r="D1528" t="s">
        <v>47</v>
      </c>
      <c r="E1528" t="s">
        <v>3446</v>
      </c>
      <c r="F1528" t="s">
        <v>49</v>
      </c>
      <c r="G1528" t="s">
        <v>50</v>
      </c>
      <c r="H1528">
        <v>3.7499989072481698E-4</v>
      </c>
    </row>
    <row r="1529" spans="1:8" x14ac:dyDescent="0.25">
      <c r="A1529" t="s">
        <v>3374</v>
      </c>
      <c r="B1529" t="s">
        <v>70</v>
      </c>
      <c r="C1529" t="s">
        <v>105</v>
      </c>
      <c r="D1529" t="s">
        <v>47</v>
      </c>
      <c r="E1529" t="s">
        <v>3447</v>
      </c>
      <c r="F1529" t="s">
        <v>49</v>
      </c>
      <c r="G1529" t="s">
        <v>50</v>
      </c>
      <c r="H1529">
        <v>3.7940367450559E-4</v>
      </c>
    </row>
    <row r="1530" spans="1:8" x14ac:dyDescent="0.25">
      <c r="A1530" t="s">
        <v>3374</v>
      </c>
      <c r="B1530" t="s">
        <v>70</v>
      </c>
      <c r="C1530" t="s">
        <v>105</v>
      </c>
      <c r="D1530" t="s">
        <v>47</v>
      </c>
      <c r="E1530" t="s">
        <v>3448</v>
      </c>
      <c r="F1530" t="s">
        <v>49</v>
      </c>
      <c r="G1530" t="s">
        <v>50</v>
      </c>
      <c r="H1530">
        <v>3.7037025368402801E-4</v>
      </c>
    </row>
    <row r="1531" spans="1:8" x14ac:dyDescent="0.25">
      <c r="A1531" t="s">
        <v>3374</v>
      </c>
      <c r="B1531" t="s">
        <v>70</v>
      </c>
      <c r="C1531" t="s">
        <v>105</v>
      </c>
      <c r="D1531" t="s">
        <v>47</v>
      </c>
      <c r="E1531" t="s">
        <v>3449</v>
      </c>
      <c r="F1531" t="s">
        <v>49</v>
      </c>
      <c r="G1531" t="s">
        <v>50</v>
      </c>
      <c r="H1531">
        <v>3.6175699197044602E-4</v>
      </c>
    </row>
    <row r="1532" spans="1:8" x14ac:dyDescent="0.25">
      <c r="A1532" t="s">
        <v>81</v>
      </c>
      <c r="B1532" t="s">
        <v>76</v>
      </c>
      <c r="C1532" t="s">
        <v>105</v>
      </c>
      <c r="D1532" t="s">
        <v>47</v>
      </c>
      <c r="E1532" t="s">
        <v>3383</v>
      </c>
      <c r="F1532" t="s">
        <v>49</v>
      </c>
      <c r="G1532" t="s">
        <v>50</v>
      </c>
      <c r="H1532">
        <v>0</v>
      </c>
    </row>
    <row r="1533" spans="1:8" x14ac:dyDescent="0.25">
      <c r="A1533" t="s">
        <v>81</v>
      </c>
      <c r="B1533" t="s">
        <v>70</v>
      </c>
      <c r="C1533" t="s">
        <v>105</v>
      </c>
      <c r="D1533" t="s">
        <v>47</v>
      </c>
      <c r="E1533" t="s">
        <v>3386</v>
      </c>
      <c r="F1533" t="s">
        <v>49</v>
      </c>
      <c r="G1533" t="s">
        <v>50</v>
      </c>
      <c r="H1533">
        <v>0</v>
      </c>
    </row>
    <row r="1534" spans="1:8" x14ac:dyDescent="0.25">
      <c r="A1534" t="s">
        <v>3374</v>
      </c>
      <c r="B1534" t="s">
        <v>70</v>
      </c>
      <c r="C1534" t="s">
        <v>105</v>
      </c>
      <c r="D1534" t="s">
        <v>47</v>
      </c>
      <c r="E1534" t="s">
        <v>3450</v>
      </c>
      <c r="F1534" t="s">
        <v>49</v>
      </c>
      <c r="G1534" t="s">
        <v>50</v>
      </c>
      <c r="H1534">
        <v>3.5353524215293598E-4</v>
      </c>
    </row>
    <row r="1535" spans="1:8" x14ac:dyDescent="0.25">
      <c r="A1535" t="s">
        <v>81</v>
      </c>
      <c r="B1535" t="s">
        <v>73</v>
      </c>
      <c r="C1535" t="s">
        <v>105</v>
      </c>
      <c r="D1535" t="s">
        <v>47</v>
      </c>
      <c r="E1535" t="s">
        <v>55</v>
      </c>
      <c r="F1535" t="s">
        <v>49</v>
      </c>
      <c r="G1535" t="s">
        <v>50</v>
      </c>
      <c r="H1535">
        <v>7.4074069658915196E-4</v>
      </c>
    </row>
    <row r="1536" spans="1:8" x14ac:dyDescent="0.25">
      <c r="A1536" t="s">
        <v>3374</v>
      </c>
      <c r="B1536" t="s">
        <v>70</v>
      </c>
      <c r="C1536" t="s">
        <v>105</v>
      </c>
      <c r="D1536" t="s">
        <v>47</v>
      </c>
      <c r="E1536" t="s">
        <v>3451</v>
      </c>
      <c r="F1536" t="s">
        <v>49</v>
      </c>
      <c r="G1536" t="s">
        <v>50</v>
      </c>
      <c r="H1536">
        <v>3.4567890343842599E-4</v>
      </c>
    </row>
    <row r="1537" spans="1:8" x14ac:dyDescent="0.25">
      <c r="A1537" t="s">
        <v>3374</v>
      </c>
      <c r="B1537" t="s">
        <v>70</v>
      </c>
      <c r="C1537" t="s">
        <v>105</v>
      </c>
      <c r="D1537" t="s">
        <v>47</v>
      </c>
      <c r="E1537" t="s">
        <v>3452</v>
      </c>
      <c r="F1537" t="s">
        <v>49</v>
      </c>
      <c r="G1537" t="s">
        <v>50</v>
      </c>
      <c r="H1537">
        <v>4.3478258278058902E-4</v>
      </c>
    </row>
    <row r="1538" spans="1:8" x14ac:dyDescent="0.25">
      <c r="A1538" t="s">
        <v>3374</v>
      </c>
      <c r="B1538" t="s">
        <v>70</v>
      </c>
      <c r="C1538" t="s">
        <v>105</v>
      </c>
      <c r="D1538" t="s">
        <v>47</v>
      </c>
      <c r="E1538" t="s">
        <v>3453</v>
      </c>
      <c r="F1538" t="s">
        <v>49</v>
      </c>
      <c r="G1538" t="s">
        <v>50</v>
      </c>
      <c r="H1538">
        <v>4.6690300846776199E-4</v>
      </c>
    </row>
    <row r="1539" spans="1:8" x14ac:dyDescent="0.25">
      <c r="A1539" t="s">
        <v>3374</v>
      </c>
      <c r="B1539" t="s">
        <v>70</v>
      </c>
      <c r="C1539" t="s">
        <v>105</v>
      </c>
      <c r="D1539" t="s">
        <v>47</v>
      </c>
      <c r="E1539" t="s">
        <v>3454</v>
      </c>
      <c r="F1539" t="s">
        <v>49</v>
      </c>
      <c r="G1539" t="s">
        <v>50</v>
      </c>
      <c r="H1539">
        <v>4.68749925494194E-4</v>
      </c>
    </row>
    <row r="1540" spans="1:8" x14ac:dyDescent="0.25">
      <c r="A1540" t="s">
        <v>3374</v>
      </c>
      <c r="B1540" t="s">
        <v>70</v>
      </c>
      <c r="C1540" t="s">
        <v>105</v>
      </c>
      <c r="D1540" t="s">
        <v>47</v>
      </c>
      <c r="E1540" t="s">
        <v>3455</v>
      </c>
      <c r="F1540" t="s">
        <v>49</v>
      </c>
      <c r="G1540" t="s">
        <v>50</v>
      </c>
      <c r="H1540">
        <v>7.1428560075305705E-4</v>
      </c>
    </row>
    <row r="1541" spans="1:8" x14ac:dyDescent="0.25">
      <c r="A1541" t="s">
        <v>3374</v>
      </c>
      <c r="B1541" t="s">
        <v>70</v>
      </c>
      <c r="C1541" t="s">
        <v>105</v>
      </c>
      <c r="D1541" t="s">
        <v>47</v>
      </c>
      <c r="E1541" t="s">
        <v>3456</v>
      </c>
      <c r="F1541" t="s">
        <v>49</v>
      </c>
      <c r="G1541" t="s">
        <v>50</v>
      </c>
      <c r="H1541">
        <v>7.6666657129923496E-4</v>
      </c>
    </row>
    <row r="1542" spans="1:8" x14ac:dyDescent="0.25">
      <c r="A1542" t="s">
        <v>106</v>
      </c>
      <c r="B1542" t="s">
        <v>3393</v>
      </c>
      <c r="C1542" t="s">
        <v>108</v>
      </c>
      <c r="D1542" t="s">
        <v>96</v>
      </c>
      <c r="E1542" t="s">
        <v>60</v>
      </c>
      <c r="F1542" t="s">
        <v>61</v>
      </c>
      <c r="G1542">
        <v>7.6666657129923496E-4</v>
      </c>
    </row>
    <row r="1543" spans="1:8" x14ac:dyDescent="0.25">
      <c r="A1543">
        <v>7.6666657129923496E-4</v>
      </c>
    </row>
    <row r="1544" spans="1:8" x14ac:dyDescent="0.25">
      <c r="A1544" t="s">
        <v>81</v>
      </c>
      <c r="B1544" t="s">
        <v>73</v>
      </c>
      <c r="C1544" t="s">
        <v>105</v>
      </c>
      <c r="D1544" t="s">
        <v>47</v>
      </c>
      <c r="E1544" t="s">
        <v>56</v>
      </c>
      <c r="F1544" t="s">
        <v>49</v>
      </c>
      <c r="G1544" t="s">
        <v>50</v>
      </c>
      <c r="H1544">
        <v>7.9365088826134004E-4</v>
      </c>
    </row>
    <row r="1545" spans="1:8" x14ac:dyDescent="0.25">
      <c r="A1545" t="s">
        <v>81</v>
      </c>
      <c r="B1545" t="s">
        <v>76</v>
      </c>
      <c r="C1545" t="s">
        <v>105</v>
      </c>
      <c r="D1545" t="s">
        <v>47</v>
      </c>
      <c r="E1545" t="s">
        <v>3385</v>
      </c>
      <c r="F1545" t="s">
        <v>49</v>
      </c>
      <c r="G1545" t="s">
        <v>50</v>
      </c>
      <c r="H1545">
        <v>0</v>
      </c>
    </row>
    <row r="1546" spans="1:8" x14ac:dyDescent="0.25">
      <c r="A1546" t="s">
        <v>81</v>
      </c>
      <c r="B1546" t="s">
        <v>70</v>
      </c>
      <c r="C1546" t="s">
        <v>105</v>
      </c>
      <c r="D1546" t="s">
        <v>47</v>
      </c>
      <c r="E1546" t="s">
        <v>3388</v>
      </c>
      <c r="F1546" t="s">
        <v>49</v>
      </c>
      <c r="G1546" t="s">
        <v>50</v>
      </c>
      <c r="H1546">
        <v>0</v>
      </c>
    </row>
    <row r="1547" spans="1:8" x14ac:dyDescent="0.25">
      <c r="A1547" t="s">
        <v>81</v>
      </c>
      <c r="B1547" t="s">
        <v>73</v>
      </c>
      <c r="C1547" t="s">
        <v>105</v>
      </c>
      <c r="D1547" t="s">
        <v>47</v>
      </c>
      <c r="E1547" t="s">
        <v>57</v>
      </c>
      <c r="F1547" t="s">
        <v>49</v>
      </c>
      <c r="G1547" t="s">
        <v>50</v>
      </c>
      <c r="H1547">
        <v>7.6388890544573402E-4</v>
      </c>
    </row>
    <row r="1548" spans="1:8" x14ac:dyDescent="0.25">
      <c r="A1548" t="s">
        <v>81</v>
      </c>
      <c r="B1548" t="s">
        <v>76</v>
      </c>
      <c r="C1548" t="s">
        <v>105</v>
      </c>
      <c r="D1548" t="s">
        <v>47</v>
      </c>
      <c r="E1548" t="s">
        <v>3387</v>
      </c>
      <c r="F1548" t="s">
        <v>49</v>
      </c>
      <c r="G1548" t="s">
        <v>50</v>
      </c>
      <c r="H1548">
        <v>2.3809529486156601E-4</v>
      </c>
    </row>
    <row r="1549" spans="1:8" x14ac:dyDescent="0.25">
      <c r="A1549" t="s">
        <v>81</v>
      </c>
      <c r="B1549" t="s">
        <v>70</v>
      </c>
      <c r="C1549" t="s">
        <v>105</v>
      </c>
      <c r="D1549" t="s">
        <v>47</v>
      </c>
      <c r="E1549" t="s">
        <v>3391</v>
      </c>
      <c r="F1549" t="s">
        <v>49</v>
      </c>
      <c r="G1549" t="s">
        <v>50</v>
      </c>
      <c r="H1549">
        <v>0</v>
      </c>
    </row>
    <row r="1550" spans="1:8" x14ac:dyDescent="0.25">
      <c r="A1550" t="s">
        <v>81</v>
      </c>
      <c r="B1550" t="s">
        <v>73</v>
      </c>
      <c r="C1550" t="s">
        <v>105</v>
      </c>
      <c r="D1550" t="s">
        <v>47</v>
      </c>
      <c r="E1550" t="s">
        <v>58</v>
      </c>
      <c r="F1550" t="s">
        <v>49</v>
      </c>
      <c r="G1550" t="s">
        <v>50</v>
      </c>
      <c r="H1550">
        <v>8.0246903278209495E-4</v>
      </c>
    </row>
    <row r="1551" spans="1:8" x14ac:dyDescent="0.25">
      <c r="A1551" t="s">
        <v>81</v>
      </c>
      <c r="B1551" t="s">
        <v>76</v>
      </c>
      <c r="C1551" t="s">
        <v>105</v>
      </c>
      <c r="D1551" t="s">
        <v>47</v>
      </c>
      <c r="E1551" t="s">
        <v>3389</v>
      </c>
      <c r="F1551" t="s">
        <v>49</v>
      </c>
      <c r="G1551" t="s">
        <v>50</v>
      </c>
      <c r="H1551">
        <v>2.0833338300386999E-4</v>
      </c>
    </row>
    <row r="1552" spans="1:8" x14ac:dyDescent="0.25">
      <c r="A1552" t="s">
        <v>81</v>
      </c>
      <c r="B1552" t="s">
        <v>70</v>
      </c>
      <c r="C1552" t="s">
        <v>105</v>
      </c>
      <c r="D1552" t="s">
        <v>47</v>
      </c>
      <c r="E1552" t="s">
        <v>3394</v>
      </c>
      <c r="F1552" t="s">
        <v>49</v>
      </c>
      <c r="G1552" t="s">
        <v>50</v>
      </c>
      <c r="H1552">
        <v>0</v>
      </c>
    </row>
    <row r="1553" spans="1:8" x14ac:dyDescent="0.25">
      <c r="A1553" t="s">
        <v>81</v>
      </c>
      <c r="B1553" t="s">
        <v>73</v>
      </c>
      <c r="C1553" t="s">
        <v>105</v>
      </c>
      <c r="D1553" t="s">
        <v>47</v>
      </c>
      <c r="E1553" t="s">
        <v>59</v>
      </c>
      <c r="F1553" t="s">
        <v>49</v>
      </c>
      <c r="G1553" t="s">
        <v>50</v>
      </c>
      <c r="H1553">
        <v>9.9999984105427994E-4</v>
      </c>
    </row>
    <row r="1554" spans="1:8" x14ac:dyDescent="0.25">
      <c r="A1554" t="s">
        <v>106</v>
      </c>
      <c r="B1554" t="s">
        <v>110</v>
      </c>
      <c r="C1554" t="s">
        <v>108</v>
      </c>
      <c r="D1554" t="s">
        <v>89</v>
      </c>
      <c r="E1554" t="s">
        <v>60</v>
      </c>
      <c r="F1554" t="s">
        <v>61</v>
      </c>
      <c r="G1554">
        <v>9.9999984105427994E-4</v>
      </c>
    </row>
    <row r="1555" spans="1:8" x14ac:dyDescent="0.25">
      <c r="A1555">
        <v>9.9999984105427994E-4</v>
      </c>
    </row>
    <row r="1556" spans="1:8" x14ac:dyDescent="0.25">
      <c r="A1556" t="s">
        <v>81</v>
      </c>
      <c r="B1556" t="s">
        <v>76</v>
      </c>
      <c r="C1556" t="s">
        <v>105</v>
      </c>
      <c r="D1556" t="s">
        <v>47</v>
      </c>
      <c r="E1556" t="s">
        <v>3390</v>
      </c>
      <c r="F1556" t="s">
        <v>49</v>
      </c>
      <c r="G1556" t="s">
        <v>50</v>
      </c>
      <c r="H1556">
        <v>2.7777773362618898E-4</v>
      </c>
    </row>
    <row r="1557" spans="1:8" x14ac:dyDescent="0.25">
      <c r="A1557" t="s">
        <v>81</v>
      </c>
      <c r="B1557" t="s">
        <v>70</v>
      </c>
      <c r="C1557" t="s">
        <v>105</v>
      </c>
      <c r="D1557" t="s">
        <v>47</v>
      </c>
      <c r="E1557" t="s">
        <v>3396</v>
      </c>
      <c r="F1557" t="s">
        <v>49</v>
      </c>
      <c r="G1557" t="s">
        <v>50</v>
      </c>
      <c r="H1557">
        <v>0</v>
      </c>
    </row>
    <row r="1558" spans="1:8" x14ac:dyDescent="0.25">
      <c r="A1558" t="s">
        <v>81</v>
      </c>
      <c r="B1558" t="s">
        <v>76</v>
      </c>
      <c r="C1558" t="s">
        <v>105</v>
      </c>
      <c r="D1558" t="s">
        <v>47</v>
      </c>
      <c r="E1558" t="s">
        <v>3392</v>
      </c>
      <c r="F1558" t="s">
        <v>49</v>
      </c>
      <c r="G1558" t="s">
        <v>50</v>
      </c>
      <c r="H1558">
        <v>5.2777767181396405E-4</v>
      </c>
    </row>
    <row r="1559" spans="1:8" x14ac:dyDescent="0.25">
      <c r="A1559" t="s">
        <v>81</v>
      </c>
      <c r="B1559" t="s">
        <v>70</v>
      </c>
      <c r="C1559" t="s">
        <v>105</v>
      </c>
      <c r="D1559" t="s">
        <v>47</v>
      </c>
      <c r="E1559" t="s">
        <v>3398</v>
      </c>
      <c r="F1559" t="s">
        <v>49</v>
      </c>
      <c r="G1559" t="s">
        <v>50</v>
      </c>
      <c r="H1559" s="7">
        <v>8.33332538604736E-5</v>
      </c>
    </row>
    <row r="1560" spans="1:8" x14ac:dyDescent="0.25">
      <c r="A1560" t="s">
        <v>81</v>
      </c>
      <c r="B1560" t="s">
        <v>76</v>
      </c>
      <c r="C1560" t="s">
        <v>105</v>
      </c>
      <c r="D1560" t="s">
        <v>47</v>
      </c>
      <c r="E1560" t="s">
        <v>3395</v>
      </c>
      <c r="F1560" t="s">
        <v>49</v>
      </c>
      <c r="G1560" t="s">
        <v>50</v>
      </c>
      <c r="H1560">
        <v>4.7979788346724003E-4</v>
      </c>
    </row>
    <row r="1561" spans="1:8" x14ac:dyDescent="0.25">
      <c r="A1561" t="s">
        <v>81</v>
      </c>
      <c r="B1561" t="s">
        <v>70</v>
      </c>
      <c r="C1561" t="s">
        <v>105</v>
      </c>
      <c r="D1561" t="s">
        <v>47</v>
      </c>
      <c r="E1561" t="s">
        <v>3400</v>
      </c>
      <c r="F1561" t="s">
        <v>49</v>
      </c>
      <c r="G1561" t="s">
        <v>50</v>
      </c>
      <c r="H1561" s="7">
        <v>7.5757503509521403E-5</v>
      </c>
    </row>
    <row r="1562" spans="1:8" x14ac:dyDescent="0.25">
      <c r="A1562" t="s">
        <v>81</v>
      </c>
      <c r="B1562" t="s">
        <v>76</v>
      </c>
      <c r="C1562" t="s">
        <v>105</v>
      </c>
      <c r="D1562" t="s">
        <v>47</v>
      </c>
      <c r="E1562" t="s">
        <v>3397</v>
      </c>
      <c r="F1562" t="s">
        <v>49</v>
      </c>
      <c r="G1562" t="s">
        <v>50</v>
      </c>
      <c r="H1562">
        <v>4.39814726511637E-4</v>
      </c>
    </row>
    <row r="1563" spans="1:8" x14ac:dyDescent="0.25">
      <c r="A1563" t="s">
        <v>81</v>
      </c>
      <c r="B1563" t="s">
        <v>70</v>
      </c>
      <c r="C1563" t="s">
        <v>105</v>
      </c>
      <c r="D1563" t="s">
        <v>47</v>
      </c>
      <c r="E1563" t="s">
        <v>3402</v>
      </c>
      <c r="F1563" t="s">
        <v>49</v>
      </c>
      <c r="G1563" t="s">
        <v>50</v>
      </c>
      <c r="H1563" s="7">
        <v>6.9444378217061302E-5</v>
      </c>
    </row>
    <row r="1564" spans="1:8" x14ac:dyDescent="0.25">
      <c r="A1564" t="s">
        <v>81</v>
      </c>
      <c r="B1564" t="s">
        <v>76</v>
      </c>
      <c r="C1564" t="s">
        <v>105</v>
      </c>
      <c r="D1564" t="s">
        <v>47</v>
      </c>
      <c r="E1564" t="s">
        <v>3399</v>
      </c>
      <c r="F1564" t="s">
        <v>49</v>
      </c>
      <c r="G1564" t="s">
        <v>50</v>
      </c>
      <c r="H1564">
        <v>4.0598282447227999E-4</v>
      </c>
    </row>
    <row r="1565" spans="1:8" x14ac:dyDescent="0.25">
      <c r="A1565" t="s">
        <v>81</v>
      </c>
      <c r="B1565" t="s">
        <v>70</v>
      </c>
      <c r="C1565" t="s">
        <v>105</v>
      </c>
      <c r="D1565" t="s">
        <v>47</v>
      </c>
      <c r="E1565" t="s">
        <v>3405</v>
      </c>
      <c r="F1565" t="s">
        <v>49</v>
      </c>
      <c r="G1565" t="s">
        <v>50</v>
      </c>
      <c r="H1565" s="7">
        <v>6.4102502969595095E-5</v>
      </c>
    </row>
    <row r="1566" spans="1:8" x14ac:dyDescent="0.25">
      <c r="A1566" t="s">
        <v>81</v>
      </c>
      <c r="B1566" t="s">
        <v>76</v>
      </c>
      <c r="C1566" t="s">
        <v>105</v>
      </c>
      <c r="D1566" t="s">
        <v>47</v>
      </c>
      <c r="E1566" t="s">
        <v>3401</v>
      </c>
      <c r="F1566" t="s">
        <v>49</v>
      </c>
      <c r="G1566" t="s">
        <v>50</v>
      </c>
      <c r="H1566">
        <v>3.7698405129568902E-4</v>
      </c>
    </row>
    <row r="1567" spans="1:8" x14ac:dyDescent="0.25">
      <c r="A1567" t="s">
        <v>81</v>
      </c>
      <c r="B1567" t="s">
        <v>70</v>
      </c>
      <c r="C1567" t="s">
        <v>105</v>
      </c>
      <c r="D1567" t="s">
        <v>47</v>
      </c>
      <c r="E1567" t="s">
        <v>3407</v>
      </c>
      <c r="F1567" t="s">
        <v>49</v>
      </c>
      <c r="G1567" t="s">
        <v>50</v>
      </c>
      <c r="H1567" s="7">
        <v>5.9523752757481103E-5</v>
      </c>
    </row>
    <row r="1568" spans="1:8" x14ac:dyDescent="0.25">
      <c r="A1568" t="s">
        <v>81</v>
      </c>
      <c r="B1568" t="s">
        <v>76</v>
      </c>
      <c r="C1568" t="s">
        <v>105</v>
      </c>
      <c r="D1568" t="s">
        <v>47</v>
      </c>
      <c r="E1568" t="s">
        <v>3403</v>
      </c>
      <c r="F1568" t="s">
        <v>49</v>
      </c>
      <c r="G1568" t="s">
        <v>50</v>
      </c>
      <c r="H1568">
        <v>4.0740728378295898E-4</v>
      </c>
    </row>
    <row r="1569" spans="1:8" x14ac:dyDescent="0.25">
      <c r="A1569" t="s">
        <v>81</v>
      </c>
      <c r="B1569" t="s">
        <v>70</v>
      </c>
      <c r="C1569" t="s">
        <v>105</v>
      </c>
      <c r="D1569" t="s">
        <v>47</v>
      </c>
      <c r="E1569" t="s">
        <v>3409</v>
      </c>
      <c r="F1569" t="s">
        <v>49</v>
      </c>
      <c r="G1569" t="s">
        <v>50</v>
      </c>
      <c r="H1569" s="7">
        <v>5.5555502573648997E-5</v>
      </c>
    </row>
    <row r="1570" spans="1:8" x14ac:dyDescent="0.25">
      <c r="A1570" t="s">
        <v>81</v>
      </c>
      <c r="B1570" t="s">
        <v>76</v>
      </c>
      <c r="C1570" t="s">
        <v>105</v>
      </c>
      <c r="D1570" t="s">
        <v>47</v>
      </c>
      <c r="E1570" t="s">
        <v>3404</v>
      </c>
      <c r="F1570" t="s">
        <v>49</v>
      </c>
      <c r="G1570" t="s">
        <v>50</v>
      </c>
      <c r="H1570">
        <v>3.8194432854652403E-4</v>
      </c>
    </row>
    <row r="1571" spans="1:8" x14ac:dyDescent="0.25">
      <c r="A1571" t="s">
        <v>81</v>
      </c>
      <c r="B1571" t="s">
        <v>70</v>
      </c>
      <c r="C1571" t="s">
        <v>105</v>
      </c>
      <c r="D1571" t="s">
        <v>47</v>
      </c>
      <c r="E1571" t="s">
        <v>3411</v>
      </c>
      <c r="F1571" t="s">
        <v>49</v>
      </c>
      <c r="G1571" t="s">
        <v>50</v>
      </c>
      <c r="H1571" s="7">
        <v>5.2083283662796E-5</v>
      </c>
    </row>
    <row r="1572" spans="1:8" x14ac:dyDescent="0.25">
      <c r="A1572" t="s">
        <v>81</v>
      </c>
      <c r="B1572" t="s">
        <v>76</v>
      </c>
      <c r="C1572" t="s">
        <v>105</v>
      </c>
      <c r="D1572" t="s">
        <v>47</v>
      </c>
      <c r="E1572" t="s">
        <v>3406</v>
      </c>
      <c r="F1572" t="s">
        <v>49</v>
      </c>
      <c r="G1572" t="s">
        <v>50</v>
      </c>
      <c r="H1572">
        <v>3.5947701510261E-4</v>
      </c>
    </row>
    <row r="1573" spans="1:8" x14ac:dyDescent="0.25">
      <c r="A1573" t="s">
        <v>81</v>
      </c>
      <c r="B1573" t="s">
        <v>70</v>
      </c>
      <c r="C1573" t="s">
        <v>105</v>
      </c>
      <c r="D1573" t="s">
        <v>47</v>
      </c>
      <c r="E1573" t="s">
        <v>3413</v>
      </c>
      <c r="F1573" t="s">
        <v>49</v>
      </c>
      <c r="G1573" t="s">
        <v>50</v>
      </c>
      <c r="H1573" s="7">
        <v>4.9019561094396198E-5</v>
      </c>
    </row>
    <row r="1574" spans="1:8" x14ac:dyDescent="0.25">
      <c r="A1574" t="s">
        <v>81</v>
      </c>
      <c r="B1574" t="s">
        <v>76</v>
      </c>
      <c r="C1574" t="s">
        <v>105</v>
      </c>
      <c r="D1574" t="s">
        <v>47</v>
      </c>
      <c r="E1574" t="s">
        <v>3408</v>
      </c>
      <c r="F1574" t="s">
        <v>49</v>
      </c>
      <c r="G1574" t="s">
        <v>50</v>
      </c>
      <c r="H1574">
        <v>3.3950606981913197E-4</v>
      </c>
    </row>
    <row r="1575" spans="1:8" x14ac:dyDescent="0.25">
      <c r="A1575" t="s">
        <v>81</v>
      </c>
      <c r="B1575" t="s">
        <v>70</v>
      </c>
      <c r="C1575" t="s">
        <v>105</v>
      </c>
      <c r="D1575" t="s">
        <v>47</v>
      </c>
      <c r="E1575" t="s">
        <v>3415</v>
      </c>
      <c r="F1575" t="s">
        <v>49</v>
      </c>
      <c r="G1575" t="s">
        <v>50</v>
      </c>
      <c r="H1575" s="7">
        <v>4.6296252144707503E-5</v>
      </c>
    </row>
    <row r="1576" spans="1:8" x14ac:dyDescent="0.25">
      <c r="A1576" t="s">
        <v>81</v>
      </c>
      <c r="B1576" t="s">
        <v>76</v>
      </c>
      <c r="C1576" t="s">
        <v>105</v>
      </c>
      <c r="D1576" t="s">
        <v>47</v>
      </c>
      <c r="E1576" t="s">
        <v>3410</v>
      </c>
      <c r="F1576" t="s">
        <v>49</v>
      </c>
      <c r="G1576" t="s">
        <v>50</v>
      </c>
      <c r="H1576">
        <v>3.2163732930233599E-4</v>
      </c>
    </row>
    <row r="1577" spans="1:8" x14ac:dyDescent="0.25">
      <c r="A1577" t="s">
        <v>81</v>
      </c>
      <c r="B1577" t="s">
        <v>70</v>
      </c>
      <c r="C1577" t="s">
        <v>105</v>
      </c>
      <c r="D1577" t="s">
        <v>47</v>
      </c>
      <c r="E1577" t="s">
        <v>3417</v>
      </c>
      <c r="F1577" t="s">
        <v>49</v>
      </c>
      <c r="G1577" t="s">
        <v>50</v>
      </c>
      <c r="H1577" s="7">
        <v>4.3859607294986097E-5</v>
      </c>
    </row>
    <row r="1578" spans="1:8" x14ac:dyDescent="0.25">
      <c r="A1578" t="s">
        <v>81</v>
      </c>
      <c r="B1578" t="s">
        <v>76</v>
      </c>
      <c r="C1578" t="s">
        <v>105</v>
      </c>
      <c r="D1578" t="s">
        <v>47</v>
      </c>
      <c r="E1578" t="s">
        <v>3412</v>
      </c>
      <c r="F1578" t="s">
        <v>49</v>
      </c>
      <c r="G1578" t="s">
        <v>50</v>
      </c>
      <c r="H1578">
        <v>3.0555546283721901E-4</v>
      </c>
    </row>
    <row r="1579" spans="1:8" x14ac:dyDescent="0.25">
      <c r="A1579" t="s">
        <v>81</v>
      </c>
      <c r="B1579" t="s">
        <v>70</v>
      </c>
      <c r="C1579" t="s">
        <v>105</v>
      </c>
      <c r="D1579" t="s">
        <v>47</v>
      </c>
      <c r="E1579" t="s">
        <v>3419</v>
      </c>
      <c r="F1579" t="s">
        <v>49</v>
      </c>
      <c r="G1579" t="s">
        <v>50</v>
      </c>
      <c r="H1579" s="7">
        <v>4.16666269302368E-5</v>
      </c>
    </row>
    <row r="1580" spans="1:8" x14ac:dyDescent="0.25">
      <c r="A1580" t="s">
        <v>81</v>
      </c>
      <c r="B1580" t="s">
        <v>76</v>
      </c>
      <c r="C1580" t="s">
        <v>105</v>
      </c>
      <c r="D1580" t="s">
        <v>47</v>
      </c>
      <c r="E1580" t="s">
        <v>3414</v>
      </c>
      <c r="F1580" t="s">
        <v>49</v>
      </c>
      <c r="G1580" t="s">
        <v>50</v>
      </c>
      <c r="H1580">
        <v>3.5714280037652798E-4</v>
      </c>
    </row>
    <row r="1581" spans="1:8" x14ac:dyDescent="0.25">
      <c r="A1581" t="s">
        <v>81</v>
      </c>
      <c r="B1581" t="s">
        <v>70</v>
      </c>
      <c r="C1581" t="s">
        <v>105</v>
      </c>
      <c r="D1581" t="s">
        <v>47</v>
      </c>
      <c r="E1581" t="s">
        <v>3421</v>
      </c>
      <c r="F1581" t="s">
        <v>49</v>
      </c>
      <c r="G1581" t="s">
        <v>50</v>
      </c>
      <c r="H1581" s="7">
        <v>3.9682501838320699E-5</v>
      </c>
    </row>
    <row r="1582" spans="1:8" x14ac:dyDescent="0.25">
      <c r="A1582" t="s">
        <v>81</v>
      </c>
      <c r="B1582" t="s">
        <v>76</v>
      </c>
      <c r="C1582" t="s">
        <v>105</v>
      </c>
      <c r="D1582" t="s">
        <v>47</v>
      </c>
      <c r="E1582" t="s">
        <v>3416</v>
      </c>
      <c r="F1582" t="s">
        <v>49</v>
      </c>
      <c r="G1582" t="s">
        <v>50</v>
      </c>
      <c r="H1582">
        <v>3.4090903672304997E-4</v>
      </c>
    </row>
    <row r="1583" spans="1:8" x14ac:dyDescent="0.25">
      <c r="A1583" t="s">
        <v>81</v>
      </c>
      <c r="B1583" t="s">
        <v>70</v>
      </c>
      <c r="C1583" t="s">
        <v>105</v>
      </c>
      <c r="D1583" t="s">
        <v>47</v>
      </c>
      <c r="E1583" t="s">
        <v>3423</v>
      </c>
      <c r="F1583" t="s">
        <v>49</v>
      </c>
      <c r="G1583" t="s">
        <v>50</v>
      </c>
      <c r="H1583" s="7">
        <v>3.7878751754760702E-5</v>
      </c>
    </row>
    <row r="1584" spans="1:8" x14ac:dyDescent="0.25">
      <c r="A1584" t="s">
        <v>81</v>
      </c>
      <c r="B1584" t="s">
        <v>76</v>
      </c>
      <c r="C1584" t="s">
        <v>105</v>
      </c>
      <c r="D1584" t="s">
        <v>47</v>
      </c>
      <c r="E1584" t="s">
        <v>3418</v>
      </c>
      <c r="F1584" t="s">
        <v>49</v>
      </c>
      <c r="G1584" t="s">
        <v>50</v>
      </c>
      <c r="H1584">
        <v>3.2608690469161297E-4</v>
      </c>
    </row>
    <row r="1585" spans="1:8" x14ac:dyDescent="0.25">
      <c r="A1585" t="s">
        <v>81</v>
      </c>
      <c r="B1585" t="s">
        <v>70</v>
      </c>
      <c r="C1585" t="s">
        <v>105</v>
      </c>
      <c r="D1585" t="s">
        <v>47</v>
      </c>
      <c r="E1585" t="s">
        <v>3425</v>
      </c>
      <c r="F1585" t="s">
        <v>49</v>
      </c>
      <c r="G1585" t="s">
        <v>50</v>
      </c>
      <c r="H1585" s="7">
        <v>3.6231849504553703E-5</v>
      </c>
    </row>
    <row r="1586" spans="1:8" x14ac:dyDescent="0.25">
      <c r="A1586" t="s">
        <v>81</v>
      </c>
      <c r="B1586" t="s">
        <v>76</v>
      </c>
      <c r="C1586" t="s">
        <v>105</v>
      </c>
      <c r="D1586" t="s">
        <v>47</v>
      </c>
      <c r="E1586" t="s">
        <v>3420</v>
      </c>
      <c r="F1586" t="s">
        <v>49</v>
      </c>
      <c r="G1586" t="s">
        <v>50</v>
      </c>
      <c r="H1586">
        <v>3.1249995032946198E-4</v>
      </c>
    </row>
    <row r="1587" spans="1:8" x14ac:dyDescent="0.25">
      <c r="A1587" t="s">
        <v>81</v>
      </c>
      <c r="B1587" t="s">
        <v>70</v>
      </c>
      <c r="C1587" t="s">
        <v>105</v>
      </c>
      <c r="D1587" t="s">
        <v>47</v>
      </c>
      <c r="E1587" t="s">
        <v>3428</v>
      </c>
      <c r="F1587" t="s">
        <v>49</v>
      </c>
      <c r="G1587" t="s">
        <v>50</v>
      </c>
      <c r="H1587" s="7">
        <v>3.4722189108530597E-5</v>
      </c>
    </row>
    <row r="1588" spans="1:8" x14ac:dyDescent="0.25">
      <c r="A1588" t="s">
        <v>81</v>
      </c>
      <c r="B1588" t="s">
        <v>76</v>
      </c>
      <c r="C1588" t="s">
        <v>105</v>
      </c>
      <c r="D1588" t="s">
        <v>47</v>
      </c>
      <c r="E1588" t="s">
        <v>3422</v>
      </c>
      <c r="F1588" t="s">
        <v>49</v>
      </c>
      <c r="G1588" t="s">
        <v>50</v>
      </c>
      <c r="H1588">
        <v>2.99999952316284E-4</v>
      </c>
    </row>
    <row r="1589" spans="1:8" x14ac:dyDescent="0.25">
      <c r="A1589" t="s">
        <v>81</v>
      </c>
      <c r="B1589" t="s">
        <v>70</v>
      </c>
      <c r="C1589" t="s">
        <v>105</v>
      </c>
      <c r="D1589" t="s">
        <v>47</v>
      </c>
      <c r="E1589" t="s">
        <v>3430</v>
      </c>
      <c r="F1589" t="s">
        <v>49</v>
      </c>
      <c r="G1589" t="s">
        <v>50</v>
      </c>
      <c r="H1589" s="7">
        <v>3.3333301544189399E-5</v>
      </c>
    </row>
    <row r="1590" spans="1:8" x14ac:dyDescent="0.25">
      <c r="A1590" t="s">
        <v>81</v>
      </c>
      <c r="B1590" t="s">
        <v>76</v>
      </c>
      <c r="C1590" t="s">
        <v>105</v>
      </c>
      <c r="D1590" t="s">
        <v>47</v>
      </c>
      <c r="E1590" t="s">
        <v>3424</v>
      </c>
      <c r="F1590" t="s">
        <v>49</v>
      </c>
      <c r="G1590" t="s">
        <v>50</v>
      </c>
      <c r="H1590">
        <v>2.8846149261181099E-4</v>
      </c>
    </row>
    <row r="1591" spans="1:8" x14ac:dyDescent="0.25">
      <c r="A1591" t="s">
        <v>81</v>
      </c>
      <c r="B1591" t="s">
        <v>70</v>
      </c>
      <c r="C1591" t="s">
        <v>105</v>
      </c>
      <c r="D1591" t="s">
        <v>47</v>
      </c>
      <c r="E1591" t="s">
        <v>3432</v>
      </c>
      <c r="F1591" t="s">
        <v>49</v>
      </c>
      <c r="G1591" t="s">
        <v>50</v>
      </c>
      <c r="H1591" s="7">
        <v>3.20512514847975E-5</v>
      </c>
    </row>
    <row r="1592" spans="1:8" x14ac:dyDescent="0.25">
      <c r="A1592" t="s">
        <v>81</v>
      </c>
      <c r="B1592" t="s">
        <v>76</v>
      </c>
      <c r="C1592" t="s">
        <v>105</v>
      </c>
      <c r="D1592" t="s">
        <v>47</v>
      </c>
      <c r="E1592" t="s">
        <v>3426</v>
      </c>
      <c r="F1592" t="s">
        <v>49</v>
      </c>
      <c r="G1592" t="s">
        <v>50</v>
      </c>
      <c r="H1592">
        <v>2.7777773362618898E-4</v>
      </c>
    </row>
    <row r="1593" spans="1:8" x14ac:dyDescent="0.25">
      <c r="A1593" t="s">
        <v>81</v>
      </c>
      <c r="B1593" t="s">
        <v>70</v>
      </c>
      <c r="C1593" t="s">
        <v>105</v>
      </c>
      <c r="D1593" t="s">
        <v>47</v>
      </c>
      <c r="E1593" t="s">
        <v>3433</v>
      </c>
      <c r="F1593" t="s">
        <v>49</v>
      </c>
      <c r="G1593" t="s">
        <v>50</v>
      </c>
      <c r="H1593" s="7">
        <v>3.08641680964717E-5</v>
      </c>
    </row>
    <row r="1594" spans="1:8" x14ac:dyDescent="0.25">
      <c r="A1594" t="s">
        <v>81</v>
      </c>
      <c r="B1594" t="s">
        <v>76</v>
      </c>
      <c r="C1594" t="s">
        <v>105</v>
      </c>
      <c r="D1594" t="s">
        <v>47</v>
      </c>
      <c r="E1594" t="s">
        <v>3427</v>
      </c>
      <c r="F1594" t="s">
        <v>49</v>
      </c>
      <c r="G1594" t="s">
        <v>50</v>
      </c>
      <c r="H1594">
        <v>2.6785710028239597E-4</v>
      </c>
    </row>
    <row r="1595" spans="1:8" x14ac:dyDescent="0.25">
      <c r="A1595" t="s">
        <v>81</v>
      </c>
      <c r="B1595" t="s">
        <v>70</v>
      </c>
      <c r="C1595" t="s">
        <v>105</v>
      </c>
      <c r="D1595" t="s">
        <v>47</v>
      </c>
      <c r="E1595" t="s">
        <v>3434</v>
      </c>
      <c r="F1595" t="s">
        <v>49</v>
      </c>
      <c r="G1595" t="s">
        <v>50</v>
      </c>
      <c r="H1595" s="7">
        <v>2.9761876378740501E-5</v>
      </c>
    </row>
    <row r="1596" spans="1:8" x14ac:dyDescent="0.25">
      <c r="A1596" t="s">
        <v>81</v>
      </c>
      <c r="B1596" t="s">
        <v>76</v>
      </c>
      <c r="C1596" t="s">
        <v>105</v>
      </c>
      <c r="D1596" t="s">
        <v>47</v>
      </c>
      <c r="E1596" t="s">
        <v>3429</v>
      </c>
      <c r="F1596" t="s">
        <v>49</v>
      </c>
      <c r="G1596" t="s">
        <v>50</v>
      </c>
      <c r="H1596">
        <v>2.5862064854852E-4</v>
      </c>
    </row>
    <row r="1597" spans="1:8" x14ac:dyDescent="0.25">
      <c r="A1597" t="s">
        <v>81</v>
      </c>
      <c r="B1597" t="s">
        <v>70</v>
      </c>
      <c r="C1597" t="s">
        <v>105</v>
      </c>
      <c r="D1597" t="s">
        <v>47</v>
      </c>
      <c r="E1597" t="s">
        <v>3435</v>
      </c>
      <c r="F1597" t="s">
        <v>49</v>
      </c>
      <c r="G1597" t="s">
        <v>50</v>
      </c>
      <c r="H1597" s="7">
        <v>2.87356047794736E-5</v>
      </c>
    </row>
    <row r="1598" spans="1:8" x14ac:dyDescent="0.25">
      <c r="A1598" t="s">
        <v>81</v>
      </c>
      <c r="B1598" t="s">
        <v>76</v>
      </c>
      <c r="C1598" t="s">
        <v>105</v>
      </c>
      <c r="D1598" t="s">
        <v>47</v>
      </c>
      <c r="E1598" t="s">
        <v>3431</v>
      </c>
      <c r="F1598" t="s">
        <v>49</v>
      </c>
      <c r="G1598" t="s">
        <v>50</v>
      </c>
      <c r="H1598">
        <v>2.9629627863565999E-4</v>
      </c>
    </row>
    <row r="1599" spans="1:8" x14ac:dyDescent="0.25">
      <c r="A1599" t="s">
        <v>106</v>
      </c>
      <c r="B1599" t="s">
        <v>110</v>
      </c>
      <c r="C1599" t="s">
        <v>108</v>
      </c>
      <c r="D1599" t="s">
        <v>95</v>
      </c>
      <c r="E1599" t="s">
        <v>60</v>
      </c>
      <c r="F1599" t="s">
        <v>61</v>
      </c>
      <c r="G1599">
        <v>2.9629627863565999E-4</v>
      </c>
    </row>
    <row r="1600" spans="1:8" x14ac:dyDescent="0.25">
      <c r="A1600">
        <v>2.9629627863565999E-4</v>
      </c>
    </row>
    <row r="1601" spans="1:8" x14ac:dyDescent="0.25">
      <c r="A1601" t="s">
        <v>81</v>
      </c>
      <c r="B1601" t="s">
        <v>70</v>
      </c>
      <c r="C1601" t="s">
        <v>105</v>
      </c>
      <c r="D1601" t="s">
        <v>47</v>
      </c>
      <c r="E1601" t="s">
        <v>3436</v>
      </c>
      <c r="F1601" t="s">
        <v>49</v>
      </c>
      <c r="G1601" t="s">
        <v>50</v>
      </c>
      <c r="H1601" s="7">
        <v>2.7777751286824498E-5</v>
      </c>
    </row>
    <row r="1602" spans="1:8" x14ac:dyDescent="0.25">
      <c r="A1602" t="s">
        <v>81</v>
      </c>
      <c r="B1602" t="s">
        <v>70</v>
      </c>
      <c r="C1602" t="s">
        <v>105</v>
      </c>
      <c r="D1602" t="s">
        <v>47</v>
      </c>
      <c r="E1602" t="s">
        <v>3437</v>
      </c>
      <c r="F1602" t="s">
        <v>49</v>
      </c>
      <c r="G1602" t="s">
        <v>50</v>
      </c>
      <c r="H1602" s="7">
        <v>2.6881694793701101E-5</v>
      </c>
    </row>
    <row r="1603" spans="1:8" x14ac:dyDescent="0.25">
      <c r="A1603" t="s">
        <v>81</v>
      </c>
      <c r="B1603" t="s">
        <v>70</v>
      </c>
      <c r="C1603" t="s">
        <v>105</v>
      </c>
      <c r="D1603" t="s">
        <v>47</v>
      </c>
      <c r="E1603" t="s">
        <v>3438</v>
      </c>
      <c r="F1603" t="s">
        <v>49</v>
      </c>
      <c r="G1603" t="s">
        <v>50</v>
      </c>
      <c r="H1603" s="7">
        <v>5.2083283662796E-5</v>
      </c>
    </row>
    <row r="1604" spans="1:8" x14ac:dyDescent="0.25">
      <c r="A1604" t="s">
        <v>81</v>
      </c>
      <c r="B1604" t="s">
        <v>70</v>
      </c>
      <c r="C1604" t="s">
        <v>105</v>
      </c>
      <c r="D1604" t="s">
        <v>47</v>
      </c>
      <c r="E1604" t="s">
        <v>3439</v>
      </c>
      <c r="F1604" t="s">
        <v>49</v>
      </c>
      <c r="G1604" t="s">
        <v>50</v>
      </c>
      <c r="H1604" s="7">
        <v>5.0505002339680897E-5</v>
      </c>
    </row>
    <row r="1605" spans="1:8" x14ac:dyDescent="0.25">
      <c r="A1605" t="s">
        <v>81</v>
      </c>
      <c r="B1605" t="s">
        <v>70</v>
      </c>
      <c r="C1605" t="s">
        <v>105</v>
      </c>
      <c r="D1605" t="s">
        <v>47</v>
      </c>
      <c r="E1605" t="s">
        <v>3440</v>
      </c>
      <c r="F1605" t="s">
        <v>49</v>
      </c>
      <c r="G1605" t="s">
        <v>50</v>
      </c>
      <c r="H1605" s="7">
        <v>4.9019561094396198E-5</v>
      </c>
    </row>
    <row r="1606" spans="1:8" x14ac:dyDescent="0.25">
      <c r="A1606" t="s">
        <v>81</v>
      </c>
      <c r="B1606" t="s">
        <v>70</v>
      </c>
      <c r="C1606" t="s">
        <v>105</v>
      </c>
      <c r="D1606" t="s">
        <v>47</v>
      </c>
      <c r="E1606" t="s">
        <v>3441</v>
      </c>
      <c r="F1606" t="s">
        <v>49</v>
      </c>
      <c r="G1606" t="s">
        <v>50</v>
      </c>
      <c r="H1606" s="7">
        <v>4.7619002205984899E-5</v>
      </c>
    </row>
    <row r="1607" spans="1:8" x14ac:dyDescent="0.25">
      <c r="A1607" t="s">
        <v>81</v>
      </c>
      <c r="B1607" t="s">
        <v>70</v>
      </c>
      <c r="C1607" t="s">
        <v>105</v>
      </c>
      <c r="D1607" t="s">
        <v>47</v>
      </c>
      <c r="E1607" t="s">
        <v>3442</v>
      </c>
      <c r="F1607" t="s">
        <v>49</v>
      </c>
      <c r="G1607" t="s">
        <v>50</v>
      </c>
      <c r="H1607" s="7">
        <v>8.4876517454783102E-5</v>
      </c>
    </row>
    <row r="1608" spans="1:8" x14ac:dyDescent="0.25">
      <c r="A1608" t="s">
        <v>81</v>
      </c>
      <c r="B1608" t="s">
        <v>70</v>
      </c>
      <c r="C1608" t="s">
        <v>105</v>
      </c>
      <c r="D1608" t="s">
        <v>47</v>
      </c>
      <c r="E1608" t="s">
        <v>3443</v>
      </c>
      <c r="F1608" t="s">
        <v>49</v>
      </c>
      <c r="G1608" t="s">
        <v>50</v>
      </c>
      <c r="H1608" s="7">
        <v>8.2582557523572695E-5</v>
      </c>
    </row>
    <row r="1609" spans="1:8" x14ac:dyDescent="0.25">
      <c r="A1609" t="s">
        <v>81</v>
      </c>
      <c r="B1609" t="s">
        <v>70</v>
      </c>
      <c r="C1609" t="s">
        <v>105</v>
      </c>
      <c r="D1609" t="s">
        <v>47</v>
      </c>
      <c r="E1609" t="s">
        <v>3444</v>
      </c>
      <c r="F1609" t="s">
        <v>49</v>
      </c>
      <c r="G1609" t="s">
        <v>50</v>
      </c>
      <c r="H1609" s="7">
        <v>8.0409332325583998E-5</v>
      </c>
    </row>
    <row r="1610" spans="1:8" x14ac:dyDescent="0.25">
      <c r="A1610" t="s">
        <v>81</v>
      </c>
      <c r="B1610" t="s">
        <v>70</v>
      </c>
      <c r="C1610" t="s">
        <v>105</v>
      </c>
      <c r="D1610" t="s">
        <v>47</v>
      </c>
      <c r="E1610" t="s">
        <v>3445</v>
      </c>
      <c r="F1610" t="s">
        <v>49</v>
      </c>
      <c r="G1610" t="s">
        <v>50</v>
      </c>
      <c r="H1610" s="7">
        <v>7.8347554573645904E-5</v>
      </c>
    </row>
    <row r="1611" spans="1:8" x14ac:dyDescent="0.25">
      <c r="A1611" t="s">
        <v>81</v>
      </c>
      <c r="B1611" t="s">
        <v>70</v>
      </c>
      <c r="C1611" t="s">
        <v>105</v>
      </c>
      <c r="D1611" t="s">
        <v>47</v>
      </c>
      <c r="E1611" t="s">
        <v>3446</v>
      </c>
      <c r="F1611" t="s">
        <v>49</v>
      </c>
      <c r="G1611" t="s">
        <v>50</v>
      </c>
      <c r="H1611" s="7">
        <v>7.6388865709304794E-5</v>
      </c>
    </row>
    <row r="1612" spans="1:8" x14ac:dyDescent="0.25">
      <c r="A1612" t="s">
        <v>81</v>
      </c>
      <c r="B1612" t="s">
        <v>70</v>
      </c>
      <c r="C1612" t="s">
        <v>105</v>
      </c>
      <c r="D1612" t="s">
        <v>47</v>
      </c>
      <c r="E1612" t="s">
        <v>3447</v>
      </c>
      <c r="F1612" t="s">
        <v>49</v>
      </c>
      <c r="G1612" t="s">
        <v>50</v>
      </c>
      <c r="H1612" s="7">
        <v>7.45257226432242E-5</v>
      </c>
    </row>
    <row r="1613" spans="1:8" x14ac:dyDescent="0.25">
      <c r="A1613" t="s">
        <v>81</v>
      </c>
      <c r="B1613" t="s">
        <v>70</v>
      </c>
      <c r="C1613" t="s">
        <v>105</v>
      </c>
      <c r="D1613" t="s">
        <v>47</v>
      </c>
      <c r="E1613" t="s">
        <v>3448</v>
      </c>
      <c r="F1613" t="s">
        <v>49</v>
      </c>
      <c r="G1613" t="s">
        <v>50</v>
      </c>
      <c r="H1613" s="7">
        <v>7.2751300675528294E-5</v>
      </c>
    </row>
    <row r="1614" spans="1:8" x14ac:dyDescent="0.25">
      <c r="A1614" t="s">
        <v>81</v>
      </c>
      <c r="B1614" t="s">
        <v>70</v>
      </c>
      <c r="C1614" t="s">
        <v>105</v>
      </c>
      <c r="D1614" t="s">
        <v>47</v>
      </c>
      <c r="E1614" t="s">
        <v>3449</v>
      </c>
      <c r="F1614" t="s">
        <v>49</v>
      </c>
      <c r="G1614" t="s">
        <v>50</v>
      </c>
      <c r="H1614" s="7">
        <v>7.1059409962143997E-5</v>
      </c>
    </row>
    <row r="1615" spans="1:8" x14ac:dyDescent="0.25">
      <c r="A1615" t="s">
        <v>81</v>
      </c>
      <c r="B1615" t="s">
        <v>70</v>
      </c>
      <c r="C1615" t="s">
        <v>105</v>
      </c>
      <c r="D1615" t="s">
        <v>47</v>
      </c>
      <c r="E1615" t="s">
        <v>3450</v>
      </c>
      <c r="F1615" t="s">
        <v>49</v>
      </c>
      <c r="G1615" t="s">
        <v>50</v>
      </c>
      <c r="H1615" s="7">
        <v>6.9444423372095202E-5</v>
      </c>
    </row>
    <row r="1616" spans="1:8" x14ac:dyDescent="0.25">
      <c r="A1616" t="s">
        <v>81</v>
      </c>
      <c r="B1616" t="s">
        <v>70</v>
      </c>
      <c r="C1616" t="s">
        <v>105</v>
      </c>
      <c r="D1616" t="s">
        <v>47</v>
      </c>
      <c r="E1616" t="s">
        <v>3451</v>
      </c>
      <c r="F1616" t="s">
        <v>49</v>
      </c>
      <c r="G1616" t="s">
        <v>50</v>
      </c>
      <c r="H1616" s="7">
        <v>6.79012139638265E-5</v>
      </c>
    </row>
    <row r="1617" spans="1:8" x14ac:dyDescent="0.25">
      <c r="A1617" t="s">
        <v>81</v>
      </c>
      <c r="B1617" t="s">
        <v>70</v>
      </c>
      <c r="C1617" t="s">
        <v>105</v>
      </c>
      <c r="D1617" t="s">
        <v>47</v>
      </c>
      <c r="E1617" t="s">
        <v>3452</v>
      </c>
      <c r="F1617" t="s">
        <v>49</v>
      </c>
      <c r="G1617" t="s">
        <v>50</v>
      </c>
      <c r="H1617" s="7">
        <v>6.6425100616786795E-5</v>
      </c>
    </row>
    <row r="1618" spans="1:8" x14ac:dyDescent="0.25">
      <c r="A1618" t="s">
        <v>81</v>
      </c>
      <c r="B1618" t="s">
        <v>70</v>
      </c>
      <c r="C1618" t="s">
        <v>105</v>
      </c>
      <c r="D1618" t="s">
        <v>47</v>
      </c>
      <c r="E1618" t="s">
        <v>3453</v>
      </c>
      <c r="F1618" t="s">
        <v>49</v>
      </c>
      <c r="G1618" t="s">
        <v>50</v>
      </c>
      <c r="H1618" s="7">
        <v>6.5011800603663597E-5</v>
      </c>
    </row>
    <row r="1619" spans="1:8" x14ac:dyDescent="0.25">
      <c r="A1619" t="s">
        <v>81</v>
      </c>
      <c r="B1619" t="s">
        <v>70</v>
      </c>
      <c r="C1619" t="s">
        <v>105</v>
      </c>
      <c r="D1619" t="s">
        <v>47</v>
      </c>
      <c r="E1619" t="s">
        <v>3454</v>
      </c>
      <c r="F1619" t="s">
        <v>49</v>
      </c>
      <c r="G1619" t="s">
        <v>50</v>
      </c>
      <c r="H1619" s="7">
        <v>6.3657388091087306E-5</v>
      </c>
    </row>
    <row r="1620" spans="1:8" x14ac:dyDescent="0.25">
      <c r="A1620" t="s">
        <v>81</v>
      </c>
      <c r="B1620" t="s">
        <v>70</v>
      </c>
      <c r="C1620" t="s">
        <v>105</v>
      </c>
      <c r="D1620" t="s">
        <v>47</v>
      </c>
      <c r="E1620" t="s">
        <v>3455</v>
      </c>
      <c r="F1620" t="s">
        <v>49</v>
      </c>
      <c r="G1620" t="s">
        <v>50</v>
      </c>
      <c r="H1620" s="7">
        <v>6.2358257721881395E-5</v>
      </c>
    </row>
    <row r="1621" spans="1:8" x14ac:dyDescent="0.25">
      <c r="A1621" t="s">
        <v>81</v>
      </c>
      <c r="B1621" t="s">
        <v>70</v>
      </c>
      <c r="C1621" t="s">
        <v>105</v>
      </c>
      <c r="D1621" t="s">
        <v>47</v>
      </c>
      <c r="E1621" t="s">
        <v>3456</v>
      </c>
      <c r="F1621" t="s">
        <v>49</v>
      </c>
      <c r="G1621" t="s">
        <v>50</v>
      </c>
      <c r="H1621" s="7">
        <v>6.11110925674438E-5</v>
      </c>
    </row>
    <row r="1622" spans="1:8" x14ac:dyDescent="0.25">
      <c r="A1622" t="s">
        <v>106</v>
      </c>
      <c r="B1622" t="s">
        <v>110</v>
      </c>
      <c r="C1622" t="s">
        <v>108</v>
      </c>
      <c r="D1622" t="s">
        <v>96</v>
      </c>
      <c r="E1622" t="s">
        <v>60</v>
      </c>
      <c r="F1622" t="s">
        <v>61</v>
      </c>
      <c r="G1622" s="7">
        <v>6.11110925674438E-5</v>
      </c>
    </row>
    <row r="1623" spans="1:8" x14ac:dyDescent="0.25">
      <c r="A1623" s="7">
        <v>6.11110925674438E-5</v>
      </c>
    </row>
    <row r="1624" spans="1:8" x14ac:dyDescent="0.25">
      <c r="A1624" t="s">
        <v>20</v>
      </c>
      <c r="B1624" t="s">
        <v>3486</v>
      </c>
      <c r="C1624" t="s">
        <v>22</v>
      </c>
      <c r="D1624" t="s">
        <v>23</v>
      </c>
      <c r="E1624" t="s">
        <v>65</v>
      </c>
    </row>
    <row r="1625" spans="1:8" x14ac:dyDescent="0.25">
      <c r="A1625" t="s">
        <v>20</v>
      </c>
      <c r="B1625" t="s">
        <v>3486</v>
      </c>
      <c r="C1625" t="s">
        <v>22</v>
      </c>
      <c r="D1625" t="s">
        <v>23</v>
      </c>
      <c r="E1625" t="s">
        <v>3276</v>
      </c>
    </row>
    <row r="1626" spans="1:8" x14ac:dyDescent="0.25">
      <c r="A1626" t="s">
        <v>20</v>
      </c>
      <c r="B1626" t="s">
        <v>3487</v>
      </c>
      <c r="C1626" t="s">
        <v>22</v>
      </c>
      <c r="D1626" t="s">
        <v>23</v>
      </c>
      <c r="E1626" t="s">
        <v>65</v>
      </c>
    </row>
    <row r="1627" spans="1:8" x14ac:dyDescent="0.25">
      <c r="A1627" t="s">
        <v>20</v>
      </c>
      <c r="B1627" t="s">
        <v>3487</v>
      </c>
      <c r="C1627" t="s">
        <v>22</v>
      </c>
      <c r="D1627" t="s">
        <v>23</v>
      </c>
      <c r="E1627" t="s">
        <v>3276</v>
      </c>
    </row>
    <row r="1628" spans="1:8" x14ac:dyDescent="0.25">
      <c r="A1628" t="s">
        <v>20</v>
      </c>
      <c r="B1628" t="s">
        <v>3488</v>
      </c>
      <c r="C1628" t="s">
        <v>22</v>
      </c>
      <c r="D1628" t="s">
        <v>23</v>
      </c>
      <c r="E1628" t="s">
        <v>65</v>
      </c>
    </row>
    <row r="1629" spans="1:8" x14ac:dyDescent="0.25">
      <c r="A1629" t="s">
        <v>20</v>
      </c>
      <c r="B1629" t="s">
        <v>3488</v>
      </c>
      <c r="C1629" t="s">
        <v>22</v>
      </c>
      <c r="D1629" t="s">
        <v>23</v>
      </c>
      <c r="E1629" t="s">
        <v>3276</v>
      </c>
    </row>
    <row r="1630" spans="1:8" x14ac:dyDescent="0.25">
      <c r="A1630" t="s">
        <v>19</v>
      </c>
    </row>
    <row r="1631" spans="1:8" x14ac:dyDescent="0.25">
      <c r="A1631" t="s">
        <v>113</v>
      </c>
    </row>
    <row r="1633" spans="1:21" x14ac:dyDescent="0.25">
      <c r="A1633" t="s">
        <v>19</v>
      </c>
    </row>
    <row r="1634" spans="1:21" x14ac:dyDescent="0.25">
      <c r="A1634" t="s">
        <v>19</v>
      </c>
    </row>
    <row r="1635" spans="1:21" x14ac:dyDescent="0.25">
      <c r="A1635" t="s">
        <v>19</v>
      </c>
    </row>
    <row r="1636" spans="1:21" x14ac:dyDescent="0.25">
      <c r="A1636" t="s">
        <v>3227</v>
      </c>
      <c r="B1636" t="s">
        <v>24</v>
      </c>
      <c r="C1636" t="s">
        <v>25</v>
      </c>
      <c r="D1636" t="s">
        <v>3460</v>
      </c>
      <c r="E1636" t="s">
        <v>24</v>
      </c>
      <c r="F1636" t="s">
        <v>25</v>
      </c>
      <c r="G1636">
        <v>7002</v>
      </c>
    </row>
    <row r="1638" spans="1:21" x14ac:dyDescent="0.25">
      <c r="A1638" t="s">
        <v>3484</v>
      </c>
    </row>
    <row r="1640" spans="1:21" x14ac:dyDescent="0.25">
      <c r="A1640" t="s">
        <v>3227</v>
      </c>
      <c r="B1640" t="s">
        <v>24</v>
      </c>
      <c r="C1640" t="s">
        <v>25</v>
      </c>
      <c r="D1640">
        <v>7002</v>
      </c>
    </row>
    <row r="1641" spans="1:21" x14ac:dyDescent="0.25">
      <c r="A1641" t="s">
        <v>26</v>
      </c>
    </row>
    <row r="1642" spans="1:21" x14ac:dyDescent="0.25">
      <c r="A1642" t="s">
        <v>3374</v>
      </c>
      <c r="B1642" t="s">
        <v>73</v>
      </c>
      <c r="C1642" t="s">
        <v>27</v>
      </c>
      <c r="D1642" t="s">
        <v>28</v>
      </c>
      <c r="E1642" t="s">
        <v>29</v>
      </c>
      <c r="F1642" t="s">
        <v>30</v>
      </c>
      <c r="G1642" t="s">
        <v>31</v>
      </c>
      <c r="H1642" t="s">
        <v>32</v>
      </c>
      <c r="I1642" t="s">
        <v>33</v>
      </c>
      <c r="J1642" t="s">
        <v>34</v>
      </c>
      <c r="K1642" t="s">
        <v>3374</v>
      </c>
      <c r="L1642" t="s">
        <v>70</v>
      </c>
      <c r="M1642" t="s">
        <v>27</v>
      </c>
      <c r="N1642" t="s">
        <v>28</v>
      </c>
      <c r="O1642" t="s">
        <v>29</v>
      </c>
      <c r="P1642" t="s">
        <v>30</v>
      </c>
      <c r="Q1642" t="s">
        <v>31</v>
      </c>
      <c r="R1642" t="s">
        <v>32</v>
      </c>
      <c r="S1642" t="s">
        <v>33</v>
      </c>
      <c r="T1642" t="s">
        <v>34</v>
      </c>
      <c r="U1642">
        <v>25125</v>
      </c>
    </row>
    <row r="1644" spans="1:21" x14ac:dyDescent="0.25">
      <c r="A1644" t="s">
        <v>147</v>
      </c>
    </row>
    <row r="1645" spans="1:21" x14ac:dyDescent="0.25">
      <c r="A1645" t="s">
        <v>140</v>
      </c>
    </row>
    <row r="1646" spans="1:21" x14ac:dyDescent="0.25">
      <c r="A1646" t="s">
        <v>3275</v>
      </c>
    </row>
    <row r="1647" spans="1:21" x14ac:dyDescent="0.25">
      <c r="A1647" t="s">
        <v>221</v>
      </c>
    </row>
    <row r="1648" spans="1:21" x14ac:dyDescent="0.25">
      <c r="A1648" t="s">
        <v>37</v>
      </c>
      <c r="B1648" t="s">
        <v>38</v>
      </c>
    </row>
    <row r="1649" spans="1:12" x14ac:dyDescent="0.25">
      <c r="A1649" t="s">
        <v>3374</v>
      </c>
      <c r="B1649" t="s">
        <v>76</v>
      </c>
      <c r="C1649" t="s">
        <v>27</v>
      </c>
      <c r="D1649" t="s">
        <v>28</v>
      </c>
      <c r="E1649" t="s">
        <v>29</v>
      </c>
      <c r="F1649" t="s">
        <v>30</v>
      </c>
      <c r="G1649" t="s">
        <v>31</v>
      </c>
      <c r="H1649" t="s">
        <v>32</v>
      </c>
      <c r="I1649" t="s">
        <v>33</v>
      </c>
      <c r="J1649" t="s">
        <v>34</v>
      </c>
      <c r="K1649" t="s">
        <v>3489</v>
      </c>
      <c r="L1649" t="s">
        <v>38</v>
      </c>
    </row>
    <row r="1651" spans="1:12" x14ac:dyDescent="0.25">
      <c r="A1651" t="s">
        <v>39</v>
      </c>
      <c r="B1651" t="s">
        <v>40</v>
      </c>
      <c r="C1651" t="s">
        <v>41</v>
      </c>
      <c r="D1651" t="s">
        <v>1</v>
      </c>
      <c r="E1651">
        <v>12</v>
      </c>
      <c r="F1651" t="s">
        <v>42</v>
      </c>
      <c r="G1651" t="s">
        <v>43</v>
      </c>
      <c r="H1651" t="s">
        <v>3490</v>
      </c>
    </row>
    <row r="1653" spans="1:12" x14ac:dyDescent="0.25">
      <c r="A1653" t="s">
        <v>39</v>
      </c>
      <c r="B1653" t="s">
        <v>40</v>
      </c>
      <c r="C1653" t="s">
        <v>41</v>
      </c>
      <c r="D1653" t="s">
        <v>1</v>
      </c>
      <c r="E1653">
        <v>14</v>
      </c>
      <c r="F1653" t="s">
        <v>42</v>
      </c>
      <c r="G1653" t="s">
        <v>43</v>
      </c>
      <c r="H1653">
        <v>0.2</v>
      </c>
    </row>
    <row r="1654" spans="1:12" x14ac:dyDescent="0.25">
      <c r="A1654" t="s">
        <v>3274</v>
      </c>
    </row>
    <row r="1655" spans="1:12" x14ac:dyDescent="0.25">
      <c r="A1655" t="s">
        <v>37</v>
      </c>
      <c r="B1655" t="s">
        <v>38</v>
      </c>
    </row>
    <row r="1656" spans="1:12" x14ac:dyDescent="0.25">
      <c r="A1656" t="s">
        <v>39</v>
      </c>
      <c r="B1656" t="s">
        <v>40</v>
      </c>
      <c r="C1656" t="s">
        <v>41</v>
      </c>
      <c r="D1656" t="s">
        <v>1</v>
      </c>
      <c r="E1656">
        <v>13</v>
      </c>
      <c r="F1656" t="s">
        <v>42</v>
      </c>
      <c r="G1656" t="s">
        <v>43</v>
      </c>
      <c r="H1656">
        <v>0.2</v>
      </c>
    </row>
    <row r="1657" spans="1:12" x14ac:dyDescent="0.25">
      <c r="A1657" t="s">
        <v>79</v>
      </c>
      <c r="B1657" t="s">
        <v>24</v>
      </c>
      <c r="C1657" t="s">
        <v>25</v>
      </c>
      <c r="D1657" t="s">
        <v>3462</v>
      </c>
      <c r="E1657" t="s">
        <v>24</v>
      </c>
      <c r="F1657" t="s">
        <v>25</v>
      </c>
      <c r="G1657">
        <v>6960</v>
      </c>
    </row>
    <row r="1659" spans="1:12" x14ac:dyDescent="0.25">
      <c r="A1659" t="s">
        <v>80</v>
      </c>
    </row>
    <row r="1660" spans="1:12" x14ac:dyDescent="0.25">
      <c r="A1660" t="s">
        <v>80</v>
      </c>
    </row>
    <row r="1661" spans="1:12" x14ac:dyDescent="0.25">
      <c r="A1661" t="s">
        <v>79</v>
      </c>
      <c r="B1661" t="s">
        <v>24</v>
      </c>
      <c r="C1661" t="s">
        <v>25</v>
      </c>
      <c r="D1661">
        <v>6960</v>
      </c>
    </row>
    <row r="1662" spans="1:12" x14ac:dyDescent="0.25">
      <c r="A1662" t="s">
        <v>81</v>
      </c>
      <c r="B1662" t="s">
        <v>70</v>
      </c>
      <c r="C1662" t="s">
        <v>27</v>
      </c>
      <c r="D1662" t="s">
        <v>28</v>
      </c>
      <c r="E1662" t="s">
        <v>29</v>
      </c>
      <c r="F1662" t="s">
        <v>30</v>
      </c>
      <c r="G1662" t="s">
        <v>31</v>
      </c>
      <c r="H1662" t="s">
        <v>32</v>
      </c>
      <c r="I1662" t="s">
        <v>33</v>
      </c>
      <c r="J1662" t="s">
        <v>34</v>
      </c>
      <c r="K1662">
        <v>125</v>
      </c>
    </row>
    <row r="1663" spans="1:12" x14ac:dyDescent="0.25">
      <c r="A1663" t="s">
        <v>82</v>
      </c>
    </row>
    <row r="1664" spans="1:12" x14ac:dyDescent="0.25">
      <c r="A1664" t="s">
        <v>83</v>
      </c>
    </row>
    <row r="1665" spans="1:31" x14ac:dyDescent="0.25">
      <c r="A1665" t="s">
        <v>80</v>
      </c>
    </row>
    <row r="1666" spans="1:31" x14ac:dyDescent="0.25">
      <c r="A1666" t="s">
        <v>37</v>
      </c>
      <c r="B1666" t="s">
        <v>38</v>
      </c>
    </row>
    <row r="1667" spans="1:31" x14ac:dyDescent="0.25">
      <c r="A1667" t="s">
        <v>81</v>
      </c>
      <c r="B1667" t="s">
        <v>73</v>
      </c>
      <c r="C1667" t="s">
        <v>27</v>
      </c>
      <c r="D1667" t="s">
        <v>28</v>
      </c>
      <c r="E1667" t="s">
        <v>29</v>
      </c>
      <c r="F1667" t="s">
        <v>30</v>
      </c>
      <c r="G1667" t="s">
        <v>31</v>
      </c>
      <c r="H1667" t="s">
        <v>32</v>
      </c>
      <c r="I1667" t="s">
        <v>33</v>
      </c>
      <c r="J1667" t="s">
        <v>34</v>
      </c>
      <c r="K1667" t="s">
        <v>39</v>
      </c>
      <c r="L1667" t="s">
        <v>40</v>
      </c>
      <c r="M1667" t="s">
        <v>41</v>
      </c>
      <c r="N1667" t="s">
        <v>1</v>
      </c>
      <c r="O1667">
        <v>14</v>
      </c>
      <c r="P1667" t="s">
        <v>42</v>
      </c>
      <c r="Q1667" t="s">
        <v>43</v>
      </c>
      <c r="R1667">
        <v>0.2</v>
      </c>
    </row>
    <row r="1668" spans="1:31" x14ac:dyDescent="0.25">
      <c r="B1668">
        <v>25</v>
      </c>
    </row>
    <row r="1669" spans="1:31" x14ac:dyDescent="0.25">
      <c r="A1669" t="s">
        <v>86</v>
      </c>
    </row>
    <row r="1670" spans="1:31" x14ac:dyDescent="0.25">
      <c r="A1670" t="s">
        <v>87</v>
      </c>
    </row>
    <row r="1671" spans="1:31" x14ac:dyDescent="0.25">
      <c r="A1671" t="s">
        <v>37</v>
      </c>
      <c r="B1671" t="s">
        <v>38</v>
      </c>
    </row>
    <row r="1672" spans="1:31" x14ac:dyDescent="0.25">
      <c r="A1672" t="s">
        <v>39</v>
      </c>
      <c r="B1672" t="s">
        <v>40</v>
      </c>
      <c r="C1672" t="s">
        <v>41</v>
      </c>
      <c r="D1672" t="s">
        <v>1</v>
      </c>
      <c r="E1672">
        <v>12</v>
      </c>
      <c r="F1672" t="s">
        <v>42</v>
      </c>
      <c r="G1672" t="s">
        <v>43</v>
      </c>
      <c r="H1672">
        <v>0.2</v>
      </c>
    </row>
    <row r="1673" spans="1:31" x14ac:dyDescent="0.25">
      <c r="A1673" t="s">
        <v>81</v>
      </c>
      <c r="B1673" t="s">
        <v>76</v>
      </c>
      <c r="C1673" t="s">
        <v>27</v>
      </c>
      <c r="D1673" t="s">
        <v>28</v>
      </c>
      <c r="E1673" t="s">
        <v>29</v>
      </c>
      <c r="F1673" t="s">
        <v>30</v>
      </c>
      <c r="G1673" t="s">
        <v>31</v>
      </c>
      <c r="H1673" t="s">
        <v>32</v>
      </c>
      <c r="I1673" t="s">
        <v>33</v>
      </c>
      <c r="J1673" t="s">
        <v>34</v>
      </c>
      <c r="K1673">
        <v>75</v>
      </c>
    </row>
    <row r="1674" spans="1:31" x14ac:dyDescent="0.25">
      <c r="A1674" t="s">
        <v>84</v>
      </c>
    </row>
    <row r="1675" spans="1:31" x14ac:dyDescent="0.25">
      <c r="A1675" t="s">
        <v>85</v>
      </c>
    </row>
    <row r="1676" spans="1:31" x14ac:dyDescent="0.25">
      <c r="A1676" t="s">
        <v>37</v>
      </c>
      <c r="B1676" t="s">
        <v>38</v>
      </c>
    </row>
    <row r="1677" spans="1:31" x14ac:dyDescent="0.25">
      <c r="A1677" t="s">
        <v>39</v>
      </c>
      <c r="B1677" t="s">
        <v>40</v>
      </c>
      <c r="C1677" t="s">
        <v>41</v>
      </c>
      <c r="D1677" t="s">
        <v>1</v>
      </c>
      <c r="E1677">
        <v>13</v>
      </c>
      <c r="F1677" t="s">
        <v>42</v>
      </c>
      <c r="G1677" t="s">
        <v>43</v>
      </c>
      <c r="H1677">
        <v>0.2</v>
      </c>
    </row>
    <row r="1678" spans="1:31" x14ac:dyDescent="0.25">
      <c r="A1678" t="s">
        <v>81</v>
      </c>
      <c r="B1678" t="s">
        <v>76</v>
      </c>
      <c r="C1678" t="s">
        <v>44</v>
      </c>
      <c r="D1678" t="s">
        <v>33</v>
      </c>
      <c r="E1678" t="s">
        <v>40</v>
      </c>
      <c r="F1678" t="s">
        <v>0</v>
      </c>
      <c r="G1678" t="s">
        <v>97</v>
      </c>
      <c r="H1678" t="s">
        <v>0</v>
      </c>
      <c r="I1678" t="s">
        <v>95</v>
      </c>
      <c r="J1678" t="s">
        <v>90</v>
      </c>
      <c r="K1678" t="s">
        <v>0</v>
      </c>
      <c r="L1678" t="s">
        <v>91</v>
      </c>
      <c r="M1678" t="s">
        <v>92</v>
      </c>
      <c r="N1678" t="s">
        <v>93</v>
      </c>
      <c r="O1678" t="s">
        <v>0</v>
      </c>
      <c r="P1678" t="s">
        <v>3459</v>
      </c>
      <c r="Q1678" t="s">
        <v>70</v>
      </c>
      <c r="R1678" t="s">
        <v>44</v>
      </c>
      <c r="S1678" t="s">
        <v>33</v>
      </c>
      <c r="T1678" t="s">
        <v>40</v>
      </c>
      <c r="U1678" t="s">
        <v>0</v>
      </c>
      <c r="V1678" t="s">
        <v>3375</v>
      </c>
      <c r="W1678" t="s">
        <v>0</v>
      </c>
      <c r="X1678" t="s">
        <v>96</v>
      </c>
      <c r="Y1678" t="s">
        <v>90</v>
      </c>
      <c r="Z1678" t="s">
        <v>0</v>
      </c>
      <c r="AA1678" t="s">
        <v>91</v>
      </c>
      <c r="AB1678" t="s">
        <v>92</v>
      </c>
      <c r="AC1678" t="s">
        <v>93</v>
      </c>
      <c r="AD1678" t="s">
        <v>0</v>
      </c>
      <c r="AE1678" t="s">
        <v>94</v>
      </c>
    </row>
    <row r="1680" spans="1:31" x14ac:dyDescent="0.25">
      <c r="A1680" t="s">
        <v>3374</v>
      </c>
      <c r="B1680" t="s">
        <v>73</v>
      </c>
      <c r="C1680" t="s">
        <v>44</v>
      </c>
      <c r="D1680" t="s">
        <v>33</v>
      </c>
      <c r="E1680" t="s">
        <v>40</v>
      </c>
      <c r="F1680" t="s">
        <v>0</v>
      </c>
      <c r="G1680" t="s">
        <v>3375</v>
      </c>
      <c r="H1680" t="s">
        <v>0</v>
      </c>
      <c r="I1680" t="s">
        <v>89</v>
      </c>
      <c r="J1680" t="s">
        <v>90</v>
      </c>
      <c r="K1680" t="s">
        <v>0</v>
      </c>
      <c r="L1680" t="s">
        <v>91</v>
      </c>
      <c r="M1680" t="s">
        <v>92</v>
      </c>
      <c r="N1680" t="s">
        <v>93</v>
      </c>
      <c r="O1680" t="s">
        <v>0</v>
      </c>
      <c r="P1680" t="s">
        <v>3459</v>
      </c>
      <c r="Q1680" t="s">
        <v>76</v>
      </c>
      <c r="R1680" t="s">
        <v>44</v>
      </c>
      <c r="S1680" t="s">
        <v>33</v>
      </c>
      <c r="T1680" t="s">
        <v>40</v>
      </c>
      <c r="U1680" t="s">
        <v>0</v>
      </c>
      <c r="V1680" t="s">
        <v>3375</v>
      </c>
      <c r="W1680" t="s">
        <v>0</v>
      </c>
      <c r="X1680" t="s">
        <v>95</v>
      </c>
      <c r="Y1680" t="s">
        <v>90</v>
      </c>
      <c r="Z1680" t="s">
        <v>0</v>
      </c>
      <c r="AA1680" t="s">
        <v>91</v>
      </c>
      <c r="AB1680" t="s">
        <v>92</v>
      </c>
      <c r="AC1680" t="s">
        <v>93</v>
      </c>
      <c r="AD1680" t="s">
        <v>0</v>
      </c>
      <c r="AE1680" t="s">
        <v>94</v>
      </c>
    </row>
    <row r="1682" spans="1:16" x14ac:dyDescent="0.25">
      <c r="A1682" t="s">
        <v>81</v>
      </c>
      <c r="B1682" t="s">
        <v>70</v>
      </c>
      <c r="C1682" t="s">
        <v>44</v>
      </c>
      <c r="D1682" t="s">
        <v>33</v>
      </c>
      <c r="E1682" t="s">
        <v>40</v>
      </c>
      <c r="F1682" t="s">
        <v>0</v>
      </c>
      <c r="G1682" t="s">
        <v>97</v>
      </c>
      <c r="H1682" t="s">
        <v>0</v>
      </c>
      <c r="I1682" t="s">
        <v>96</v>
      </c>
      <c r="J1682" t="s">
        <v>90</v>
      </c>
      <c r="K1682" t="s">
        <v>0</v>
      </c>
      <c r="L1682" t="s">
        <v>91</v>
      </c>
      <c r="M1682" t="s">
        <v>92</v>
      </c>
      <c r="N1682" t="s">
        <v>93</v>
      </c>
      <c r="O1682" t="s">
        <v>0</v>
      </c>
      <c r="P1682" t="s">
        <v>94</v>
      </c>
    </row>
    <row r="1683" spans="1:16" x14ac:dyDescent="0.25">
      <c r="A1683" t="s">
        <v>81</v>
      </c>
      <c r="B1683" t="s">
        <v>73</v>
      </c>
      <c r="C1683" t="s">
        <v>44</v>
      </c>
      <c r="D1683" t="s">
        <v>33</v>
      </c>
      <c r="E1683" t="s">
        <v>40</v>
      </c>
      <c r="F1683" t="s">
        <v>0</v>
      </c>
      <c r="G1683" t="s">
        <v>97</v>
      </c>
      <c r="H1683" t="s">
        <v>0</v>
      </c>
      <c r="I1683" t="s">
        <v>89</v>
      </c>
      <c r="J1683" t="s">
        <v>90</v>
      </c>
      <c r="K1683" t="s">
        <v>0</v>
      </c>
      <c r="L1683" t="s">
        <v>91</v>
      </c>
      <c r="M1683" t="s">
        <v>92</v>
      </c>
      <c r="N1683" t="s">
        <v>93</v>
      </c>
      <c r="O1683" t="s">
        <v>0</v>
      </c>
      <c r="P1683" t="s">
        <v>94</v>
      </c>
    </row>
    <row r="1684" spans="1:16" x14ac:dyDescent="0.25">
      <c r="A1684" t="s">
        <v>3374</v>
      </c>
      <c r="B1684" t="s">
        <v>3246</v>
      </c>
      <c r="C1684" t="s">
        <v>99</v>
      </c>
      <c r="D1684" t="s">
        <v>50</v>
      </c>
      <c r="E1684" t="s">
        <v>0</v>
      </c>
      <c r="F1684">
        <v>3.9930343627929601E-3</v>
      </c>
      <c r="G1684" t="s">
        <v>100</v>
      </c>
    </row>
    <row r="1685" spans="1:16" x14ac:dyDescent="0.25">
      <c r="A1685" t="s">
        <v>101</v>
      </c>
    </row>
    <row r="1686" spans="1:16" x14ac:dyDescent="0.25">
      <c r="A1686" t="s">
        <v>3374</v>
      </c>
      <c r="B1686" t="s">
        <v>104</v>
      </c>
      <c r="C1686" t="s">
        <v>44</v>
      </c>
      <c r="D1686" t="s">
        <v>45</v>
      </c>
      <c r="E1686" t="s">
        <v>46</v>
      </c>
      <c r="F1686" t="s">
        <v>3103</v>
      </c>
      <c r="G1686">
        <v>1</v>
      </c>
      <c r="H1686" t="s">
        <v>3104</v>
      </c>
    </row>
    <row r="1687" spans="1:16" x14ac:dyDescent="0.25">
      <c r="A1687" t="s">
        <v>3374</v>
      </c>
      <c r="B1687" t="s">
        <v>3245</v>
      </c>
      <c r="C1687" t="s">
        <v>99</v>
      </c>
      <c r="D1687" t="s">
        <v>50</v>
      </c>
      <c r="E1687" t="s">
        <v>0</v>
      </c>
      <c r="F1687">
        <v>3.2094717025756801E-3</v>
      </c>
      <c r="G1687" t="s">
        <v>100</v>
      </c>
    </row>
    <row r="1688" spans="1:16" x14ac:dyDescent="0.25">
      <c r="A1688" t="s">
        <v>101</v>
      </c>
    </row>
    <row r="1689" spans="1:16" x14ac:dyDescent="0.25">
      <c r="A1689" t="s">
        <v>3374</v>
      </c>
      <c r="B1689" t="s">
        <v>102</v>
      </c>
      <c r="C1689" t="s">
        <v>44</v>
      </c>
      <c r="D1689" t="s">
        <v>45</v>
      </c>
      <c r="E1689" t="s">
        <v>46</v>
      </c>
      <c r="F1689" t="s">
        <v>3103</v>
      </c>
      <c r="G1689">
        <v>3</v>
      </c>
      <c r="H1689" t="s">
        <v>3104</v>
      </c>
    </row>
    <row r="1690" spans="1:16" x14ac:dyDescent="0.25">
      <c r="A1690" t="s">
        <v>3374</v>
      </c>
      <c r="B1690" t="s">
        <v>3247</v>
      </c>
      <c r="C1690" t="s">
        <v>99</v>
      </c>
      <c r="D1690" t="s">
        <v>50</v>
      </c>
      <c r="E1690" t="s">
        <v>0</v>
      </c>
      <c r="F1690">
        <v>1.0662078857421799E-3</v>
      </c>
      <c r="G1690" t="s">
        <v>100</v>
      </c>
    </row>
    <row r="1691" spans="1:16" x14ac:dyDescent="0.25">
      <c r="A1691" t="s">
        <v>101</v>
      </c>
    </row>
    <row r="1692" spans="1:16" x14ac:dyDescent="0.25">
      <c r="A1692" t="s">
        <v>3374</v>
      </c>
      <c r="B1692" t="s">
        <v>103</v>
      </c>
      <c r="C1692" t="s">
        <v>44</v>
      </c>
      <c r="D1692" t="s">
        <v>45</v>
      </c>
      <c r="E1692" t="s">
        <v>46</v>
      </c>
      <c r="F1692" t="s">
        <v>3103</v>
      </c>
      <c r="G1692">
        <v>5</v>
      </c>
      <c r="H1692" t="s">
        <v>3104</v>
      </c>
    </row>
    <row r="1693" spans="1:16" x14ac:dyDescent="0.25">
      <c r="A1693" t="s">
        <v>3374</v>
      </c>
      <c r="B1693" t="s">
        <v>73</v>
      </c>
      <c r="C1693" t="s">
        <v>105</v>
      </c>
      <c r="D1693" t="s">
        <v>47</v>
      </c>
      <c r="E1693" t="s">
        <v>48</v>
      </c>
      <c r="F1693" t="s">
        <v>49</v>
      </c>
      <c r="G1693" t="s">
        <v>50</v>
      </c>
      <c r="H1693">
        <v>0</v>
      </c>
    </row>
    <row r="1694" spans="1:16" x14ac:dyDescent="0.25">
      <c r="A1694" t="s">
        <v>3374</v>
      </c>
      <c r="B1694" t="s">
        <v>76</v>
      </c>
      <c r="C1694" t="s">
        <v>105</v>
      </c>
      <c r="D1694" t="s">
        <v>47</v>
      </c>
      <c r="E1694" t="s">
        <v>3376</v>
      </c>
      <c r="F1694" t="s">
        <v>49</v>
      </c>
      <c r="G1694" t="s">
        <v>50</v>
      </c>
      <c r="H1694">
        <v>0</v>
      </c>
    </row>
    <row r="1695" spans="1:16" x14ac:dyDescent="0.25">
      <c r="A1695" t="s">
        <v>3374</v>
      </c>
      <c r="B1695" t="s">
        <v>70</v>
      </c>
      <c r="C1695" t="s">
        <v>105</v>
      </c>
      <c r="D1695" t="s">
        <v>47</v>
      </c>
      <c r="E1695" t="s">
        <v>3377</v>
      </c>
      <c r="F1695" t="s">
        <v>49</v>
      </c>
      <c r="G1695" t="s">
        <v>50</v>
      </c>
      <c r="H1695">
        <v>0</v>
      </c>
    </row>
    <row r="1696" spans="1:16" x14ac:dyDescent="0.25">
      <c r="A1696" t="s">
        <v>3374</v>
      </c>
      <c r="B1696" t="s">
        <v>73</v>
      </c>
      <c r="C1696" t="s">
        <v>105</v>
      </c>
      <c r="D1696" t="s">
        <v>47</v>
      </c>
      <c r="E1696" t="s">
        <v>51</v>
      </c>
      <c r="F1696" t="s">
        <v>49</v>
      </c>
      <c r="G1696" t="s">
        <v>50</v>
      </c>
      <c r="H1696">
        <v>0</v>
      </c>
    </row>
    <row r="1697" spans="1:8" x14ac:dyDescent="0.25">
      <c r="A1697" t="s">
        <v>3374</v>
      </c>
      <c r="B1697" t="s">
        <v>76</v>
      </c>
      <c r="C1697" t="s">
        <v>105</v>
      </c>
      <c r="D1697" t="s">
        <v>47</v>
      </c>
      <c r="E1697" t="s">
        <v>3378</v>
      </c>
      <c r="F1697" t="s">
        <v>49</v>
      </c>
      <c r="G1697" t="s">
        <v>50</v>
      </c>
      <c r="H1697">
        <v>0</v>
      </c>
    </row>
    <row r="1698" spans="1:8" x14ac:dyDescent="0.25">
      <c r="A1698" t="s">
        <v>3374</v>
      </c>
      <c r="B1698" t="s">
        <v>70</v>
      </c>
      <c r="C1698" t="s">
        <v>105</v>
      </c>
      <c r="D1698" t="s">
        <v>47</v>
      </c>
      <c r="E1698" t="s">
        <v>3379</v>
      </c>
      <c r="F1698" t="s">
        <v>49</v>
      </c>
      <c r="G1698" t="s">
        <v>50</v>
      </c>
      <c r="H1698">
        <v>0</v>
      </c>
    </row>
    <row r="1699" spans="1:8" x14ac:dyDescent="0.25">
      <c r="A1699" t="s">
        <v>3374</v>
      </c>
      <c r="B1699" t="s">
        <v>73</v>
      </c>
      <c r="C1699" t="s">
        <v>105</v>
      </c>
      <c r="D1699" t="s">
        <v>47</v>
      </c>
      <c r="E1699" t="s">
        <v>52</v>
      </c>
      <c r="F1699" t="s">
        <v>49</v>
      </c>
      <c r="G1699" t="s">
        <v>50</v>
      </c>
      <c r="H1699">
        <v>3.7037067943149101E-4</v>
      </c>
    </row>
    <row r="1700" spans="1:8" x14ac:dyDescent="0.25">
      <c r="A1700" t="s">
        <v>3374</v>
      </c>
      <c r="B1700" t="s">
        <v>76</v>
      </c>
      <c r="C1700" t="s">
        <v>105</v>
      </c>
      <c r="D1700" t="s">
        <v>47</v>
      </c>
      <c r="E1700" t="s">
        <v>3380</v>
      </c>
      <c r="F1700" t="s">
        <v>49</v>
      </c>
      <c r="G1700" t="s">
        <v>50</v>
      </c>
      <c r="H1700">
        <v>3.7037067943149101E-4</v>
      </c>
    </row>
    <row r="1701" spans="1:8" x14ac:dyDescent="0.25">
      <c r="A1701" t="s">
        <v>3374</v>
      </c>
      <c r="B1701" t="s">
        <v>70</v>
      </c>
      <c r="C1701" t="s">
        <v>105</v>
      </c>
      <c r="D1701" t="s">
        <v>47</v>
      </c>
      <c r="E1701" t="s">
        <v>3382</v>
      </c>
      <c r="F1701" t="s">
        <v>49</v>
      </c>
      <c r="G1701" t="s">
        <v>50</v>
      </c>
      <c r="H1701">
        <v>3.7037067943149101E-4</v>
      </c>
    </row>
    <row r="1702" spans="1:8" x14ac:dyDescent="0.25">
      <c r="A1702" t="s">
        <v>3374</v>
      </c>
      <c r="B1702" t="s">
        <v>73</v>
      </c>
      <c r="C1702" t="s">
        <v>105</v>
      </c>
      <c r="D1702" t="s">
        <v>47</v>
      </c>
      <c r="E1702" t="s">
        <v>53</v>
      </c>
      <c r="F1702" t="s">
        <v>49</v>
      </c>
      <c r="G1702" t="s">
        <v>50</v>
      </c>
      <c r="H1702">
        <v>4.1666676600774101E-4</v>
      </c>
    </row>
    <row r="1703" spans="1:8" x14ac:dyDescent="0.25">
      <c r="A1703" t="s">
        <v>3374</v>
      </c>
      <c r="B1703" t="s">
        <v>76</v>
      </c>
      <c r="C1703" t="s">
        <v>105</v>
      </c>
      <c r="D1703" t="s">
        <v>47</v>
      </c>
      <c r="E1703" t="s">
        <v>3381</v>
      </c>
      <c r="F1703" t="s">
        <v>49</v>
      </c>
      <c r="G1703" t="s">
        <v>50</v>
      </c>
      <c r="H1703">
        <v>2.77778009573618E-4</v>
      </c>
    </row>
    <row r="1704" spans="1:8" x14ac:dyDescent="0.25">
      <c r="A1704" t="s">
        <v>3374</v>
      </c>
      <c r="B1704" t="s">
        <v>70</v>
      </c>
      <c r="C1704" t="s">
        <v>105</v>
      </c>
      <c r="D1704" t="s">
        <v>47</v>
      </c>
      <c r="E1704" t="s">
        <v>3384</v>
      </c>
      <c r="F1704" t="s">
        <v>49</v>
      </c>
      <c r="G1704" t="s">
        <v>50</v>
      </c>
      <c r="H1704">
        <v>2.77778009573618E-4</v>
      </c>
    </row>
    <row r="1705" spans="1:8" x14ac:dyDescent="0.25">
      <c r="A1705" t="s">
        <v>3374</v>
      </c>
      <c r="B1705" t="s">
        <v>73</v>
      </c>
      <c r="C1705" t="s">
        <v>105</v>
      </c>
      <c r="D1705" t="s">
        <v>47</v>
      </c>
      <c r="E1705" t="s">
        <v>54</v>
      </c>
      <c r="F1705" t="s">
        <v>49</v>
      </c>
      <c r="G1705" t="s">
        <v>50</v>
      </c>
      <c r="H1705">
        <v>3.3333341280619298E-4</v>
      </c>
    </row>
    <row r="1706" spans="1:8" x14ac:dyDescent="0.25">
      <c r="A1706" t="s">
        <v>3374</v>
      </c>
      <c r="B1706" t="s">
        <v>76</v>
      </c>
      <c r="C1706" t="s">
        <v>105</v>
      </c>
      <c r="D1706" t="s">
        <v>47</v>
      </c>
      <c r="E1706" t="s">
        <v>3383</v>
      </c>
      <c r="F1706" t="s">
        <v>49</v>
      </c>
      <c r="G1706" t="s">
        <v>50</v>
      </c>
      <c r="H1706">
        <v>2.22222407658894E-4</v>
      </c>
    </row>
    <row r="1707" spans="1:8" x14ac:dyDescent="0.25">
      <c r="A1707" t="s">
        <v>3374</v>
      </c>
      <c r="B1707" t="s">
        <v>70</v>
      </c>
      <c r="C1707" t="s">
        <v>105</v>
      </c>
      <c r="D1707" t="s">
        <v>47</v>
      </c>
      <c r="E1707" t="s">
        <v>3386</v>
      </c>
      <c r="F1707" t="s">
        <v>49</v>
      </c>
      <c r="G1707" t="s">
        <v>50</v>
      </c>
      <c r="H1707">
        <v>2.22222407658894E-4</v>
      </c>
    </row>
    <row r="1708" spans="1:8" x14ac:dyDescent="0.25">
      <c r="A1708" t="s">
        <v>3374</v>
      </c>
      <c r="B1708" t="s">
        <v>73</v>
      </c>
      <c r="C1708" t="s">
        <v>105</v>
      </c>
      <c r="D1708" t="s">
        <v>47</v>
      </c>
      <c r="E1708" t="s">
        <v>55</v>
      </c>
      <c r="F1708" t="s">
        <v>49</v>
      </c>
      <c r="G1708" t="s">
        <v>50</v>
      </c>
      <c r="H1708">
        <v>2.7777784400516003E-4</v>
      </c>
    </row>
    <row r="1709" spans="1:8" x14ac:dyDescent="0.25">
      <c r="A1709" t="s">
        <v>3374</v>
      </c>
      <c r="B1709" t="s">
        <v>76</v>
      </c>
      <c r="C1709" t="s">
        <v>105</v>
      </c>
      <c r="D1709" t="s">
        <v>47</v>
      </c>
      <c r="E1709" t="s">
        <v>3385</v>
      </c>
      <c r="F1709" t="s">
        <v>49</v>
      </c>
      <c r="G1709" t="s">
        <v>50</v>
      </c>
      <c r="H1709">
        <v>1.8518533971574499E-4</v>
      </c>
    </row>
    <row r="1710" spans="1:8" x14ac:dyDescent="0.25">
      <c r="A1710" t="s">
        <v>3374</v>
      </c>
      <c r="B1710" t="s">
        <v>70</v>
      </c>
      <c r="C1710" t="s">
        <v>105</v>
      </c>
      <c r="D1710" t="s">
        <v>47</v>
      </c>
      <c r="E1710" t="s">
        <v>3388</v>
      </c>
      <c r="F1710" t="s">
        <v>49</v>
      </c>
      <c r="G1710" t="s">
        <v>50</v>
      </c>
      <c r="H1710">
        <v>1.8518533971574499E-4</v>
      </c>
    </row>
    <row r="1711" spans="1:8" x14ac:dyDescent="0.25">
      <c r="A1711" t="s">
        <v>3374</v>
      </c>
      <c r="B1711" t="s">
        <v>73</v>
      </c>
      <c r="C1711" t="s">
        <v>105</v>
      </c>
      <c r="D1711" t="s">
        <v>47</v>
      </c>
      <c r="E1711" t="s">
        <v>56</v>
      </c>
      <c r="F1711" t="s">
        <v>49</v>
      </c>
      <c r="G1711" t="s">
        <v>50</v>
      </c>
      <c r="H1711">
        <v>2.3809529486156601E-4</v>
      </c>
    </row>
    <row r="1712" spans="1:8" x14ac:dyDescent="0.25">
      <c r="A1712" t="s">
        <v>3374</v>
      </c>
      <c r="B1712" t="s">
        <v>76</v>
      </c>
      <c r="C1712" t="s">
        <v>105</v>
      </c>
      <c r="D1712" t="s">
        <v>47</v>
      </c>
      <c r="E1712" t="s">
        <v>3387</v>
      </c>
      <c r="F1712" t="s">
        <v>49</v>
      </c>
      <c r="G1712" t="s">
        <v>50</v>
      </c>
      <c r="H1712">
        <v>1.5873029118492401E-4</v>
      </c>
    </row>
    <row r="1713" spans="1:8" x14ac:dyDescent="0.25">
      <c r="A1713" t="s">
        <v>3374</v>
      </c>
      <c r="B1713" t="s">
        <v>70</v>
      </c>
      <c r="C1713" t="s">
        <v>105</v>
      </c>
      <c r="D1713" t="s">
        <v>47</v>
      </c>
      <c r="E1713" t="s">
        <v>3391</v>
      </c>
      <c r="F1713" t="s">
        <v>49</v>
      </c>
      <c r="G1713" t="s">
        <v>50</v>
      </c>
      <c r="H1713">
        <v>1.5873029118492401E-4</v>
      </c>
    </row>
    <row r="1714" spans="1:8" x14ac:dyDescent="0.25">
      <c r="A1714" t="s">
        <v>3374</v>
      </c>
      <c r="B1714" t="s">
        <v>73</v>
      </c>
      <c r="C1714" t="s">
        <v>105</v>
      </c>
      <c r="D1714" t="s">
        <v>47</v>
      </c>
      <c r="E1714" t="s">
        <v>57</v>
      </c>
      <c r="F1714" t="s">
        <v>49</v>
      </c>
      <c r="G1714" t="s">
        <v>50</v>
      </c>
      <c r="H1714">
        <v>2.0833338300386999E-4</v>
      </c>
    </row>
    <row r="1715" spans="1:8" x14ac:dyDescent="0.25">
      <c r="A1715" t="s">
        <v>81</v>
      </c>
      <c r="B1715" t="s">
        <v>3247</v>
      </c>
      <c r="C1715" t="s">
        <v>99</v>
      </c>
      <c r="D1715" t="s">
        <v>50</v>
      </c>
      <c r="E1715" t="s">
        <v>0</v>
      </c>
      <c r="F1715">
        <v>3.92794609069824E-4</v>
      </c>
      <c r="G1715" t="s">
        <v>100</v>
      </c>
    </row>
    <row r="1716" spans="1:8" x14ac:dyDescent="0.25">
      <c r="A1716" t="s">
        <v>101</v>
      </c>
    </row>
    <row r="1717" spans="1:8" x14ac:dyDescent="0.25">
      <c r="A1717" t="s">
        <v>81</v>
      </c>
      <c r="B1717" t="s">
        <v>103</v>
      </c>
      <c r="C1717" t="s">
        <v>44</v>
      </c>
      <c r="D1717" t="s">
        <v>45</v>
      </c>
      <c r="E1717" t="s">
        <v>46</v>
      </c>
      <c r="F1717" t="s">
        <v>3103</v>
      </c>
      <c r="G1717">
        <v>5</v>
      </c>
      <c r="H1717" t="s">
        <v>3104</v>
      </c>
    </row>
    <row r="1718" spans="1:8" x14ac:dyDescent="0.25">
      <c r="A1718" t="s">
        <v>3374</v>
      </c>
      <c r="B1718" t="s">
        <v>76</v>
      </c>
      <c r="C1718" t="s">
        <v>105</v>
      </c>
      <c r="D1718" t="s">
        <v>47</v>
      </c>
      <c r="E1718" t="s">
        <v>3389</v>
      </c>
      <c r="F1718" t="s">
        <v>49</v>
      </c>
      <c r="G1718" t="s">
        <v>50</v>
      </c>
      <c r="H1718">
        <v>1.38889004786809E-4</v>
      </c>
    </row>
    <row r="1719" spans="1:8" x14ac:dyDescent="0.25">
      <c r="A1719" t="s">
        <v>3374</v>
      </c>
      <c r="B1719" t="s">
        <v>70</v>
      </c>
      <c r="C1719" t="s">
        <v>105</v>
      </c>
      <c r="D1719" t="s">
        <v>47</v>
      </c>
      <c r="E1719" t="s">
        <v>3394</v>
      </c>
      <c r="F1719" t="s">
        <v>49</v>
      </c>
      <c r="G1719" t="s">
        <v>50</v>
      </c>
      <c r="H1719">
        <v>1.38889004786809E-4</v>
      </c>
    </row>
    <row r="1720" spans="1:8" x14ac:dyDescent="0.25">
      <c r="A1720" t="s">
        <v>81</v>
      </c>
      <c r="B1720" t="s">
        <v>3246</v>
      </c>
      <c r="C1720" t="s">
        <v>99</v>
      </c>
      <c r="D1720" t="s">
        <v>50</v>
      </c>
      <c r="E1720" t="s">
        <v>0</v>
      </c>
      <c r="F1720">
        <v>2.1122694015502899E-3</v>
      </c>
      <c r="G1720" t="s">
        <v>100</v>
      </c>
    </row>
    <row r="1721" spans="1:8" x14ac:dyDescent="0.25">
      <c r="A1721" t="s">
        <v>101</v>
      </c>
    </row>
    <row r="1722" spans="1:8" x14ac:dyDescent="0.25">
      <c r="A1722" t="s">
        <v>81</v>
      </c>
      <c r="B1722" t="s">
        <v>104</v>
      </c>
      <c r="C1722" t="s">
        <v>44</v>
      </c>
      <c r="D1722" t="s">
        <v>45</v>
      </c>
      <c r="E1722" t="s">
        <v>46</v>
      </c>
      <c r="F1722" t="s">
        <v>3103</v>
      </c>
      <c r="G1722">
        <v>1</v>
      </c>
      <c r="H1722" t="s">
        <v>3104</v>
      </c>
    </row>
    <row r="1723" spans="1:8" x14ac:dyDescent="0.25">
      <c r="A1723" t="s">
        <v>81</v>
      </c>
      <c r="B1723" t="s">
        <v>3245</v>
      </c>
      <c r="C1723" t="s">
        <v>99</v>
      </c>
      <c r="D1723" t="s">
        <v>50</v>
      </c>
      <c r="E1723" t="s">
        <v>0</v>
      </c>
      <c r="F1723">
        <v>9.0092420578002897E-4</v>
      </c>
      <c r="G1723" t="s">
        <v>100</v>
      </c>
    </row>
    <row r="1724" spans="1:8" x14ac:dyDescent="0.25">
      <c r="A1724" t="s">
        <v>101</v>
      </c>
    </row>
    <row r="1725" spans="1:8" x14ac:dyDescent="0.25">
      <c r="A1725" t="s">
        <v>81</v>
      </c>
      <c r="B1725" t="s">
        <v>102</v>
      </c>
      <c r="C1725" t="s">
        <v>44</v>
      </c>
      <c r="D1725" t="s">
        <v>45</v>
      </c>
      <c r="E1725" t="s">
        <v>46</v>
      </c>
      <c r="F1725" t="s">
        <v>3103</v>
      </c>
      <c r="G1725">
        <v>3</v>
      </c>
      <c r="H1725" t="s">
        <v>3104</v>
      </c>
    </row>
    <row r="1726" spans="1:8" x14ac:dyDescent="0.25">
      <c r="A1726" t="s">
        <v>3374</v>
      </c>
      <c r="B1726" t="s">
        <v>73</v>
      </c>
      <c r="C1726" t="s">
        <v>105</v>
      </c>
      <c r="D1726" t="s">
        <v>47</v>
      </c>
      <c r="E1726" t="s">
        <v>58</v>
      </c>
      <c r="F1726" t="s">
        <v>49</v>
      </c>
      <c r="G1726" t="s">
        <v>50</v>
      </c>
      <c r="H1726">
        <v>7.4074047583120803E-4</v>
      </c>
    </row>
    <row r="1727" spans="1:8" x14ac:dyDescent="0.25">
      <c r="A1727" t="s">
        <v>3374</v>
      </c>
      <c r="B1727" t="s">
        <v>76</v>
      </c>
      <c r="C1727" t="s">
        <v>105</v>
      </c>
      <c r="D1727" t="s">
        <v>47</v>
      </c>
      <c r="E1727" t="s">
        <v>3390</v>
      </c>
      <c r="F1727" t="s">
        <v>49</v>
      </c>
      <c r="G1727" t="s">
        <v>50</v>
      </c>
      <c r="H1727">
        <v>1.85185229336773E-4</v>
      </c>
    </row>
    <row r="1728" spans="1:8" x14ac:dyDescent="0.25">
      <c r="A1728" t="s">
        <v>3374</v>
      </c>
      <c r="B1728" t="s">
        <v>70</v>
      </c>
      <c r="C1728" t="s">
        <v>105</v>
      </c>
      <c r="D1728" t="s">
        <v>47</v>
      </c>
      <c r="E1728" t="s">
        <v>3396</v>
      </c>
      <c r="F1728" t="s">
        <v>49</v>
      </c>
      <c r="G1728" t="s">
        <v>50</v>
      </c>
      <c r="H1728">
        <v>1.2345689314383E-4</v>
      </c>
    </row>
    <row r="1729" spans="1:8" x14ac:dyDescent="0.25">
      <c r="A1729" t="s">
        <v>3374</v>
      </c>
      <c r="B1729" t="s">
        <v>73</v>
      </c>
      <c r="C1729" t="s">
        <v>105</v>
      </c>
      <c r="D1729" t="s">
        <v>47</v>
      </c>
      <c r="E1729" t="s">
        <v>59</v>
      </c>
      <c r="F1729" t="s">
        <v>49</v>
      </c>
      <c r="G1729" t="s">
        <v>50</v>
      </c>
      <c r="H1729">
        <v>1.1666663487752201E-3</v>
      </c>
    </row>
    <row r="1730" spans="1:8" x14ac:dyDescent="0.25">
      <c r="A1730" t="s">
        <v>106</v>
      </c>
      <c r="B1730" t="s">
        <v>3393</v>
      </c>
      <c r="C1730" t="s">
        <v>108</v>
      </c>
      <c r="D1730" t="s">
        <v>89</v>
      </c>
      <c r="E1730" t="s">
        <v>60</v>
      </c>
      <c r="F1730" t="s">
        <v>61</v>
      </c>
      <c r="G1730">
        <v>1.1666663487752201E-3</v>
      </c>
    </row>
    <row r="1731" spans="1:8" x14ac:dyDescent="0.25">
      <c r="A1731">
        <v>1.1666663487752201E-3</v>
      </c>
    </row>
    <row r="1732" spans="1:8" x14ac:dyDescent="0.25">
      <c r="A1732" t="s">
        <v>3374</v>
      </c>
      <c r="B1732" t="s">
        <v>76</v>
      </c>
      <c r="C1732" t="s">
        <v>105</v>
      </c>
      <c r="D1732" t="s">
        <v>47</v>
      </c>
      <c r="E1732" t="s">
        <v>3392</v>
      </c>
      <c r="F1732" t="s">
        <v>49</v>
      </c>
      <c r="G1732" t="s">
        <v>50</v>
      </c>
      <c r="H1732">
        <v>3.0555546283721901E-4</v>
      </c>
    </row>
    <row r="1733" spans="1:8" x14ac:dyDescent="0.25">
      <c r="A1733" t="s">
        <v>3374</v>
      </c>
      <c r="B1733" t="s">
        <v>70</v>
      </c>
      <c r="C1733" t="s">
        <v>105</v>
      </c>
      <c r="D1733" t="s">
        <v>47</v>
      </c>
      <c r="E1733" t="s">
        <v>3398</v>
      </c>
      <c r="F1733" t="s">
        <v>49</v>
      </c>
      <c r="G1733" t="s">
        <v>50</v>
      </c>
      <c r="H1733">
        <v>1.11111203829447E-4</v>
      </c>
    </row>
    <row r="1734" spans="1:8" x14ac:dyDescent="0.25">
      <c r="A1734" t="s">
        <v>3374</v>
      </c>
      <c r="B1734" t="s">
        <v>76</v>
      </c>
      <c r="C1734" t="s">
        <v>105</v>
      </c>
      <c r="D1734" t="s">
        <v>47</v>
      </c>
      <c r="E1734" t="s">
        <v>3395</v>
      </c>
      <c r="F1734" t="s">
        <v>49</v>
      </c>
      <c r="G1734" t="s">
        <v>50</v>
      </c>
      <c r="H1734">
        <v>2.7777769348838103E-4</v>
      </c>
    </row>
    <row r="1735" spans="1:8" x14ac:dyDescent="0.25">
      <c r="A1735" t="s">
        <v>3374</v>
      </c>
      <c r="B1735" t="s">
        <v>70</v>
      </c>
      <c r="C1735" t="s">
        <v>105</v>
      </c>
      <c r="D1735" t="s">
        <v>47</v>
      </c>
      <c r="E1735" t="s">
        <v>3400</v>
      </c>
      <c r="F1735" t="s">
        <v>49</v>
      </c>
      <c r="G1735" t="s">
        <v>50</v>
      </c>
      <c r="H1735">
        <v>1.01010185299497E-4</v>
      </c>
    </row>
    <row r="1736" spans="1:8" x14ac:dyDescent="0.25">
      <c r="A1736" t="s">
        <v>3374</v>
      </c>
      <c r="B1736" t="s">
        <v>76</v>
      </c>
      <c r="C1736" t="s">
        <v>105</v>
      </c>
      <c r="D1736" t="s">
        <v>47</v>
      </c>
      <c r="E1736" t="s">
        <v>3397</v>
      </c>
      <c r="F1736" t="s">
        <v>49</v>
      </c>
      <c r="G1736" t="s">
        <v>50</v>
      </c>
      <c r="H1736">
        <v>2.5462955236434901E-4</v>
      </c>
    </row>
    <row r="1737" spans="1:8" x14ac:dyDescent="0.25">
      <c r="A1737" t="s">
        <v>3374</v>
      </c>
      <c r="B1737" t="s">
        <v>70</v>
      </c>
      <c r="C1737" t="s">
        <v>105</v>
      </c>
      <c r="D1737" t="s">
        <v>47</v>
      </c>
      <c r="E1737" t="s">
        <v>3402</v>
      </c>
      <c r="F1737" t="s">
        <v>49</v>
      </c>
      <c r="G1737" t="s">
        <v>50</v>
      </c>
      <c r="H1737" s="7">
        <v>9.2592669857872794E-5</v>
      </c>
    </row>
    <row r="1738" spans="1:8" x14ac:dyDescent="0.25">
      <c r="A1738" t="s">
        <v>3374</v>
      </c>
      <c r="B1738" t="s">
        <v>76</v>
      </c>
      <c r="C1738" t="s">
        <v>105</v>
      </c>
      <c r="D1738" t="s">
        <v>47</v>
      </c>
      <c r="E1738" t="s">
        <v>3399</v>
      </c>
      <c r="F1738" t="s">
        <v>49</v>
      </c>
      <c r="G1738" t="s">
        <v>50</v>
      </c>
      <c r="H1738">
        <v>2.3504266372093699E-4</v>
      </c>
    </row>
    <row r="1739" spans="1:8" x14ac:dyDescent="0.25">
      <c r="A1739" t="s">
        <v>3374</v>
      </c>
      <c r="B1739" t="s">
        <v>70</v>
      </c>
      <c r="C1739" t="s">
        <v>105</v>
      </c>
      <c r="D1739" t="s">
        <v>47</v>
      </c>
      <c r="E1739" t="s">
        <v>3405</v>
      </c>
      <c r="F1739" t="s">
        <v>49</v>
      </c>
      <c r="G1739" t="s">
        <v>50</v>
      </c>
      <c r="H1739" s="7">
        <v>8.5470156791882598E-5</v>
      </c>
    </row>
    <row r="1740" spans="1:8" x14ac:dyDescent="0.25">
      <c r="A1740" t="s">
        <v>3374</v>
      </c>
      <c r="B1740" t="s">
        <v>76</v>
      </c>
      <c r="C1740" t="s">
        <v>105</v>
      </c>
      <c r="D1740" t="s">
        <v>47</v>
      </c>
      <c r="E1740" t="s">
        <v>3401</v>
      </c>
      <c r="F1740" t="s">
        <v>49</v>
      </c>
      <c r="G1740" t="s">
        <v>50</v>
      </c>
      <c r="H1740">
        <v>2.18253902026585E-4</v>
      </c>
    </row>
    <row r="1741" spans="1:8" x14ac:dyDescent="0.25">
      <c r="A1741" t="s">
        <v>3374</v>
      </c>
      <c r="B1741" t="s">
        <v>70</v>
      </c>
      <c r="C1741" t="s">
        <v>105</v>
      </c>
      <c r="D1741" t="s">
        <v>47</v>
      </c>
      <c r="E1741" t="s">
        <v>3407</v>
      </c>
      <c r="F1741" t="s">
        <v>49</v>
      </c>
      <c r="G1741" t="s">
        <v>50</v>
      </c>
      <c r="H1741" s="7">
        <v>7.9365145592462399E-5</v>
      </c>
    </row>
    <row r="1742" spans="1:8" x14ac:dyDescent="0.25">
      <c r="A1742" t="s">
        <v>81</v>
      </c>
      <c r="B1742" t="s">
        <v>70</v>
      </c>
      <c r="C1742" t="s">
        <v>105</v>
      </c>
      <c r="D1742" t="s">
        <v>47</v>
      </c>
      <c r="E1742" t="s">
        <v>3377</v>
      </c>
      <c r="F1742" t="s">
        <v>49</v>
      </c>
      <c r="G1742" t="s">
        <v>50</v>
      </c>
      <c r="H1742">
        <v>0</v>
      </c>
    </row>
    <row r="1743" spans="1:8" x14ac:dyDescent="0.25">
      <c r="A1743" t="s">
        <v>81</v>
      </c>
      <c r="B1743" t="s">
        <v>73</v>
      </c>
      <c r="C1743" t="s">
        <v>105</v>
      </c>
      <c r="D1743" t="s">
        <v>47</v>
      </c>
      <c r="E1743" t="s">
        <v>48</v>
      </c>
      <c r="F1743" t="s">
        <v>49</v>
      </c>
      <c r="G1743" t="s">
        <v>50</v>
      </c>
      <c r="H1743">
        <v>1.1111120382944701E-3</v>
      </c>
    </row>
    <row r="1744" spans="1:8" x14ac:dyDescent="0.25">
      <c r="A1744" t="s">
        <v>3374</v>
      </c>
      <c r="B1744" t="s">
        <v>76</v>
      </c>
      <c r="C1744" t="s">
        <v>105</v>
      </c>
      <c r="D1744" t="s">
        <v>47</v>
      </c>
      <c r="E1744" t="s">
        <v>3403</v>
      </c>
      <c r="F1744" t="s">
        <v>49</v>
      </c>
      <c r="G1744" t="s">
        <v>50</v>
      </c>
      <c r="H1744">
        <v>2.03703641891479E-4</v>
      </c>
    </row>
    <row r="1745" spans="1:8" x14ac:dyDescent="0.25">
      <c r="A1745" t="s">
        <v>3374</v>
      </c>
      <c r="B1745" t="s">
        <v>70</v>
      </c>
      <c r="C1745" t="s">
        <v>105</v>
      </c>
      <c r="D1745" t="s">
        <v>47</v>
      </c>
      <c r="E1745" t="s">
        <v>3409</v>
      </c>
      <c r="F1745" t="s">
        <v>49</v>
      </c>
      <c r="G1745" t="s">
        <v>50</v>
      </c>
      <c r="H1745" s="7">
        <v>7.4074135886298195E-5</v>
      </c>
    </row>
    <row r="1746" spans="1:8" x14ac:dyDescent="0.25">
      <c r="A1746" t="s">
        <v>81</v>
      </c>
      <c r="B1746" t="s">
        <v>76</v>
      </c>
      <c r="C1746" t="s">
        <v>105</v>
      </c>
      <c r="D1746" t="s">
        <v>47</v>
      </c>
      <c r="E1746" t="s">
        <v>3376</v>
      </c>
      <c r="F1746" t="s">
        <v>49</v>
      </c>
      <c r="G1746" t="s">
        <v>50</v>
      </c>
      <c r="H1746">
        <v>0</v>
      </c>
    </row>
    <row r="1747" spans="1:8" x14ac:dyDescent="0.25">
      <c r="A1747" t="s">
        <v>3374</v>
      </c>
      <c r="B1747" t="s">
        <v>76</v>
      </c>
      <c r="C1747" t="s">
        <v>105</v>
      </c>
      <c r="D1747" t="s">
        <v>47</v>
      </c>
      <c r="E1747" t="s">
        <v>3404</v>
      </c>
      <c r="F1747" t="s">
        <v>49</v>
      </c>
      <c r="G1747" t="s">
        <v>50</v>
      </c>
      <c r="H1747">
        <v>1.9097216427326201E-4</v>
      </c>
    </row>
    <row r="1748" spans="1:8" x14ac:dyDescent="0.25">
      <c r="A1748" t="s">
        <v>3374</v>
      </c>
      <c r="B1748" t="s">
        <v>70</v>
      </c>
      <c r="C1748" t="s">
        <v>105</v>
      </c>
      <c r="D1748" t="s">
        <v>47</v>
      </c>
      <c r="E1748" t="s">
        <v>3411</v>
      </c>
      <c r="F1748" t="s">
        <v>49</v>
      </c>
      <c r="G1748" t="s">
        <v>50</v>
      </c>
      <c r="H1748" s="7">
        <v>6.9444502393404596E-5</v>
      </c>
    </row>
    <row r="1749" spans="1:8" x14ac:dyDescent="0.25">
      <c r="A1749" t="s">
        <v>3374</v>
      </c>
      <c r="B1749" t="s">
        <v>76</v>
      </c>
      <c r="C1749" t="s">
        <v>105</v>
      </c>
      <c r="D1749" t="s">
        <v>47</v>
      </c>
      <c r="E1749" t="s">
        <v>3406</v>
      </c>
      <c r="F1749" t="s">
        <v>49</v>
      </c>
      <c r="G1749" t="s">
        <v>50</v>
      </c>
      <c r="H1749">
        <v>1.79738507551305E-4</v>
      </c>
    </row>
    <row r="1750" spans="1:8" x14ac:dyDescent="0.25">
      <c r="A1750" t="s">
        <v>3374</v>
      </c>
      <c r="B1750" t="s">
        <v>70</v>
      </c>
      <c r="C1750" t="s">
        <v>105</v>
      </c>
      <c r="D1750" t="s">
        <v>47</v>
      </c>
      <c r="E1750" t="s">
        <v>3413</v>
      </c>
      <c r="F1750" t="s">
        <v>49</v>
      </c>
      <c r="G1750" t="s">
        <v>50</v>
      </c>
      <c r="H1750" s="7">
        <v>6.5359531664380797E-5</v>
      </c>
    </row>
    <row r="1751" spans="1:8" x14ac:dyDescent="0.25">
      <c r="A1751" t="s">
        <v>3374</v>
      </c>
      <c r="B1751" t="s">
        <v>76</v>
      </c>
      <c r="C1751" t="s">
        <v>105</v>
      </c>
      <c r="D1751" t="s">
        <v>47</v>
      </c>
      <c r="E1751" t="s">
        <v>3408</v>
      </c>
      <c r="F1751" t="s">
        <v>49</v>
      </c>
      <c r="G1751" t="s">
        <v>50</v>
      </c>
      <c r="H1751">
        <v>1.6975303490956599E-4</v>
      </c>
    </row>
    <row r="1752" spans="1:8" x14ac:dyDescent="0.25">
      <c r="A1752" t="s">
        <v>3374</v>
      </c>
      <c r="B1752" t="s">
        <v>70</v>
      </c>
      <c r="C1752" t="s">
        <v>105</v>
      </c>
      <c r="D1752" t="s">
        <v>47</v>
      </c>
      <c r="E1752" t="s">
        <v>3415</v>
      </c>
      <c r="F1752" t="s">
        <v>49</v>
      </c>
      <c r="G1752" t="s">
        <v>50</v>
      </c>
      <c r="H1752" s="7">
        <v>6.1728446571915205E-5</v>
      </c>
    </row>
    <row r="1753" spans="1:8" x14ac:dyDescent="0.25">
      <c r="A1753" t="s">
        <v>3374</v>
      </c>
      <c r="B1753" t="s">
        <v>76</v>
      </c>
      <c r="C1753" t="s">
        <v>105</v>
      </c>
      <c r="D1753" t="s">
        <v>47</v>
      </c>
      <c r="E1753" t="s">
        <v>3410</v>
      </c>
      <c r="F1753" t="s">
        <v>49</v>
      </c>
      <c r="G1753" t="s">
        <v>50</v>
      </c>
      <c r="H1753">
        <v>1.60818664651168E-4</v>
      </c>
    </row>
    <row r="1754" spans="1:8" x14ac:dyDescent="0.25">
      <c r="A1754" t="s">
        <v>3374</v>
      </c>
      <c r="B1754" t="s">
        <v>70</v>
      </c>
      <c r="C1754" t="s">
        <v>105</v>
      </c>
      <c r="D1754" t="s">
        <v>47</v>
      </c>
      <c r="E1754" t="s">
        <v>3417</v>
      </c>
      <c r="F1754" t="s">
        <v>49</v>
      </c>
      <c r="G1754" t="s">
        <v>50</v>
      </c>
      <c r="H1754" s="7">
        <v>5.8479580962867E-5</v>
      </c>
    </row>
    <row r="1755" spans="1:8" x14ac:dyDescent="0.25">
      <c r="A1755" t="s">
        <v>3374</v>
      </c>
      <c r="B1755" t="s">
        <v>76</v>
      </c>
      <c r="C1755" t="s">
        <v>105</v>
      </c>
      <c r="D1755" t="s">
        <v>47</v>
      </c>
      <c r="E1755" t="s">
        <v>3412</v>
      </c>
      <c r="F1755" t="s">
        <v>49</v>
      </c>
      <c r="G1755" t="s">
        <v>50</v>
      </c>
      <c r="H1755">
        <v>1.5277773141860899E-4</v>
      </c>
    </row>
    <row r="1756" spans="1:8" x14ac:dyDescent="0.25">
      <c r="A1756" t="s">
        <v>3374</v>
      </c>
      <c r="B1756" t="s">
        <v>70</v>
      </c>
      <c r="C1756" t="s">
        <v>105</v>
      </c>
      <c r="D1756" t="s">
        <v>47</v>
      </c>
      <c r="E1756" t="s">
        <v>3419</v>
      </c>
      <c r="F1756" t="s">
        <v>49</v>
      </c>
      <c r="G1756" t="s">
        <v>50</v>
      </c>
      <c r="H1756" s="7">
        <v>8.3333353201548206E-5</v>
      </c>
    </row>
    <row r="1757" spans="1:8" x14ac:dyDescent="0.25">
      <c r="A1757" t="s">
        <v>3374</v>
      </c>
      <c r="B1757" t="s">
        <v>76</v>
      </c>
      <c r="C1757" t="s">
        <v>105</v>
      </c>
      <c r="D1757" t="s">
        <v>47</v>
      </c>
      <c r="E1757" t="s">
        <v>3414</v>
      </c>
      <c r="F1757" t="s">
        <v>49</v>
      </c>
      <c r="G1757" t="s">
        <v>50</v>
      </c>
      <c r="H1757">
        <v>1.4550260135105599E-4</v>
      </c>
    </row>
    <row r="1758" spans="1:8" x14ac:dyDescent="0.25">
      <c r="A1758" t="s">
        <v>3374</v>
      </c>
      <c r="B1758" t="s">
        <v>70</v>
      </c>
      <c r="C1758" t="s">
        <v>105</v>
      </c>
      <c r="D1758" t="s">
        <v>47</v>
      </c>
      <c r="E1758" t="s">
        <v>3421</v>
      </c>
      <c r="F1758" t="s">
        <v>49</v>
      </c>
      <c r="G1758" t="s">
        <v>50</v>
      </c>
      <c r="H1758" s="7">
        <v>7.9365098287188796E-5</v>
      </c>
    </row>
    <row r="1759" spans="1:8" x14ac:dyDescent="0.25">
      <c r="A1759" t="s">
        <v>81</v>
      </c>
      <c r="B1759" t="s">
        <v>70</v>
      </c>
      <c r="C1759" t="s">
        <v>105</v>
      </c>
      <c r="D1759" t="s">
        <v>47</v>
      </c>
      <c r="E1759" t="s">
        <v>3379</v>
      </c>
      <c r="F1759" t="s">
        <v>49</v>
      </c>
      <c r="G1759" t="s">
        <v>50</v>
      </c>
      <c r="H1759">
        <v>0</v>
      </c>
    </row>
    <row r="1760" spans="1:8" x14ac:dyDescent="0.25">
      <c r="A1760" t="s">
        <v>81</v>
      </c>
      <c r="B1760" t="s">
        <v>73</v>
      </c>
      <c r="C1760" t="s">
        <v>105</v>
      </c>
      <c r="D1760" t="s">
        <v>47</v>
      </c>
      <c r="E1760" t="s">
        <v>51</v>
      </c>
      <c r="F1760" t="s">
        <v>49</v>
      </c>
      <c r="G1760" t="s">
        <v>50</v>
      </c>
      <c r="H1760">
        <v>9.7222228844960504E-4</v>
      </c>
    </row>
    <row r="1761" spans="1:8" x14ac:dyDescent="0.25">
      <c r="A1761" t="s">
        <v>81</v>
      </c>
      <c r="B1761" t="s">
        <v>76</v>
      </c>
      <c r="C1761" t="s">
        <v>105</v>
      </c>
      <c r="D1761" t="s">
        <v>47</v>
      </c>
      <c r="E1761" t="s">
        <v>3378</v>
      </c>
      <c r="F1761" t="s">
        <v>49</v>
      </c>
      <c r="G1761" t="s">
        <v>50</v>
      </c>
      <c r="H1761">
        <v>0</v>
      </c>
    </row>
    <row r="1762" spans="1:8" x14ac:dyDescent="0.25">
      <c r="A1762" t="s">
        <v>3374</v>
      </c>
      <c r="B1762" t="s">
        <v>76</v>
      </c>
      <c r="C1762" t="s">
        <v>105</v>
      </c>
      <c r="D1762" t="s">
        <v>47</v>
      </c>
      <c r="E1762" t="s">
        <v>3416</v>
      </c>
      <c r="F1762" t="s">
        <v>49</v>
      </c>
      <c r="G1762" t="s">
        <v>50</v>
      </c>
      <c r="H1762">
        <v>1.3888884674419E-4</v>
      </c>
    </row>
    <row r="1763" spans="1:8" x14ac:dyDescent="0.25">
      <c r="A1763" t="s">
        <v>3374</v>
      </c>
      <c r="B1763" t="s">
        <v>70</v>
      </c>
      <c r="C1763" t="s">
        <v>105</v>
      </c>
      <c r="D1763" t="s">
        <v>47</v>
      </c>
      <c r="E1763" t="s">
        <v>3423</v>
      </c>
      <c r="F1763" t="s">
        <v>49</v>
      </c>
      <c r="G1763" t="s">
        <v>50</v>
      </c>
      <c r="H1763" s="7">
        <v>7.5757593819589299E-5</v>
      </c>
    </row>
    <row r="1764" spans="1:8" x14ac:dyDescent="0.25">
      <c r="A1764" t="s">
        <v>3374</v>
      </c>
      <c r="B1764" t="s">
        <v>76</v>
      </c>
      <c r="C1764" t="s">
        <v>105</v>
      </c>
      <c r="D1764" t="s">
        <v>47</v>
      </c>
      <c r="E1764" t="s">
        <v>3418</v>
      </c>
      <c r="F1764" t="s">
        <v>49</v>
      </c>
      <c r="G1764" t="s">
        <v>50</v>
      </c>
      <c r="H1764">
        <v>1.3285020123357299E-4</v>
      </c>
    </row>
    <row r="1765" spans="1:8" x14ac:dyDescent="0.25">
      <c r="A1765" t="s">
        <v>3374</v>
      </c>
      <c r="B1765" t="s">
        <v>70</v>
      </c>
      <c r="C1765" t="s">
        <v>105</v>
      </c>
      <c r="D1765" t="s">
        <v>47</v>
      </c>
      <c r="E1765" t="s">
        <v>3425</v>
      </c>
      <c r="F1765" t="s">
        <v>49</v>
      </c>
      <c r="G1765" t="s">
        <v>50</v>
      </c>
      <c r="H1765" s="7">
        <v>7.2463785392650601E-5</v>
      </c>
    </row>
    <row r="1766" spans="1:8" x14ac:dyDescent="0.25">
      <c r="A1766" t="s">
        <v>3374</v>
      </c>
      <c r="B1766" t="s">
        <v>76</v>
      </c>
      <c r="C1766" t="s">
        <v>105</v>
      </c>
      <c r="D1766" t="s">
        <v>47</v>
      </c>
      <c r="E1766" t="s">
        <v>3420</v>
      </c>
      <c r="F1766" t="s">
        <v>49</v>
      </c>
      <c r="G1766" t="s">
        <v>50</v>
      </c>
      <c r="H1766">
        <v>1.2731477618217399E-4</v>
      </c>
    </row>
    <row r="1767" spans="1:8" x14ac:dyDescent="0.25">
      <c r="A1767" t="s">
        <v>3374</v>
      </c>
      <c r="B1767" t="s">
        <v>70</v>
      </c>
      <c r="C1767" t="s">
        <v>105</v>
      </c>
      <c r="D1767" t="s">
        <v>47</v>
      </c>
      <c r="E1767" t="s">
        <v>3428</v>
      </c>
      <c r="F1767" t="s">
        <v>49</v>
      </c>
      <c r="G1767" t="s">
        <v>50</v>
      </c>
      <c r="H1767" s="7">
        <v>6.9444461001290196E-5</v>
      </c>
    </row>
    <row r="1768" spans="1:8" x14ac:dyDescent="0.25">
      <c r="A1768" t="s">
        <v>3374</v>
      </c>
      <c r="B1768" t="s">
        <v>76</v>
      </c>
      <c r="C1768" t="s">
        <v>105</v>
      </c>
      <c r="D1768" t="s">
        <v>47</v>
      </c>
      <c r="E1768" t="s">
        <v>3422</v>
      </c>
      <c r="F1768" t="s">
        <v>49</v>
      </c>
      <c r="G1768" t="s">
        <v>50</v>
      </c>
      <c r="H1768">
        <v>1.22222185134887E-4</v>
      </c>
    </row>
    <row r="1769" spans="1:8" x14ac:dyDescent="0.25">
      <c r="A1769" t="s">
        <v>3374</v>
      </c>
      <c r="B1769" t="s">
        <v>70</v>
      </c>
      <c r="C1769" t="s">
        <v>105</v>
      </c>
      <c r="D1769" t="s">
        <v>47</v>
      </c>
      <c r="E1769" t="s">
        <v>3430</v>
      </c>
      <c r="F1769" t="s">
        <v>49</v>
      </c>
      <c r="G1769" t="s">
        <v>50</v>
      </c>
      <c r="H1769" s="7">
        <v>6.6666682561238597E-5</v>
      </c>
    </row>
    <row r="1770" spans="1:8" x14ac:dyDescent="0.25">
      <c r="A1770" t="s">
        <v>3374</v>
      </c>
      <c r="B1770" t="s">
        <v>76</v>
      </c>
      <c r="C1770" t="s">
        <v>105</v>
      </c>
      <c r="D1770" t="s">
        <v>47</v>
      </c>
      <c r="E1770" t="s">
        <v>3424</v>
      </c>
      <c r="F1770" t="s">
        <v>49</v>
      </c>
      <c r="G1770" t="s">
        <v>50</v>
      </c>
      <c r="H1770">
        <v>1.2820508235540101E-4</v>
      </c>
    </row>
    <row r="1771" spans="1:8" x14ac:dyDescent="0.25">
      <c r="A1771" t="s">
        <v>3374</v>
      </c>
      <c r="B1771" t="s">
        <v>70</v>
      </c>
      <c r="C1771" t="s">
        <v>105</v>
      </c>
      <c r="D1771" t="s">
        <v>47</v>
      </c>
      <c r="E1771" t="s">
        <v>3432</v>
      </c>
      <c r="F1771" t="s">
        <v>49</v>
      </c>
      <c r="G1771" t="s">
        <v>50</v>
      </c>
      <c r="H1771" s="7">
        <v>6.4102579385806304E-5</v>
      </c>
    </row>
    <row r="1772" spans="1:8" x14ac:dyDescent="0.25">
      <c r="A1772" t="s">
        <v>3374</v>
      </c>
      <c r="B1772" t="s">
        <v>76</v>
      </c>
      <c r="C1772" t="s">
        <v>105</v>
      </c>
      <c r="D1772" t="s">
        <v>47</v>
      </c>
      <c r="E1772" t="s">
        <v>3426</v>
      </c>
      <c r="F1772" t="s">
        <v>49</v>
      </c>
      <c r="G1772" t="s">
        <v>50</v>
      </c>
      <c r="H1772">
        <v>1.23456745971868E-4</v>
      </c>
    </row>
    <row r="1773" spans="1:8" x14ac:dyDescent="0.25">
      <c r="A1773" t="s">
        <v>3374</v>
      </c>
      <c r="B1773" t="s">
        <v>70</v>
      </c>
      <c r="C1773" t="s">
        <v>105</v>
      </c>
      <c r="D1773" t="s">
        <v>47</v>
      </c>
      <c r="E1773" t="s">
        <v>3433</v>
      </c>
      <c r="F1773" t="s">
        <v>49</v>
      </c>
      <c r="G1773" t="s">
        <v>50</v>
      </c>
      <c r="H1773" s="7">
        <v>6.1728409778924595E-5</v>
      </c>
    </row>
    <row r="1774" spans="1:8" x14ac:dyDescent="0.25">
      <c r="A1774" t="s">
        <v>81</v>
      </c>
      <c r="B1774" t="s">
        <v>70</v>
      </c>
      <c r="C1774" t="s">
        <v>105</v>
      </c>
      <c r="D1774" t="s">
        <v>47</v>
      </c>
      <c r="E1774" t="s">
        <v>3382</v>
      </c>
      <c r="F1774" t="s">
        <v>49</v>
      </c>
      <c r="G1774" t="s">
        <v>50</v>
      </c>
      <c r="H1774">
        <v>0</v>
      </c>
    </row>
    <row r="1775" spans="1:8" x14ac:dyDescent="0.25">
      <c r="A1775" t="s">
        <v>81</v>
      </c>
      <c r="B1775" t="s">
        <v>73</v>
      </c>
      <c r="C1775" t="s">
        <v>105</v>
      </c>
      <c r="D1775" t="s">
        <v>47</v>
      </c>
      <c r="E1775" t="s">
        <v>52</v>
      </c>
      <c r="F1775" t="s">
        <v>49</v>
      </c>
      <c r="G1775" t="s">
        <v>50</v>
      </c>
      <c r="H1775">
        <v>1.0185188717312199E-3</v>
      </c>
    </row>
    <row r="1776" spans="1:8" x14ac:dyDescent="0.25">
      <c r="A1776" t="s">
        <v>3374</v>
      </c>
      <c r="B1776" t="s">
        <v>76</v>
      </c>
      <c r="C1776" t="s">
        <v>105</v>
      </c>
      <c r="D1776" t="s">
        <v>47</v>
      </c>
      <c r="E1776" t="s">
        <v>3427</v>
      </c>
      <c r="F1776" t="s">
        <v>49</v>
      </c>
      <c r="G1776" t="s">
        <v>50</v>
      </c>
      <c r="H1776">
        <v>1.19047576472872E-4</v>
      </c>
    </row>
    <row r="1777" spans="1:8" x14ac:dyDescent="0.25">
      <c r="A1777" t="s">
        <v>3374</v>
      </c>
      <c r="B1777" t="s">
        <v>70</v>
      </c>
      <c r="C1777" t="s">
        <v>105</v>
      </c>
      <c r="D1777" t="s">
        <v>47</v>
      </c>
      <c r="E1777" t="s">
        <v>3434</v>
      </c>
      <c r="F1777" t="s">
        <v>49</v>
      </c>
      <c r="G1777" t="s">
        <v>50</v>
      </c>
      <c r="H1777" s="7">
        <v>5.9523823715391597E-5</v>
      </c>
    </row>
    <row r="1778" spans="1:8" x14ac:dyDescent="0.25">
      <c r="A1778" t="s">
        <v>81</v>
      </c>
      <c r="B1778" t="s">
        <v>76</v>
      </c>
      <c r="C1778" t="s">
        <v>105</v>
      </c>
      <c r="D1778" t="s">
        <v>47</v>
      </c>
      <c r="E1778" t="s">
        <v>3380</v>
      </c>
      <c r="F1778" t="s">
        <v>49</v>
      </c>
      <c r="G1778" t="s">
        <v>50</v>
      </c>
      <c r="H1778">
        <v>3.7037067943149101E-4</v>
      </c>
    </row>
    <row r="1779" spans="1:8" x14ac:dyDescent="0.25">
      <c r="A1779" t="s">
        <v>3374</v>
      </c>
      <c r="B1779" t="s">
        <v>76</v>
      </c>
      <c r="C1779" t="s">
        <v>105</v>
      </c>
      <c r="D1779" t="s">
        <v>47</v>
      </c>
      <c r="E1779" t="s">
        <v>3429</v>
      </c>
      <c r="F1779" t="s">
        <v>49</v>
      </c>
      <c r="G1779" t="s">
        <v>50</v>
      </c>
      <c r="H1779">
        <v>1.3409955748196301E-4</v>
      </c>
    </row>
    <row r="1780" spans="1:8" x14ac:dyDescent="0.25">
      <c r="A1780" t="s">
        <v>3374</v>
      </c>
      <c r="B1780" t="s">
        <v>70</v>
      </c>
      <c r="C1780" t="s">
        <v>105</v>
      </c>
      <c r="D1780" t="s">
        <v>47</v>
      </c>
      <c r="E1780" t="s">
        <v>3435</v>
      </c>
      <c r="F1780" t="s">
        <v>49</v>
      </c>
      <c r="G1780" t="s">
        <v>50</v>
      </c>
      <c r="H1780" s="7">
        <v>5.7471278070033199E-5</v>
      </c>
    </row>
    <row r="1781" spans="1:8" x14ac:dyDescent="0.25">
      <c r="A1781" t="s">
        <v>3374</v>
      </c>
      <c r="B1781" t="s">
        <v>76</v>
      </c>
      <c r="C1781" t="s">
        <v>105</v>
      </c>
      <c r="D1781" t="s">
        <v>47</v>
      </c>
      <c r="E1781" t="s">
        <v>3431</v>
      </c>
      <c r="F1781" t="s">
        <v>49</v>
      </c>
      <c r="G1781" t="s">
        <v>50</v>
      </c>
      <c r="H1781">
        <v>2.22222142749362E-4</v>
      </c>
    </row>
    <row r="1782" spans="1:8" x14ac:dyDescent="0.25">
      <c r="A1782" t="s">
        <v>106</v>
      </c>
      <c r="B1782" t="s">
        <v>3393</v>
      </c>
      <c r="C1782" t="s">
        <v>108</v>
      </c>
      <c r="D1782" t="s">
        <v>95</v>
      </c>
      <c r="E1782" t="s">
        <v>60</v>
      </c>
      <c r="F1782" t="s">
        <v>61</v>
      </c>
      <c r="G1782">
        <v>2.22222142749362E-4</v>
      </c>
    </row>
    <row r="1783" spans="1:8" x14ac:dyDescent="0.25">
      <c r="A1783">
        <v>2.22222142749362E-4</v>
      </c>
    </row>
    <row r="1784" spans="1:8" x14ac:dyDescent="0.25">
      <c r="A1784" t="s">
        <v>3374</v>
      </c>
      <c r="B1784" t="s">
        <v>70</v>
      </c>
      <c r="C1784" t="s">
        <v>105</v>
      </c>
      <c r="D1784" t="s">
        <v>47</v>
      </c>
      <c r="E1784" t="s">
        <v>3436</v>
      </c>
      <c r="F1784" t="s">
        <v>49</v>
      </c>
      <c r="G1784" t="s">
        <v>50</v>
      </c>
      <c r="H1784">
        <v>1.01851820945739E-4</v>
      </c>
    </row>
    <row r="1785" spans="1:8" x14ac:dyDescent="0.25">
      <c r="A1785" t="s">
        <v>3374</v>
      </c>
      <c r="B1785" t="s">
        <v>70</v>
      </c>
      <c r="C1785" t="s">
        <v>105</v>
      </c>
      <c r="D1785" t="s">
        <v>47</v>
      </c>
      <c r="E1785" t="s">
        <v>3437</v>
      </c>
      <c r="F1785" t="s">
        <v>49</v>
      </c>
      <c r="G1785" t="s">
        <v>50</v>
      </c>
      <c r="H1785" s="7">
        <v>9.8566278334586801E-5</v>
      </c>
    </row>
    <row r="1786" spans="1:8" x14ac:dyDescent="0.25">
      <c r="A1786" t="s">
        <v>3374</v>
      </c>
      <c r="B1786" t="s">
        <v>70</v>
      </c>
      <c r="C1786" t="s">
        <v>105</v>
      </c>
      <c r="D1786" t="s">
        <v>47</v>
      </c>
      <c r="E1786" t="s">
        <v>3438</v>
      </c>
      <c r="F1786" t="s">
        <v>49</v>
      </c>
      <c r="G1786" t="s">
        <v>50</v>
      </c>
      <c r="H1786" s="7">
        <v>9.5486082136631007E-5</v>
      </c>
    </row>
    <row r="1787" spans="1:8" x14ac:dyDescent="0.25">
      <c r="A1787" t="s">
        <v>3374</v>
      </c>
      <c r="B1787" t="s">
        <v>70</v>
      </c>
      <c r="C1787" t="s">
        <v>105</v>
      </c>
      <c r="D1787" t="s">
        <v>47</v>
      </c>
      <c r="E1787" t="s">
        <v>3439</v>
      </c>
      <c r="F1787" t="s">
        <v>49</v>
      </c>
      <c r="G1787" t="s">
        <v>50</v>
      </c>
      <c r="H1787" s="7">
        <v>9.2592564496127004E-5</v>
      </c>
    </row>
    <row r="1788" spans="1:8" x14ac:dyDescent="0.25">
      <c r="A1788" t="s">
        <v>3374</v>
      </c>
      <c r="B1788" t="s">
        <v>70</v>
      </c>
      <c r="C1788" t="s">
        <v>105</v>
      </c>
      <c r="D1788" t="s">
        <v>47</v>
      </c>
      <c r="E1788" t="s">
        <v>3440</v>
      </c>
      <c r="F1788" t="s">
        <v>49</v>
      </c>
      <c r="G1788" t="s">
        <v>50</v>
      </c>
      <c r="H1788" s="7">
        <v>8.9869253775652703E-5</v>
      </c>
    </row>
    <row r="1789" spans="1:8" x14ac:dyDescent="0.25">
      <c r="A1789" t="s">
        <v>81</v>
      </c>
      <c r="B1789" t="s">
        <v>73</v>
      </c>
      <c r="C1789" t="s">
        <v>105</v>
      </c>
      <c r="D1789" t="s">
        <v>47</v>
      </c>
      <c r="E1789" t="s">
        <v>53</v>
      </c>
      <c r="F1789" t="s">
        <v>49</v>
      </c>
      <c r="G1789" t="s">
        <v>50</v>
      </c>
      <c r="H1789">
        <v>9.7222228844960504E-4</v>
      </c>
    </row>
    <row r="1790" spans="1:8" x14ac:dyDescent="0.25">
      <c r="A1790" t="s">
        <v>81</v>
      </c>
      <c r="B1790" t="s">
        <v>70</v>
      </c>
      <c r="C1790" t="s">
        <v>105</v>
      </c>
      <c r="D1790" t="s">
        <v>47</v>
      </c>
      <c r="E1790" t="s">
        <v>3384</v>
      </c>
      <c r="F1790" t="s">
        <v>49</v>
      </c>
      <c r="G1790" t="s">
        <v>50</v>
      </c>
      <c r="H1790">
        <v>0</v>
      </c>
    </row>
    <row r="1791" spans="1:8" x14ac:dyDescent="0.25">
      <c r="A1791" t="s">
        <v>81</v>
      </c>
      <c r="B1791" t="s">
        <v>76</v>
      </c>
      <c r="C1791" t="s">
        <v>105</v>
      </c>
      <c r="D1791" t="s">
        <v>47</v>
      </c>
      <c r="E1791" t="s">
        <v>3381</v>
      </c>
      <c r="F1791" t="s">
        <v>49</v>
      </c>
      <c r="G1791" t="s">
        <v>50</v>
      </c>
      <c r="H1791">
        <v>2.77778009573618E-4</v>
      </c>
    </row>
    <row r="1792" spans="1:8" x14ac:dyDescent="0.25">
      <c r="A1792" t="s">
        <v>3374</v>
      </c>
      <c r="B1792" t="s">
        <v>70</v>
      </c>
      <c r="C1792" t="s">
        <v>105</v>
      </c>
      <c r="D1792" t="s">
        <v>47</v>
      </c>
      <c r="E1792" t="s">
        <v>3441</v>
      </c>
      <c r="F1792" t="s">
        <v>49</v>
      </c>
      <c r="G1792" t="s">
        <v>50</v>
      </c>
      <c r="H1792" s="7">
        <v>8.7301560810633998E-5</v>
      </c>
    </row>
    <row r="1793" spans="1:8" x14ac:dyDescent="0.25">
      <c r="A1793" t="s">
        <v>3374</v>
      </c>
      <c r="B1793" t="s">
        <v>70</v>
      </c>
      <c r="C1793" t="s">
        <v>105</v>
      </c>
      <c r="D1793" t="s">
        <v>47</v>
      </c>
      <c r="E1793" t="s">
        <v>3442</v>
      </c>
      <c r="F1793" t="s">
        <v>49</v>
      </c>
      <c r="G1793" t="s">
        <v>50</v>
      </c>
      <c r="H1793" s="7">
        <v>8.4876517454783102E-5</v>
      </c>
    </row>
    <row r="1794" spans="1:8" x14ac:dyDescent="0.25">
      <c r="A1794" t="s">
        <v>3374</v>
      </c>
      <c r="B1794" t="s">
        <v>70</v>
      </c>
      <c r="C1794" t="s">
        <v>105</v>
      </c>
      <c r="D1794" t="s">
        <v>47</v>
      </c>
      <c r="E1794" t="s">
        <v>3443</v>
      </c>
      <c r="F1794" t="s">
        <v>49</v>
      </c>
      <c r="G1794" t="s">
        <v>50</v>
      </c>
      <c r="H1794" s="7">
        <v>8.2582557523572695E-5</v>
      </c>
    </row>
    <row r="1795" spans="1:8" x14ac:dyDescent="0.25">
      <c r="A1795" t="s">
        <v>3374</v>
      </c>
      <c r="B1795" t="s">
        <v>70</v>
      </c>
      <c r="C1795" t="s">
        <v>105</v>
      </c>
      <c r="D1795" t="s">
        <v>47</v>
      </c>
      <c r="E1795" t="s">
        <v>3444</v>
      </c>
      <c r="F1795" t="s">
        <v>49</v>
      </c>
      <c r="G1795" t="s">
        <v>50</v>
      </c>
      <c r="H1795" s="7">
        <v>8.0409332325583998E-5</v>
      </c>
    </row>
    <row r="1796" spans="1:8" x14ac:dyDescent="0.25">
      <c r="A1796" t="s">
        <v>3374</v>
      </c>
      <c r="B1796" t="s">
        <v>70</v>
      </c>
      <c r="C1796" t="s">
        <v>105</v>
      </c>
      <c r="D1796" t="s">
        <v>47</v>
      </c>
      <c r="E1796" t="s">
        <v>3445</v>
      </c>
      <c r="F1796" t="s">
        <v>49</v>
      </c>
      <c r="G1796" t="s">
        <v>50</v>
      </c>
      <c r="H1796">
        <v>1.2108255655337599E-4</v>
      </c>
    </row>
    <row r="1797" spans="1:8" x14ac:dyDescent="0.25">
      <c r="A1797" t="s">
        <v>3374</v>
      </c>
      <c r="B1797" t="s">
        <v>70</v>
      </c>
      <c r="C1797" t="s">
        <v>105</v>
      </c>
      <c r="D1797" t="s">
        <v>47</v>
      </c>
      <c r="E1797" t="s">
        <v>3446</v>
      </c>
      <c r="F1797" t="s">
        <v>49</v>
      </c>
      <c r="G1797" t="s">
        <v>50</v>
      </c>
      <c r="H1797">
        <v>1.3194436828295301E-4</v>
      </c>
    </row>
    <row r="1798" spans="1:8" x14ac:dyDescent="0.25">
      <c r="A1798" t="s">
        <v>81</v>
      </c>
      <c r="B1798" t="s">
        <v>73</v>
      </c>
      <c r="C1798" t="s">
        <v>105</v>
      </c>
      <c r="D1798" t="s">
        <v>47</v>
      </c>
      <c r="E1798" t="s">
        <v>54</v>
      </c>
      <c r="F1798" t="s">
        <v>49</v>
      </c>
      <c r="G1798" t="s">
        <v>50</v>
      </c>
      <c r="H1798">
        <v>1.0000002384185701E-3</v>
      </c>
    </row>
    <row r="1799" spans="1:8" x14ac:dyDescent="0.25">
      <c r="A1799" t="s">
        <v>81</v>
      </c>
      <c r="B1799" t="s">
        <v>70</v>
      </c>
      <c r="C1799" t="s">
        <v>105</v>
      </c>
      <c r="D1799" t="s">
        <v>47</v>
      </c>
      <c r="E1799" t="s">
        <v>3386</v>
      </c>
      <c r="F1799" t="s">
        <v>49</v>
      </c>
      <c r="G1799" t="s">
        <v>50</v>
      </c>
      <c r="H1799">
        <v>0</v>
      </c>
    </row>
    <row r="1800" spans="1:8" x14ac:dyDescent="0.25">
      <c r="A1800" t="s">
        <v>3374</v>
      </c>
      <c r="B1800" t="s">
        <v>70</v>
      </c>
      <c r="C1800" t="s">
        <v>105</v>
      </c>
      <c r="D1800" t="s">
        <v>47</v>
      </c>
      <c r="E1800" t="s">
        <v>3447</v>
      </c>
      <c r="F1800" t="s">
        <v>49</v>
      </c>
      <c r="G1800" t="s">
        <v>50</v>
      </c>
      <c r="H1800">
        <v>1.28726212958979E-4</v>
      </c>
    </row>
    <row r="1801" spans="1:8" x14ac:dyDescent="0.25">
      <c r="A1801" t="s">
        <v>81</v>
      </c>
      <c r="B1801" t="s">
        <v>76</v>
      </c>
      <c r="C1801" t="s">
        <v>105</v>
      </c>
      <c r="D1801" t="s">
        <v>47</v>
      </c>
      <c r="E1801" t="s">
        <v>3383</v>
      </c>
      <c r="F1801" t="s">
        <v>49</v>
      </c>
      <c r="G1801" t="s">
        <v>50</v>
      </c>
      <c r="H1801">
        <v>2.22222407658894E-4</v>
      </c>
    </row>
    <row r="1802" spans="1:8" x14ac:dyDescent="0.25">
      <c r="A1802" t="s">
        <v>3374</v>
      </c>
      <c r="B1802" t="s">
        <v>70</v>
      </c>
      <c r="C1802" t="s">
        <v>105</v>
      </c>
      <c r="D1802" t="s">
        <v>47</v>
      </c>
      <c r="E1802" t="s">
        <v>3448</v>
      </c>
      <c r="F1802" t="s">
        <v>49</v>
      </c>
      <c r="G1802" t="s">
        <v>50</v>
      </c>
      <c r="H1802">
        <v>1.25661303126622E-4</v>
      </c>
    </row>
    <row r="1803" spans="1:8" x14ac:dyDescent="0.25">
      <c r="A1803" t="s">
        <v>3374</v>
      </c>
      <c r="B1803" t="s">
        <v>70</v>
      </c>
      <c r="C1803" t="s">
        <v>105</v>
      </c>
      <c r="D1803" t="s">
        <v>47</v>
      </c>
      <c r="E1803" t="s">
        <v>3449</v>
      </c>
      <c r="F1803" t="s">
        <v>49</v>
      </c>
      <c r="G1803" t="s">
        <v>50</v>
      </c>
      <c r="H1803">
        <v>1.2273894723995699E-4</v>
      </c>
    </row>
    <row r="1804" spans="1:8" x14ac:dyDescent="0.25">
      <c r="A1804" t="s">
        <v>3374</v>
      </c>
      <c r="B1804" t="s">
        <v>70</v>
      </c>
      <c r="C1804" t="s">
        <v>105</v>
      </c>
      <c r="D1804" t="s">
        <v>47</v>
      </c>
      <c r="E1804" t="s">
        <v>3450</v>
      </c>
      <c r="F1804" t="s">
        <v>49</v>
      </c>
      <c r="G1804" t="s">
        <v>50</v>
      </c>
      <c r="H1804">
        <v>1.19949425711776E-4</v>
      </c>
    </row>
    <row r="1805" spans="1:8" x14ac:dyDescent="0.25">
      <c r="A1805" t="s">
        <v>3374</v>
      </c>
      <c r="B1805" t="s">
        <v>70</v>
      </c>
      <c r="C1805" t="s">
        <v>105</v>
      </c>
      <c r="D1805" t="s">
        <v>47</v>
      </c>
      <c r="E1805" t="s">
        <v>3451</v>
      </c>
      <c r="F1805" t="s">
        <v>49</v>
      </c>
      <c r="G1805" t="s">
        <v>50</v>
      </c>
      <c r="H1805">
        <v>1.17283882918181E-4</v>
      </c>
    </row>
    <row r="1806" spans="1:8" x14ac:dyDescent="0.25">
      <c r="A1806" t="s">
        <v>3374</v>
      </c>
      <c r="B1806" t="s">
        <v>70</v>
      </c>
      <c r="C1806" t="s">
        <v>105</v>
      </c>
      <c r="D1806" t="s">
        <v>47</v>
      </c>
      <c r="E1806" t="s">
        <v>3452</v>
      </c>
      <c r="F1806" t="s">
        <v>49</v>
      </c>
      <c r="G1806" t="s">
        <v>50</v>
      </c>
      <c r="H1806">
        <v>1.3285015804180201E-4</v>
      </c>
    </row>
    <row r="1807" spans="1:8" x14ac:dyDescent="0.25">
      <c r="A1807" t="s">
        <v>81</v>
      </c>
      <c r="B1807" t="s">
        <v>73</v>
      </c>
      <c r="C1807" t="s">
        <v>105</v>
      </c>
      <c r="D1807" t="s">
        <v>47</v>
      </c>
      <c r="E1807" t="s">
        <v>55</v>
      </c>
      <c r="F1807" t="s">
        <v>49</v>
      </c>
      <c r="G1807" t="s">
        <v>50</v>
      </c>
      <c r="H1807">
        <v>1.0648147927390199E-3</v>
      </c>
    </row>
    <row r="1808" spans="1:8" x14ac:dyDescent="0.25">
      <c r="A1808" t="s">
        <v>81</v>
      </c>
      <c r="B1808" t="s">
        <v>70</v>
      </c>
      <c r="C1808" t="s">
        <v>105</v>
      </c>
      <c r="D1808" t="s">
        <v>47</v>
      </c>
      <c r="E1808" t="s">
        <v>3388</v>
      </c>
      <c r="F1808" t="s">
        <v>49</v>
      </c>
      <c r="G1808" t="s">
        <v>50</v>
      </c>
      <c r="H1808">
        <v>0</v>
      </c>
    </row>
    <row r="1809" spans="1:8" x14ac:dyDescent="0.25">
      <c r="A1809" t="s">
        <v>3374</v>
      </c>
      <c r="B1809" t="s">
        <v>70</v>
      </c>
      <c r="C1809" t="s">
        <v>105</v>
      </c>
      <c r="D1809" t="s">
        <v>47</v>
      </c>
      <c r="E1809" t="s">
        <v>3453</v>
      </c>
      <c r="F1809" t="s">
        <v>49</v>
      </c>
      <c r="G1809" t="s">
        <v>50</v>
      </c>
      <c r="H1809">
        <v>1.30023558934529E-4</v>
      </c>
    </row>
    <row r="1810" spans="1:8" x14ac:dyDescent="0.25">
      <c r="A1810" t="s">
        <v>81</v>
      </c>
      <c r="B1810" t="s">
        <v>76</v>
      </c>
      <c r="C1810" t="s">
        <v>105</v>
      </c>
      <c r="D1810" t="s">
        <v>47</v>
      </c>
      <c r="E1810" t="s">
        <v>3385</v>
      </c>
      <c r="F1810" t="s">
        <v>49</v>
      </c>
      <c r="G1810" t="s">
        <v>50</v>
      </c>
      <c r="H1810">
        <v>1.8518533971574499E-4</v>
      </c>
    </row>
    <row r="1811" spans="1:8" x14ac:dyDescent="0.25">
      <c r="A1811" t="s">
        <v>3374</v>
      </c>
      <c r="B1811" t="s">
        <v>70</v>
      </c>
      <c r="C1811" t="s">
        <v>105</v>
      </c>
      <c r="D1811" t="s">
        <v>47</v>
      </c>
      <c r="E1811" t="s">
        <v>3454</v>
      </c>
      <c r="F1811" t="s">
        <v>49</v>
      </c>
      <c r="G1811" t="s">
        <v>50</v>
      </c>
      <c r="H1811">
        <v>1.2731473479006E-4</v>
      </c>
    </row>
    <row r="1812" spans="1:8" x14ac:dyDescent="0.25">
      <c r="A1812" t="s">
        <v>3374</v>
      </c>
      <c r="B1812" t="s">
        <v>70</v>
      </c>
      <c r="C1812" t="s">
        <v>105</v>
      </c>
      <c r="D1812" t="s">
        <v>47</v>
      </c>
      <c r="E1812" t="s">
        <v>3455</v>
      </c>
      <c r="F1812" t="s">
        <v>49</v>
      </c>
      <c r="G1812" t="s">
        <v>50</v>
      </c>
      <c r="H1812">
        <v>1.24716474896385E-4</v>
      </c>
    </row>
    <row r="1813" spans="1:8" x14ac:dyDescent="0.25">
      <c r="A1813" t="s">
        <v>3374</v>
      </c>
      <c r="B1813" t="s">
        <v>70</v>
      </c>
      <c r="C1813" t="s">
        <v>105</v>
      </c>
      <c r="D1813" t="s">
        <v>47</v>
      </c>
      <c r="E1813" t="s">
        <v>3456</v>
      </c>
      <c r="F1813" t="s">
        <v>49</v>
      </c>
      <c r="G1813" t="s">
        <v>50</v>
      </c>
      <c r="H1813">
        <v>1.33333245913187E-4</v>
      </c>
    </row>
    <row r="1814" spans="1:8" x14ac:dyDescent="0.25">
      <c r="A1814" t="s">
        <v>106</v>
      </c>
      <c r="B1814" t="s">
        <v>3393</v>
      </c>
      <c r="C1814" t="s">
        <v>108</v>
      </c>
      <c r="D1814" t="s">
        <v>96</v>
      </c>
      <c r="E1814" t="s">
        <v>60</v>
      </c>
      <c r="F1814" t="s">
        <v>61</v>
      </c>
      <c r="G1814">
        <v>1.33333245913187E-4</v>
      </c>
    </row>
    <row r="1815" spans="1:8" x14ac:dyDescent="0.25">
      <c r="A1815">
        <v>1.33333245913187E-4</v>
      </c>
    </row>
    <row r="1816" spans="1:8" x14ac:dyDescent="0.25">
      <c r="A1816" t="s">
        <v>81</v>
      </c>
      <c r="B1816" t="s">
        <v>73</v>
      </c>
      <c r="C1816" t="s">
        <v>105</v>
      </c>
      <c r="D1816" t="s">
        <v>47</v>
      </c>
      <c r="E1816" t="s">
        <v>56</v>
      </c>
      <c r="F1816" t="s">
        <v>49</v>
      </c>
      <c r="G1816" t="s">
        <v>50</v>
      </c>
      <c r="H1816">
        <v>1.1904761904761899E-3</v>
      </c>
    </row>
    <row r="1817" spans="1:8" x14ac:dyDescent="0.25">
      <c r="A1817" t="s">
        <v>81</v>
      </c>
      <c r="B1817" t="s">
        <v>70</v>
      </c>
      <c r="C1817" t="s">
        <v>105</v>
      </c>
      <c r="D1817" t="s">
        <v>47</v>
      </c>
      <c r="E1817" t="s">
        <v>3391</v>
      </c>
      <c r="F1817" t="s">
        <v>49</v>
      </c>
      <c r="G1817" t="s">
        <v>50</v>
      </c>
      <c r="H1817">
        <v>0</v>
      </c>
    </row>
    <row r="1818" spans="1:8" x14ac:dyDescent="0.25">
      <c r="A1818" t="s">
        <v>81</v>
      </c>
      <c r="B1818" t="s">
        <v>76</v>
      </c>
      <c r="C1818" t="s">
        <v>105</v>
      </c>
      <c r="D1818" t="s">
        <v>47</v>
      </c>
      <c r="E1818" t="s">
        <v>3387</v>
      </c>
      <c r="F1818" t="s">
        <v>49</v>
      </c>
      <c r="G1818" t="s">
        <v>50</v>
      </c>
      <c r="H1818">
        <v>1.5873029118492401E-4</v>
      </c>
    </row>
    <row r="1819" spans="1:8" x14ac:dyDescent="0.25">
      <c r="A1819" t="s">
        <v>81</v>
      </c>
      <c r="B1819" t="s">
        <v>73</v>
      </c>
      <c r="C1819" t="s">
        <v>105</v>
      </c>
      <c r="D1819" t="s">
        <v>47</v>
      </c>
      <c r="E1819" t="s">
        <v>57</v>
      </c>
      <c r="F1819" t="s">
        <v>49</v>
      </c>
      <c r="G1819" t="s">
        <v>50</v>
      </c>
      <c r="H1819">
        <v>1.215277860562E-3</v>
      </c>
    </row>
    <row r="1820" spans="1:8" x14ac:dyDescent="0.25">
      <c r="A1820" t="s">
        <v>81</v>
      </c>
      <c r="B1820" t="s">
        <v>70</v>
      </c>
      <c r="C1820" t="s">
        <v>105</v>
      </c>
      <c r="D1820" t="s">
        <v>47</v>
      </c>
      <c r="E1820" t="s">
        <v>3394</v>
      </c>
      <c r="F1820" t="s">
        <v>49</v>
      </c>
      <c r="G1820" t="s">
        <v>50</v>
      </c>
      <c r="H1820" s="7">
        <v>6.9444378217061302E-5</v>
      </c>
    </row>
    <row r="1821" spans="1:8" x14ac:dyDescent="0.25">
      <c r="A1821" t="s">
        <v>81</v>
      </c>
      <c r="B1821" t="s">
        <v>76</v>
      </c>
      <c r="C1821" t="s">
        <v>105</v>
      </c>
      <c r="D1821" t="s">
        <v>47</v>
      </c>
      <c r="E1821" t="s">
        <v>3389</v>
      </c>
      <c r="F1821" t="s">
        <v>49</v>
      </c>
      <c r="G1821" t="s">
        <v>50</v>
      </c>
      <c r="H1821">
        <v>2.4305557211240099E-4</v>
      </c>
    </row>
    <row r="1822" spans="1:8" x14ac:dyDescent="0.25">
      <c r="A1822" t="s">
        <v>81</v>
      </c>
      <c r="B1822" t="s">
        <v>73</v>
      </c>
      <c r="C1822" t="s">
        <v>105</v>
      </c>
      <c r="D1822" t="s">
        <v>47</v>
      </c>
      <c r="E1822" t="s">
        <v>58</v>
      </c>
      <c r="F1822" t="s">
        <v>49</v>
      </c>
      <c r="G1822" t="s">
        <v>50</v>
      </c>
      <c r="H1822">
        <v>1.4197532777433001E-3</v>
      </c>
    </row>
    <row r="1823" spans="1:8" x14ac:dyDescent="0.25">
      <c r="A1823" t="s">
        <v>81</v>
      </c>
      <c r="B1823" t="s">
        <v>76</v>
      </c>
      <c r="C1823" t="s">
        <v>105</v>
      </c>
      <c r="D1823" t="s">
        <v>47</v>
      </c>
      <c r="E1823" t="s">
        <v>3390</v>
      </c>
      <c r="F1823" t="s">
        <v>49</v>
      </c>
      <c r="G1823" t="s">
        <v>50</v>
      </c>
      <c r="H1823">
        <v>2.1604939743324501E-4</v>
      </c>
    </row>
    <row r="1824" spans="1:8" x14ac:dyDescent="0.25">
      <c r="A1824" t="s">
        <v>81</v>
      </c>
      <c r="B1824" t="s">
        <v>70</v>
      </c>
      <c r="C1824" t="s">
        <v>105</v>
      </c>
      <c r="D1824" t="s">
        <v>47</v>
      </c>
      <c r="E1824" t="s">
        <v>3396</v>
      </c>
      <c r="F1824" t="s">
        <v>49</v>
      </c>
      <c r="G1824" t="s">
        <v>50</v>
      </c>
      <c r="H1824" s="7">
        <v>6.1728336192943401E-5</v>
      </c>
    </row>
    <row r="1825" spans="1:8" x14ac:dyDescent="0.25">
      <c r="A1825" t="s">
        <v>81</v>
      </c>
      <c r="B1825" t="s">
        <v>73</v>
      </c>
      <c r="C1825" t="s">
        <v>105</v>
      </c>
      <c r="D1825" t="s">
        <v>47</v>
      </c>
      <c r="E1825" t="s">
        <v>59</v>
      </c>
      <c r="F1825" t="s">
        <v>49</v>
      </c>
      <c r="G1825" t="s">
        <v>50</v>
      </c>
      <c r="H1825">
        <v>1.6666666666666601E-3</v>
      </c>
    </row>
    <row r="1826" spans="1:8" x14ac:dyDescent="0.25">
      <c r="A1826" t="s">
        <v>106</v>
      </c>
      <c r="B1826" t="s">
        <v>110</v>
      </c>
      <c r="C1826" t="s">
        <v>108</v>
      </c>
      <c r="D1826" t="s">
        <v>89</v>
      </c>
      <c r="E1826" t="s">
        <v>60</v>
      </c>
      <c r="F1826" t="s">
        <v>61</v>
      </c>
      <c r="G1826">
        <v>1.6666666666666601E-3</v>
      </c>
    </row>
    <row r="1827" spans="1:8" x14ac:dyDescent="0.25">
      <c r="A1827">
        <v>1.6666666666666601E-3</v>
      </c>
    </row>
    <row r="1828" spans="1:8" x14ac:dyDescent="0.25">
      <c r="A1828" t="s">
        <v>81</v>
      </c>
      <c r="B1828" t="s">
        <v>76</v>
      </c>
      <c r="C1828" t="s">
        <v>105</v>
      </c>
      <c r="D1828" t="s">
        <v>47</v>
      </c>
      <c r="E1828" t="s">
        <v>3392</v>
      </c>
      <c r="F1828" t="s">
        <v>49</v>
      </c>
      <c r="G1828" t="s">
        <v>50</v>
      </c>
      <c r="H1828">
        <v>5.2777767181396405E-4</v>
      </c>
    </row>
    <row r="1829" spans="1:8" x14ac:dyDescent="0.25">
      <c r="A1829" t="s">
        <v>81</v>
      </c>
      <c r="B1829" t="s">
        <v>70</v>
      </c>
      <c r="C1829" t="s">
        <v>105</v>
      </c>
      <c r="D1829" t="s">
        <v>47</v>
      </c>
      <c r="E1829" t="s">
        <v>3398</v>
      </c>
      <c r="F1829" t="s">
        <v>49</v>
      </c>
      <c r="G1829" t="s">
        <v>50</v>
      </c>
      <c r="H1829">
        <v>1.3888875643412201E-4</v>
      </c>
    </row>
    <row r="1830" spans="1:8" x14ac:dyDescent="0.25">
      <c r="A1830" t="s">
        <v>81</v>
      </c>
      <c r="B1830" t="s">
        <v>76</v>
      </c>
      <c r="C1830" t="s">
        <v>105</v>
      </c>
      <c r="D1830" t="s">
        <v>47</v>
      </c>
      <c r="E1830" t="s">
        <v>3395</v>
      </c>
      <c r="F1830" t="s">
        <v>49</v>
      </c>
      <c r="G1830" t="s">
        <v>50</v>
      </c>
      <c r="H1830">
        <v>4.7979788346724003E-4</v>
      </c>
    </row>
    <row r="1831" spans="1:8" x14ac:dyDescent="0.25">
      <c r="A1831" t="s">
        <v>81</v>
      </c>
      <c r="B1831" t="s">
        <v>70</v>
      </c>
      <c r="C1831" t="s">
        <v>105</v>
      </c>
      <c r="D1831" t="s">
        <v>47</v>
      </c>
      <c r="E1831" t="s">
        <v>3400</v>
      </c>
      <c r="F1831" t="s">
        <v>49</v>
      </c>
      <c r="G1831" t="s">
        <v>50</v>
      </c>
      <c r="H1831">
        <v>1.26262505849202E-4</v>
      </c>
    </row>
    <row r="1832" spans="1:8" x14ac:dyDescent="0.25">
      <c r="A1832" t="s">
        <v>81</v>
      </c>
      <c r="B1832" t="s">
        <v>76</v>
      </c>
      <c r="C1832" t="s">
        <v>105</v>
      </c>
      <c r="D1832" t="s">
        <v>47</v>
      </c>
      <c r="E1832" t="s">
        <v>3397</v>
      </c>
      <c r="F1832" t="s">
        <v>49</v>
      </c>
      <c r="G1832" t="s">
        <v>50</v>
      </c>
      <c r="H1832">
        <v>5.0925910472869801E-4</v>
      </c>
    </row>
    <row r="1833" spans="1:8" x14ac:dyDescent="0.25">
      <c r="A1833" t="s">
        <v>81</v>
      </c>
      <c r="B1833" t="s">
        <v>70</v>
      </c>
      <c r="C1833" t="s">
        <v>105</v>
      </c>
      <c r="D1833" t="s">
        <v>47</v>
      </c>
      <c r="E1833" t="s">
        <v>3402</v>
      </c>
      <c r="F1833" t="s">
        <v>49</v>
      </c>
      <c r="G1833" t="s">
        <v>50</v>
      </c>
      <c r="H1833">
        <v>1.1574063036176801E-4</v>
      </c>
    </row>
    <row r="1834" spans="1:8" x14ac:dyDescent="0.25">
      <c r="A1834" t="s">
        <v>81</v>
      </c>
      <c r="B1834" t="s">
        <v>76</v>
      </c>
      <c r="C1834" t="s">
        <v>105</v>
      </c>
      <c r="D1834" t="s">
        <v>47</v>
      </c>
      <c r="E1834" t="s">
        <v>3399</v>
      </c>
      <c r="F1834" t="s">
        <v>49</v>
      </c>
      <c r="G1834" t="s">
        <v>50</v>
      </c>
      <c r="H1834">
        <v>4.7008532744187502E-4</v>
      </c>
    </row>
    <row r="1835" spans="1:8" x14ac:dyDescent="0.25">
      <c r="A1835" t="s">
        <v>81</v>
      </c>
      <c r="B1835" t="s">
        <v>70</v>
      </c>
      <c r="C1835" t="s">
        <v>105</v>
      </c>
      <c r="D1835" t="s">
        <v>47</v>
      </c>
      <c r="E1835" t="s">
        <v>3405</v>
      </c>
      <c r="F1835" t="s">
        <v>49</v>
      </c>
      <c r="G1835" t="s">
        <v>50</v>
      </c>
      <c r="H1835">
        <v>1.06837504949325E-4</v>
      </c>
    </row>
    <row r="1836" spans="1:8" x14ac:dyDescent="0.25">
      <c r="A1836" t="s">
        <v>81</v>
      </c>
      <c r="B1836" t="s">
        <v>76</v>
      </c>
      <c r="C1836" t="s">
        <v>105</v>
      </c>
      <c r="D1836" t="s">
        <v>47</v>
      </c>
      <c r="E1836" t="s">
        <v>3401</v>
      </c>
      <c r="F1836" t="s">
        <v>49</v>
      </c>
      <c r="G1836" t="s">
        <v>50</v>
      </c>
      <c r="H1836">
        <v>4.3650780405317001E-4</v>
      </c>
    </row>
    <row r="1837" spans="1:8" x14ac:dyDescent="0.25">
      <c r="A1837" t="s">
        <v>81</v>
      </c>
      <c r="B1837" t="s">
        <v>70</v>
      </c>
      <c r="C1837" t="s">
        <v>105</v>
      </c>
      <c r="D1837" t="s">
        <v>47</v>
      </c>
      <c r="E1837" t="s">
        <v>3407</v>
      </c>
      <c r="F1837" t="s">
        <v>49</v>
      </c>
      <c r="G1837" t="s">
        <v>50</v>
      </c>
      <c r="H1837" s="7">
        <v>9.9206254595801904E-5</v>
      </c>
    </row>
    <row r="1838" spans="1:8" x14ac:dyDescent="0.25">
      <c r="A1838" t="s">
        <v>81</v>
      </c>
      <c r="B1838" t="s">
        <v>76</v>
      </c>
      <c r="C1838" t="s">
        <v>105</v>
      </c>
      <c r="D1838" t="s">
        <v>47</v>
      </c>
      <c r="E1838" t="s">
        <v>3403</v>
      </c>
      <c r="F1838" t="s">
        <v>49</v>
      </c>
      <c r="G1838" t="s">
        <v>50</v>
      </c>
      <c r="H1838">
        <v>4.0740728378295898E-4</v>
      </c>
    </row>
    <row r="1839" spans="1:8" x14ac:dyDescent="0.25">
      <c r="A1839" t="s">
        <v>81</v>
      </c>
      <c r="B1839" t="s">
        <v>70</v>
      </c>
      <c r="C1839" t="s">
        <v>105</v>
      </c>
      <c r="D1839" t="s">
        <v>47</v>
      </c>
      <c r="E1839" t="s">
        <v>3409</v>
      </c>
      <c r="F1839" t="s">
        <v>49</v>
      </c>
      <c r="G1839" t="s">
        <v>50</v>
      </c>
      <c r="H1839" s="7">
        <v>9.2592504289415101E-5</v>
      </c>
    </row>
    <row r="1840" spans="1:8" x14ac:dyDescent="0.25">
      <c r="A1840" t="s">
        <v>81</v>
      </c>
      <c r="B1840" t="s">
        <v>76</v>
      </c>
      <c r="C1840" t="s">
        <v>105</v>
      </c>
      <c r="D1840" t="s">
        <v>47</v>
      </c>
      <c r="E1840" t="s">
        <v>3404</v>
      </c>
      <c r="F1840" t="s">
        <v>49</v>
      </c>
      <c r="G1840" t="s">
        <v>50</v>
      </c>
      <c r="H1840">
        <v>3.8194432854652403E-4</v>
      </c>
    </row>
    <row r="1841" spans="1:8" x14ac:dyDescent="0.25">
      <c r="A1841" t="s">
        <v>81</v>
      </c>
      <c r="B1841" t="s">
        <v>70</v>
      </c>
      <c r="C1841" t="s">
        <v>105</v>
      </c>
      <c r="D1841" t="s">
        <v>47</v>
      </c>
      <c r="E1841" t="s">
        <v>3411</v>
      </c>
      <c r="F1841" t="s">
        <v>49</v>
      </c>
      <c r="G1841" t="s">
        <v>50</v>
      </c>
      <c r="H1841" s="7">
        <v>8.6805472771326705E-5</v>
      </c>
    </row>
    <row r="1842" spans="1:8" x14ac:dyDescent="0.25">
      <c r="A1842" t="s">
        <v>81</v>
      </c>
      <c r="B1842" t="s">
        <v>76</v>
      </c>
      <c r="C1842" t="s">
        <v>105</v>
      </c>
      <c r="D1842" t="s">
        <v>47</v>
      </c>
      <c r="E1842" t="s">
        <v>3406</v>
      </c>
      <c r="F1842" t="s">
        <v>49</v>
      </c>
      <c r="G1842" t="s">
        <v>50</v>
      </c>
      <c r="H1842">
        <v>3.5947701510261E-4</v>
      </c>
    </row>
    <row r="1843" spans="1:8" x14ac:dyDescent="0.25">
      <c r="A1843" t="s">
        <v>81</v>
      </c>
      <c r="B1843" t="s">
        <v>70</v>
      </c>
      <c r="C1843" t="s">
        <v>105</v>
      </c>
      <c r="D1843" t="s">
        <v>47</v>
      </c>
      <c r="E1843" t="s">
        <v>3413</v>
      </c>
      <c r="F1843" t="s">
        <v>49</v>
      </c>
      <c r="G1843" t="s">
        <v>50</v>
      </c>
      <c r="H1843" s="7">
        <v>8.1699268490660401E-5</v>
      </c>
    </row>
    <row r="1844" spans="1:8" x14ac:dyDescent="0.25">
      <c r="A1844" t="s">
        <v>81</v>
      </c>
      <c r="B1844" t="s">
        <v>76</v>
      </c>
      <c r="C1844" t="s">
        <v>105</v>
      </c>
      <c r="D1844" t="s">
        <v>47</v>
      </c>
      <c r="E1844" t="s">
        <v>3408</v>
      </c>
      <c r="F1844" t="s">
        <v>49</v>
      </c>
      <c r="G1844" t="s">
        <v>50</v>
      </c>
      <c r="H1844">
        <v>3.3950606981913197E-4</v>
      </c>
    </row>
    <row r="1845" spans="1:8" x14ac:dyDescent="0.25">
      <c r="A1845" t="s">
        <v>81</v>
      </c>
      <c r="B1845" t="s">
        <v>70</v>
      </c>
      <c r="C1845" t="s">
        <v>105</v>
      </c>
      <c r="D1845" t="s">
        <v>47</v>
      </c>
      <c r="E1845" t="s">
        <v>3415</v>
      </c>
      <c r="F1845" t="s">
        <v>49</v>
      </c>
      <c r="G1845" t="s">
        <v>50</v>
      </c>
      <c r="H1845" s="7">
        <v>7.7160420241179203E-5</v>
      </c>
    </row>
    <row r="1846" spans="1:8" x14ac:dyDescent="0.25">
      <c r="A1846" t="s">
        <v>81</v>
      </c>
      <c r="B1846" t="s">
        <v>76</v>
      </c>
      <c r="C1846" t="s">
        <v>105</v>
      </c>
      <c r="D1846" t="s">
        <v>47</v>
      </c>
      <c r="E1846" t="s">
        <v>3410</v>
      </c>
      <c r="F1846" t="s">
        <v>49</v>
      </c>
      <c r="G1846" t="s">
        <v>50</v>
      </c>
      <c r="H1846">
        <v>3.6549693659732198E-4</v>
      </c>
    </row>
    <row r="1847" spans="1:8" x14ac:dyDescent="0.25">
      <c r="A1847" t="s">
        <v>81</v>
      </c>
      <c r="B1847" t="s">
        <v>70</v>
      </c>
      <c r="C1847" t="s">
        <v>105</v>
      </c>
      <c r="D1847" t="s">
        <v>47</v>
      </c>
      <c r="E1847" t="s">
        <v>3417</v>
      </c>
      <c r="F1847" t="s">
        <v>49</v>
      </c>
      <c r="G1847" t="s">
        <v>50</v>
      </c>
      <c r="H1847" s="7">
        <v>7.3099345491643499E-5</v>
      </c>
    </row>
    <row r="1848" spans="1:8" x14ac:dyDescent="0.25">
      <c r="A1848" t="s">
        <v>81</v>
      </c>
      <c r="B1848" t="s">
        <v>76</v>
      </c>
      <c r="C1848" t="s">
        <v>105</v>
      </c>
      <c r="D1848" t="s">
        <v>47</v>
      </c>
      <c r="E1848" t="s">
        <v>3412</v>
      </c>
      <c r="F1848" t="s">
        <v>49</v>
      </c>
      <c r="G1848" t="s">
        <v>50</v>
      </c>
      <c r="H1848">
        <v>3.8888871669769202E-4</v>
      </c>
    </row>
    <row r="1849" spans="1:8" x14ac:dyDescent="0.25">
      <c r="A1849" t="s">
        <v>81</v>
      </c>
      <c r="B1849" t="s">
        <v>76</v>
      </c>
      <c r="C1849" t="s">
        <v>105</v>
      </c>
      <c r="D1849" t="s">
        <v>47</v>
      </c>
      <c r="E1849" t="s">
        <v>3414</v>
      </c>
      <c r="F1849" t="s">
        <v>49</v>
      </c>
      <c r="G1849" t="s">
        <v>50</v>
      </c>
      <c r="H1849">
        <v>3.7037020637875498E-4</v>
      </c>
    </row>
    <row r="1850" spans="1:8" x14ac:dyDescent="0.25">
      <c r="A1850" t="s">
        <v>81</v>
      </c>
      <c r="B1850" t="s">
        <v>70</v>
      </c>
      <c r="C1850" t="s">
        <v>105</v>
      </c>
      <c r="D1850" t="s">
        <v>47</v>
      </c>
      <c r="E1850" t="s">
        <v>3419</v>
      </c>
      <c r="F1850" t="s">
        <v>49</v>
      </c>
      <c r="G1850" t="s">
        <v>50</v>
      </c>
      <c r="H1850" s="7">
        <v>6.9444378217061302E-5</v>
      </c>
    </row>
    <row r="1851" spans="1:8" x14ac:dyDescent="0.25">
      <c r="A1851" t="s">
        <v>81</v>
      </c>
      <c r="B1851" t="s">
        <v>76</v>
      </c>
      <c r="C1851" t="s">
        <v>105</v>
      </c>
      <c r="D1851" t="s">
        <v>47</v>
      </c>
      <c r="E1851" t="s">
        <v>3416</v>
      </c>
      <c r="F1851" t="s">
        <v>49</v>
      </c>
      <c r="G1851" t="s">
        <v>50</v>
      </c>
      <c r="H1851">
        <v>3.5353519699790202E-4</v>
      </c>
    </row>
    <row r="1852" spans="1:8" x14ac:dyDescent="0.25">
      <c r="A1852" t="s">
        <v>81</v>
      </c>
      <c r="B1852" t="s">
        <v>70</v>
      </c>
      <c r="C1852" t="s">
        <v>105</v>
      </c>
      <c r="D1852" t="s">
        <v>47</v>
      </c>
      <c r="E1852" t="s">
        <v>3421</v>
      </c>
      <c r="F1852" t="s">
        <v>49</v>
      </c>
      <c r="G1852" t="s">
        <v>50</v>
      </c>
      <c r="H1852" s="7">
        <v>6.61375030638679E-5</v>
      </c>
    </row>
    <row r="1853" spans="1:8" x14ac:dyDescent="0.25">
      <c r="A1853" t="s">
        <v>81</v>
      </c>
      <c r="B1853" t="s">
        <v>76</v>
      </c>
      <c r="C1853" t="s">
        <v>105</v>
      </c>
      <c r="D1853" t="s">
        <v>47</v>
      </c>
      <c r="E1853" t="s">
        <v>3418</v>
      </c>
      <c r="F1853" t="s">
        <v>49</v>
      </c>
      <c r="G1853" t="s">
        <v>50</v>
      </c>
      <c r="H1853">
        <v>3.38164101476254E-4</v>
      </c>
    </row>
    <row r="1854" spans="1:8" x14ac:dyDescent="0.25">
      <c r="A1854" t="s">
        <v>81</v>
      </c>
      <c r="B1854" t="s">
        <v>70</v>
      </c>
      <c r="C1854" t="s">
        <v>105</v>
      </c>
      <c r="D1854" t="s">
        <v>47</v>
      </c>
      <c r="E1854" t="s">
        <v>3423</v>
      </c>
      <c r="F1854" t="s">
        <v>49</v>
      </c>
      <c r="G1854" t="s">
        <v>50</v>
      </c>
      <c r="H1854" s="7">
        <v>6.3131252924601201E-5</v>
      </c>
    </row>
    <row r="1855" spans="1:8" x14ac:dyDescent="0.25">
      <c r="A1855" t="s">
        <v>81</v>
      </c>
      <c r="B1855" t="s">
        <v>76</v>
      </c>
      <c r="C1855" t="s">
        <v>105</v>
      </c>
      <c r="D1855" t="s">
        <v>47</v>
      </c>
      <c r="E1855" t="s">
        <v>3420</v>
      </c>
      <c r="F1855" t="s">
        <v>49</v>
      </c>
      <c r="G1855" t="s">
        <v>50</v>
      </c>
      <c r="H1855">
        <v>3.5879611968994099E-4</v>
      </c>
    </row>
    <row r="1856" spans="1:8" x14ac:dyDescent="0.25">
      <c r="A1856" t="s">
        <v>81</v>
      </c>
      <c r="B1856" t="s">
        <v>70</v>
      </c>
      <c r="C1856" t="s">
        <v>105</v>
      </c>
      <c r="D1856" t="s">
        <v>47</v>
      </c>
      <c r="E1856" t="s">
        <v>3425</v>
      </c>
      <c r="F1856" t="s">
        <v>49</v>
      </c>
      <c r="G1856" t="s">
        <v>50</v>
      </c>
      <c r="H1856" s="7">
        <v>6.0386415840922902E-5</v>
      </c>
    </row>
    <row r="1857" spans="1:8" x14ac:dyDescent="0.25">
      <c r="A1857" t="s">
        <v>81</v>
      </c>
      <c r="B1857" t="s">
        <v>76</v>
      </c>
      <c r="C1857" t="s">
        <v>105</v>
      </c>
      <c r="D1857" t="s">
        <v>47</v>
      </c>
      <c r="E1857" t="s">
        <v>3422</v>
      </c>
      <c r="F1857" t="s">
        <v>49</v>
      </c>
      <c r="G1857" t="s">
        <v>50</v>
      </c>
      <c r="H1857">
        <v>3.4444427490234298E-4</v>
      </c>
    </row>
    <row r="1858" spans="1:8" x14ac:dyDescent="0.25">
      <c r="A1858" t="s">
        <v>81</v>
      </c>
      <c r="B1858" t="s">
        <v>70</v>
      </c>
      <c r="C1858" t="s">
        <v>105</v>
      </c>
      <c r="D1858" t="s">
        <v>47</v>
      </c>
      <c r="E1858" t="s">
        <v>3428</v>
      </c>
      <c r="F1858" t="s">
        <v>49</v>
      </c>
      <c r="G1858" t="s">
        <v>50</v>
      </c>
      <c r="H1858" s="7">
        <v>5.7870315180884402E-5</v>
      </c>
    </row>
    <row r="1859" spans="1:8" x14ac:dyDescent="0.25">
      <c r="A1859" t="s">
        <v>81</v>
      </c>
      <c r="B1859" t="s">
        <v>76</v>
      </c>
      <c r="C1859" t="s">
        <v>105</v>
      </c>
      <c r="D1859" t="s">
        <v>47</v>
      </c>
      <c r="E1859" t="s">
        <v>3424</v>
      </c>
      <c r="F1859" t="s">
        <v>49</v>
      </c>
      <c r="G1859" t="s">
        <v>50</v>
      </c>
      <c r="H1859">
        <v>3.3119641817532999E-4</v>
      </c>
    </row>
    <row r="1860" spans="1:8" x14ac:dyDescent="0.25">
      <c r="A1860" t="s">
        <v>81</v>
      </c>
      <c r="B1860" t="s">
        <v>70</v>
      </c>
      <c r="C1860" t="s">
        <v>105</v>
      </c>
      <c r="D1860" t="s">
        <v>47</v>
      </c>
      <c r="E1860" t="s">
        <v>3430</v>
      </c>
      <c r="F1860" t="s">
        <v>49</v>
      </c>
      <c r="G1860" t="s">
        <v>50</v>
      </c>
      <c r="H1860" s="7">
        <v>5.5555502573648997E-5</v>
      </c>
    </row>
    <row r="1861" spans="1:8" x14ac:dyDescent="0.25">
      <c r="A1861" t="s">
        <v>81</v>
      </c>
      <c r="B1861" t="s">
        <v>76</v>
      </c>
      <c r="C1861" t="s">
        <v>105</v>
      </c>
      <c r="D1861" t="s">
        <v>47</v>
      </c>
      <c r="E1861" t="s">
        <v>3426</v>
      </c>
      <c r="F1861" t="s">
        <v>49</v>
      </c>
      <c r="G1861" t="s">
        <v>50</v>
      </c>
      <c r="H1861">
        <v>3.1892988416883599E-4</v>
      </c>
    </row>
    <row r="1862" spans="1:8" x14ac:dyDescent="0.25">
      <c r="A1862" t="s">
        <v>81</v>
      </c>
      <c r="B1862" t="s">
        <v>70</v>
      </c>
      <c r="C1862" t="s">
        <v>105</v>
      </c>
      <c r="D1862" t="s">
        <v>47</v>
      </c>
      <c r="E1862" t="s">
        <v>3432</v>
      </c>
      <c r="F1862" t="s">
        <v>49</v>
      </c>
      <c r="G1862" t="s">
        <v>50</v>
      </c>
      <c r="H1862" s="7">
        <v>5.3418752474662498E-5</v>
      </c>
    </row>
    <row r="1863" spans="1:8" x14ac:dyDescent="0.25">
      <c r="A1863" t="s">
        <v>81</v>
      </c>
      <c r="B1863" t="s">
        <v>76</v>
      </c>
      <c r="C1863" t="s">
        <v>105</v>
      </c>
      <c r="D1863" t="s">
        <v>47</v>
      </c>
      <c r="E1863" t="s">
        <v>3427</v>
      </c>
      <c r="F1863" t="s">
        <v>49</v>
      </c>
      <c r="G1863" t="s">
        <v>50</v>
      </c>
      <c r="H1863">
        <v>3.0753953116280602E-4</v>
      </c>
    </row>
    <row r="1864" spans="1:8" x14ac:dyDescent="0.25">
      <c r="A1864" t="s">
        <v>81</v>
      </c>
      <c r="B1864" t="s">
        <v>70</v>
      </c>
      <c r="C1864" t="s">
        <v>105</v>
      </c>
      <c r="D1864" t="s">
        <v>47</v>
      </c>
      <c r="E1864" t="s">
        <v>3433</v>
      </c>
      <c r="F1864" t="s">
        <v>49</v>
      </c>
      <c r="G1864" t="s">
        <v>50</v>
      </c>
      <c r="H1864" s="7">
        <v>5.1440280160786099E-5</v>
      </c>
    </row>
    <row r="1865" spans="1:8" x14ac:dyDescent="0.25">
      <c r="A1865" t="s">
        <v>81</v>
      </c>
      <c r="B1865" t="s">
        <v>76</v>
      </c>
      <c r="C1865" t="s">
        <v>105</v>
      </c>
      <c r="D1865" t="s">
        <v>47</v>
      </c>
      <c r="E1865" t="s">
        <v>3429</v>
      </c>
      <c r="F1865" t="s">
        <v>49</v>
      </c>
      <c r="G1865" t="s">
        <v>50</v>
      </c>
      <c r="H1865">
        <v>2.9693471974339899E-4</v>
      </c>
    </row>
    <row r="1866" spans="1:8" x14ac:dyDescent="0.25">
      <c r="A1866" t="s">
        <v>81</v>
      </c>
      <c r="B1866" t="s">
        <v>70</v>
      </c>
      <c r="C1866" t="s">
        <v>105</v>
      </c>
      <c r="D1866" t="s">
        <v>47</v>
      </c>
      <c r="E1866" t="s">
        <v>3434</v>
      </c>
      <c r="F1866" t="s">
        <v>49</v>
      </c>
      <c r="G1866" t="s">
        <v>50</v>
      </c>
      <c r="H1866" s="7">
        <v>4.9603127297900898E-5</v>
      </c>
    </row>
    <row r="1867" spans="1:8" x14ac:dyDescent="0.25">
      <c r="A1867" t="s">
        <v>81</v>
      </c>
      <c r="B1867" t="s">
        <v>76</v>
      </c>
      <c r="C1867" t="s">
        <v>105</v>
      </c>
      <c r="D1867" t="s">
        <v>47</v>
      </c>
      <c r="E1867" t="s">
        <v>3431</v>
      </c>
      <c r="F1867" t="s">
        <v>49</v>
      </c>
      <c r="G1867" t="s">
        <v>50</v>
      </c>
      <c r="H1867">
        <v>3.2407396369510199E-4</v>
      </c>
    </row>
    <row r="1868" spans="1:8" x14ac:dyDescent="0.25">
      <c r="A1868" t="s">
        <v>106</v>
      </c>
      <c r="B1868" t="s">
        <v>110</v>
      </c>
      <c r="C1868" t="s">
        <v>108</v>
      </c>
      <c r="D1868" t="s">
        <v>95</v>
      </c>
      <c r="E1868" t="s">
        <v>60</v>
      </c>
      <c r="F1868" t="s">
        <v>61</v>
      </c>
      <c r="G1868">
        <v>3.2407396369510199E-4</v>
      </c>
    </row>
    <row r="1869" spans="1:8" x14ac:dyDescent="0.25">
      <c r="A1869">
        <v>3.2407396369510199E-4</v>
      </c>
    </row>
    <row r="1870" spans="1:8" x14ac:dyDescent="0.25">
      <c r="A1870" t="s">
        <v>81</v>
      </c>
      <c r="B1870" t="s">
        <v>70</v>
      </c>
      <c r="C1870" t="s">
        <v>105</v>
      </c>
      <c r="D1870" t="s">
        <v>47</v>
      </c>
      <c r="E1870" t="s">
        <v>3435</v>
      </c>
      <c r="F1870" t="s">
        <v>49</v>
      </c>
      <c r="G1870" t="s">
        <v>50</v>
      </c>
      <c r="H1870" s="7">
        <v>4.7892674632456102E-5</v>
      </c>
    </row>
    <row r="1871" spans="1:8" x14ac:dyDescent="0.25">
      <c r="A1871" t="s">
        <v>81</v>
      </c>
      <c r="B1871" t="s">
        <v>70</v>
      </c>
      <c r="C1871" t="s">
        <v>105</v>
      </c>
      <c r="D1871" t="s">
        <v>47</v>
      </c>
      <c r="E1871" t="s">
        <v>3436</v>
      </c>
      <c r="F1871" t="s">
        <v>49</v>
      </c>
      <c r="G1871" t="s">
        <v>50</v>
      </c>
      <c r="H1871" s="7">
        <v>4.6296252144707503E-5</v>
      </c>
    </row>
    <row r="1872" spans="1:8" x14ac:dyDescent="0.25">
      <c r="A1872" t="s">
        <v>81</v>
      </c>
      <c r="B1872" t="s">
        <v>70</v>
      </c>
      <c r="C1872" t="s">
        <v>105</v>
      </c>
      <c r="D1872" t="s">
        <v>47</v>
      </c>
      <c r="E1872" t="s">
        <v>3437</v>
      </c>
      <c r="F1872" t="s">
        <v>49</v>
      </c>
      <c r="G1872" t="s">
        <v>50</v>
      </c>
      <c r="H1872" s="7">
        <v>4.4802824656168597E-5</v>
      </c>
    </row>
    <row r="1873" spans="1:8" x14ac:dyDescent="0.25">
      <c r="A1873" t="s">
        <v>81</v>
      </c>
      <c r="B1873" t="s">
        <v>70</v>
      </c>
      <c r="C1873" t="s">
        <v>105</v>
      </c>
      <c r="D1873" t="s">
        <v>47</v>
      </c>
      <c r="E1873" t="s">
        <v>3438</v>
      </c>
      <c r="F1873" t="s">
        <v>49</v>
      </c>
      <c r="G1873" t="s">
        <v>50</v>
      </c>
      <c r="H1873" s="7">
        <v>8.6805534859498305E-5</v>
      </c>
    </row>
    <row r="1874" spans="1:8" x14ac:dyDescent="0.25">
      <c r="A1874" t="s">
        <v>81</v>
      </c>
      <c r="B1874" t="s">
        <v>70</v>
      </c>
      <c r="C1874" t="s">
        <v>105</v>
      </c>
      <c r="D1874" t="s">
        <v>47</v>
      </c>
      <c r="E1874" t="s">
        <v>3439</v>
      </c>
      <c r="F1874" t="s">
        <v>49</v>
      </c>
      <c r="G1874" t="s">
        <v>50</v>
      </c>
      <c r="H1874" s="7">
        <v>8.4175064106180203E-5</v>
      </c>
    </row>
    <row r="1875" spans="1:8" x14ac:dyDescent="0.25">
      <c r="A1875" t="s">
        <v>81</v>
      </c>
      <c r="B1875" t="s">
        <v>70</v>
      </c>
      <c r="C1875" t="s">
        <v>105</v>
      </c>
      <c r="D1875" t="s">
        <v>47</v>
      </c>
      <c r="E1875" t="s">
        <v>3440</v>
      </c>
      <c r="F1875" t="s">
        <v>49</v>
      </c>
      <c r="G1875" t="s">
        <v>50</v>
      </c>
      <c r="H1875" s="7">
        <v>8.1699326926586597E-5</v>
      </c>
    </row>
    <row r="1876" spans="1:8" x14ac:dyDescent="0.25">
      <c r="A1876" t="s">
        <v>81</v>
      </c>
      <c r="B1876" t="s">
        <v>70</v>
      </c>
      <c r="C1876" t="s">
        <v>105</v>
      </c>
      <c r="D1876" t="s">
        <v>47</v>
      </c>
      <c r="E1876" t="s">
        <v>3441</v>
      </c>
      <c r="F1876" t="s">
        <v>49</v>
      </c>
      <c r="G1876" t="s">
        <v>50</v>
      </c>
      <c r="H1876" s="7">
        <v>7.9365060442969894E-5</v>
      </c>
    </row>
    <row r="1877" spans="1:8" x14ac:dyDescent="0.25">
      <c r="A1877" t="s">
        <v>81</v>
      </c>
      <c r="B1877" t="s">
        <v>70</v>
      </c>
      <c r="C1877" t="s">
        <v>105</v>
      </c>
      <c r="D1877" t="s">
        <v>47</v>
      </c>
      <c r="E1877" t="s">
        <v>3442</v>
      </c>
      <c r="F1877" t="s">
        <v>49</v>
      </c>
      <c r="G1877" t="s">
        <v>50</v>
      </c>
      <c r="H1877" s="7">
        <v>7.7160475430665106E-5</v>
      </c>
    </row>
    <row r="1878" spans="1:8" x14ac:dyDescent="0.25">
      <c r="A1878" t="s">
        <v>81</v>
      </c>
      <c r="B1878" t="s">
        <v>70</v>
      </c>
      <c r="C1878" t="s">
        <v>105</v>
      </c>
      <c r="D1878" t="s">
        <v>47</v>
      </c>
      <c r="E1878" t="s">
        <v>3443</v>
      </c>
      <c r="F1878" t="s">
        <v>49</v>
      </c>
      <c r="G1878" t="s">
        <v>50</v>
      </c>
      <c r="H1878" s="7">
        <v>7.5075057175782306E-5</v>
      </c>
    </row>
    <row r="1879" spans="1:8" x14ac:dyDescent="0.25">
      <c r="A1879" t="s">
        <v>81</v>
      </c>
      <c r="B1879" t="s">
        <v>70</v>
      </c>
      <c r="C1879" t="s">
        <v>105</v>
      </c>
      <c r="D1879" t="s">
        <v>47</v>
      </c>
      <c r="E1879" t="s">
        <v>3444</v>
      </c>
      <c r="F1879" t="s">
        <v>49</v>
      </c>
      <c r="G1879" t="s">
        <v>50</v>
      </c>
      <c r="H1879" s="7">
        <v>7.3099397776419604E-5</v>
      </c>
    </row>
    <row r="1880" spans="1:8" x14ac:dyDescent="0.25">
      <c r="A1880" t="s">
        <v>81</v>
      </c>
      <c r="B1880" t="s">
        <v>70</v>
      </c>
      <c r="C1880" t="s">
        <v>105</v>
      </c>
      <c r="D1880" t="s">
        <v>47</v>
      </c>
      <c r="E1880" t="s">
        <v>3445</v>
      </c>
      <c r="F1880" t="s">
        <v>49</v>
      </c>
      <c r="G1880" t="s">
        <v>50</v>
      </c>
      <c r="H1880" s="7">
        <v>7.1225054243690902E-5</v>
      </c>
    </row>
    <row r="1881" spans="1:8" x14ac:dyDescent="0.25">
      <c r="A1881" t="s">
        <v>81</v>
      </c>
      <c r="B1881" t="s">
        <v>70</v>
      </c>
      <c r="C1881" t="s">
        <v>105</v>
      </c>
      <c r="D1881" t="s">
        <v>47</v>
      </c>
      <c r="E1881" t="s">
        <v>3446</v>
      </c>
      <c r="F1881" t="s">
        <v>49</v>
      </c>
      <c r="G1881" t="s">
        <v>50</v>
      </c>
      <c r="H1881" s="7">
        <v>6.9444427887598598E-5</v>
      </c>
    </row>
    <row r="1882" spans="1:8" x14ac:dyDescent="0.25">
      <c r="A1882" t="s">
        <v>81</v>
      </c>
      <c r="B1882" t="s">
        <v>70</v>
      </c>
      <c r="C1882" t="s">
        <v>105</v>
      </c>
      <c r="D1882" t="s">
        <v>47</v>
      </c>
      <c r="E1882" t="s">
        <v>3447</v>
      </c>
      <c r="F1882" t="s">
        <v>49</v>
      </c>
      <c r="G1882" t="s">
        <v>50</v>
      </c>
      <c r="H1882" s="7">
        <v>6.7750661353754794E-5</v>
      </c>
    </row>
    <row r="1883" spans="1:8" x14ac:dyDescent="0.25">
      <c r="A1883" t="s">
        <v>81</v>
      </c>
      <c r="B1883" t="s">
        <v>70</v>
      </c>
      <c r="C1883" t="s">
        <v>105</v>
      </c>
      <c r="D1883" t="s">
        <v>47</v>
      </c>
      <c r="E1883" t="s">
        <v>3448</v>
      </c>
      <c r="F1883" t="s">
        <v>49</v>
      </c>
      <c r="G1883" t="s">
        <v>50</v>
      </c>
      <c r="H1883" s="7">
        <v>6.6137550369141599E-5</v>
      </c>
    </row>
    <row r="1884" spans="1:8" x14ac:dyDescent="0.25">
      <c r="A1884" t="s">
        <v>81</v>
      </c>
      <c r="B1884" t="s">
        <v>70</v>
      </c>
      <c r="C1884" t="s">
        <v>105</v>
      </c>
      <c r="D1884" t="s">
        <v>47</v>
      </c>
      <c r="E1884" t="s">
        <v>3449</v>
      </c>
      <c r="F1884" t="s">
        <v>49</v>
      </c>
      <c r="G1884" t="s">
        <v>50</v>
      </c>
      <c r="H1884" s="7">
        <v>6.4599467802417296E-5</v>
      </c>
    </row>
    <row r="1885" spans="1:8" x14ac:dyDescent="0.25">
      <c r="A1885" t="s">
        <v>81</v>
      </c>
      <c r="B1885" t="s">
        <v>70</v>
      </c>
      <c r="C1885" t="s">
        <v>105</v>
      </c>
      <c r="D1885" t="s">
        <v>47</v>
      </c>
      <c r="E1885" t="s">
        <v>3450</v>
      </c>
      <c r="F1885" t="s">
        <v>49</v>
      </c>
      <c r="G1885" t="s">
        <v>50</v>
      </c>
      <c r="H1885" s="7">
        <v>6.3131298079635101E-5</v>
      </c>
    </row>
    <row r="1886" spans="1:8" x14ac:dyDescent="0.25">
      <c r="A1886" t="s">
        <v>81</v>
      </c>
      <c r="B1886" t="s">
        <v>70</v>
      </c>
      <c r="C1886" t="s">
        <v>105</v>
      </c>
      <c r="D1886" t="s">
        <v>47</v>
      </c>
      <c r="E1886" t="s">
        <v>3451</v>
      </c>
      <c r="F1886" t="s">
        <v>49</v>
      </c>
      <c r="G1886" t="s">
        <v>50</v>
      </c>
      <c r="H1886" s="7">
        <v>6.1728380344532103E-5</v>
      </c>
    </row>
    <row r="1887" spans="1:8" x14ac:dyDescent="0.25">
      <c r="A1887" t="s">
        <v>81</v>
      </c>
      <c r="B1887" t="s">
        <v>70</v>
      </c>
      <c r="C1887" t="s">
        <v>105</v>
      </c>
      <c r="D1887" t="s">
        <v>47</v>
      </c>
      <c r="E1887" t="s">
        <v>3452</v>
      </c>
      <c r="F1887" t="s">
        <v>49</v>
      </c>
      <c r="G1887" t="s">
        <v>50</v>
      </c>
      <c r="H1887" s="7">
        <v>6.0386459032694499E-5</v>
      </c>
    </row>
    <row r="1888" spans="1:8" x14ac:dyDescent="0.25">
      <c r="A1888" t="s">
        <v>81</v>
      </c>
      <c r="B1888" t="s">
        <v>70</v>
      </c>
      <c r="C1888" t="s">
        <v>105</v>
      </c>
      <c r="D1888" t="s">
        <v>47</v>
      </c>
      <c r="E1888" t="s">
        <v>3453</v>
      </c>
      <c r="F1888" t="s">
        <v>49</v>
      </c>
      <c r="G1888" t="s">
        <v>50</v>
      </c>
      <c r="H1888" s="7">
        <v>5.9101640755403098E-5</v>
      </c>
    </row>
    <row r="1889" spans="1:8" x14ac:dyDescent="0.25">
      <c r="A1889" t="s">
        <v>81</v>
      </c>
      <c r="B1889" t="s">
        <v>70</v>
      </c>
      <c r="C1889" t="s">
        <v>105</v>
      </c>
      <c r="D1889" t="s">
        <v>47</v>
      </c>
      <c r="E1889" t="s">
        <v>3454</v>
      </c>
      <c r="F1889" t="s">
        <v>49</v>
      </c>
      <c r="G1889" t="s">
        <v>50</v>
      </c>
      <c r="H1889" s="7">
        <v>5.7870356572998897E-5</v>
      </c>
    </row>
    <row r="1890" spans="1:8" x14ac:dyDescent="0.25">
      <c r="A1890" t="s">
        <v>81</v>
      </c>
      <c r="B1890" t="s">
        <v>70</v>
      </c>
      <c r="C1890" t="s">
        <v>105</v>
      </c>
      <c r="D1890" t="s">
        <v>47</v>
      </c>
      <c r="E1890" t="s">
        <v>3455</v>
      </c>
      <c r="F1890" t="s">
        <v>49</v>
      </c>
      <c r="G1890" t="s">
        <v>50</v>
      </c>
      <c r="H1890" s="7">
        <v>5.6689328887835598E-5</v>
      </c>
    </row>
    <row r="1891" spans="1:8" x14ac:dyDescent="0.25">
      <c r="A1891" t="s">
        <v>81</v>
      </c>
      <c r="B1891" t="s">
        <v>70</v>
      </c>
      <c r="C1891" t="s">
        <v>105</v>
      </c>
      <c r="D1891" t="s">
        <v>47</v>
      </c>
      <c r="E1891" t="s">
        <v>3456</v>
      </c>
      <c r="F1891" t="s">
        <v>49</v>
      </c>
      <c r="G1891" t="s">
        <v>50</v>
      </c>
      <c r="H1891" s="7">
        <v>9.9999984105427996E-5</v>
      </c>
    </row>
    <row r="1892" spans="1:8" x14ac:dyDescent="0.25">
      <c r="A1892" t="s">
        <v>106</v>
      </c>
      <c r="B1892" t="s">
        <v>110</v>
      </c>
      <c r="C1892" t="s">
        <v>108</v>
      </c>
      <c r="D1892" t="s">
        <v>96</v>
      </c>
      <c r="E1892" t="s">
        <v>60</v>
      </c>
      <c r="F1892" t="s">
        <v>61</v>
      </c>
      <c r="G1892" s="7">
        <v>9.9999984105427996E-5</v>
      </c>
    </row>
    <row r="1893" spans="1:8" x14ac:dyDescent="0.25">
      <c r="A1893" s="7">
        <v>9.9999984105427996E-5</v>
      </c>
    </row>
    <row r="1894" spans="1:8" x14ac:dyDescent="0.25">
      <c r="A1894" t="s">
        <v>20</v>
      </c>
      <c r="B1894" t="s">
        <v>3491</v>
      </c>
      <c r="C1894" t="s">
        <v>22</v>
      </c>
      <c r="D1894" t="s">
        <v>23</v>
      </c>
      <c r="E1894" t="s">
        <v>65</v>
      </c>
    </row>
    <row r="1895" spans="1:8" x14ac:dyDescent="0.25">
      <c r="A1895" t="s">
        <v>20</v>
      </c>
      <c r="B1895" t="s">
        <v>3491</v>
      </c>
      <c r="C1895" t="s">
        <v>22</v>
      </c>
      <c r="D1895" t="s">
        <v>23</v>
      </c>
      <c r="E1895" t="s">
        <v>3276</v>
      </c>
    </row>
    <row r="1896" spans="1:8" x14ac:dyDescent="0.25">
      <c r="A1896" t="s">
        <v>20</v>
      </c>
      <c r="B1896" t="s">
        <v>3492</v>
      </c>
      <c r="C1896" t="s">
        <v>22</v>
      </c>
      <c r="D1896" t="s">
        <v>23</v>
      </c>
      <c r="E1896" t="s">
        <v>65</v>
      </c>
    </row>
    <row r="1897" spans="1:8" x14ac:dyDescent="0.25">
      <c r="A1897" t="s">
        <v>20</v>
      </c>
      <c r="B1897" t="s">
        <v>3492</v>
      </c>
      <c r="C1897" t="s">
        <v>22</v>
      </c>
      <c r="D1897" t="s">
        <v>23</v>
      </c>
      <c r="E1897" t="s">
        <v>3276</v>
      </c>
    </row>
    <row r="1898" spans="1:8" x14ac:dyDescent="0.25">
      <c r="A1898" t="s">
        <v>20</v>
      </c>
      <c r="B1898" t="s">
        <v>3493</v>
      </c>
      <c r="C1898" t="s">
        <v>22</v>
      </c>
      <c r="D1898" t="s">
        <v>23</v>
      </c>
      <c r="E1898" t="s">
        <v>65</v>
      </c>
    </row>
    <row r="1899" spans="1:8" x14ac:dyDescent="0.25">
      <c r="A1899" t="s">
        <v>20</v>
      </c>
      <c r="B1899" t="s">
        <v>3493</v>
      </c>
      <c r="C1899" t="s">
        <v>22</v>
      </c>
      <c r="D1899" t="s">
        <v>23</v>
      </c>
      <c r="E1899" t="s">
        <v>3276</v>
      </c>
    </row>
    <row r="1900" spans="1:8" x14ac:dyDescent="0.25">
      <c r="A1900" t="s">
        <v>19</v>
      </c>
    </row>
    <row r="1901" spans="1:8" x14ac:dyDescent="0.25">
      <c r="A1901" t="s">
        <v>19</v>
      </c>
    </row>
    <row r="1902" spans="1:8" x14ac:dyDescent="0.25">
      <c r="A1902" t="s">
        <v>19</v>
      </c>
    </row>
    <row r="1903" spans="1:8" x14ac:dyDescent="0.25">
      <c r="A1903" t="s">
        <v>19</v>
      </c>
    </row>
    <row r="1904" spans="1:8" x14ac:dyDescent="0.25">
      <c r="A1904" t="s">
        <v>19</v>
      </c>
    </row>
    <row r="1905" spans="1:26" x14ac:dyDescent="0.25">
      <c r="A1905" t="s">
        <v>19</v>
      </c>
    </row>
    <row r="1906" spans="1:26" x14ac:dyDescent="0.25">
      <c r="A1906" t="s">
        <v>3227</v>
      </c>
      <c r="B1906" t="s">
        <v>24</v>
      </c>
      <c r="C1906" t="s">
        <v>25</v>
      </c>
      <c r="D1906" t="s">
        <v>3460</v>
      </c>
      <c r="E1906" t="s">
        <v>24</v>
      </c>
      <c r="F1906" t="s">
        <v>25</v>
      </c>
      <c r="G1906">
        <v>7002</v>
      </c>
    </row>
    <row r="1907" spans="1:26" x14ac:dyDescent="0.25">
      <c r="A1907" t="s">
        <v>3227</v>
      </c>
      <c r="B1907" t="s">
        <v>24</v>
      </c>
      <c r="C1907" t="s">
        <v>25</v>
      </c>
      <c r="D1907">
        <v>7002</v>
      </c>
    </row>
    <row r="1909" spans="1:26" x14ac:dyDescent="0.25">
      <c r="A1909" t="s">
        <v>3484</v>
      </c>
    </row>
    <row r="1911" spans="1:26" x14ac:dyDescent="0.25">
      <c r="A1911" t="s">
        <v>26</v>
      </c>
    </row>
    <row r="1912" spans="1:26" x14ac:dyDescent="0.25">
      <c r="A1912" t="s">
        <v>3374</v>
      </c>
      <c r="B1912" t="s">
        <v>73</v>
      </c>
      <c r="C1912" t="s">
        <v>27</v>
      </c>
      <c r="D1912" t="s">
        <v>28</v>
      </c>
      <c r="E1912" t="s">
        <v>29</v>
      </c>
      <c r="F1912" t="s">
        <v>30</v>
      </c>
      <c r="G1912" t="s">
        <v>31</v>
      </c>
      <c r="H1912" t="s">
        <v>32</v>
      </c>
      <c r="I1912" t="s">
        <v>33</v>
      </c>
      <c r="J1912" t="s">
        <v>34</v>
      </c>
      <c r="K1912" t="s">
        <v>3374</v>
      </c>
      <c r="L1912" t="s">
        <v>70</v>
      </c>
      <c r="M1912" t="s">
        <v>27</v>
      </c>
      <c r="N1912" t="s">
        <v>28</v>
      </c>
      <c r="O1912" t="s">
        <v>29</v>
      </c>
      <c r="P1912" t="s">
        <v>30</v>
      </c>
      <c r="Q1912" t="s">
        <v>31</v>
      </c>
      <c r="R1912" t="s">
        <v>32</v>
      </c>
      <c r="S1912" t="s">
        <v>33</v>
      </c>
      <c r="T1912" t="s">
        <v>34</v>
      </c>
      <c r="U1912">
        <v>25125</v>
      </c>
    </row>
    <row r="1914" spans="1:26" x14ac:dyDescent="0.25">
      <c r="A1914" t="s">
        <v>199</v>
      </c>
    </row>
    <row r="1916" spans="1:26" x14ac:dyDescent="0.25">
      <c r="A1916" t="s">
        <v>221</v>
      </c>
    </row>
    <row r="1917" spans="1:26" x14ac:dyDescent="0.25">
      <c r="A1917" t="s">
        <v>3275</v>
      </c>
    </row>
    <row r="1918" spans="1:26" x14ac:dyDescent="0.25">
      <c r="A1918" t="s">
        <v>37</v>
      </c>
      <c r="B1918" t="s">
        <v>118</v>
      </c>
      <c r="C1918" t="s">
        <v>38</v>
      </c>
    </row>
    <row r="1920" spans="1:26" x14ac:dyDescent="0.25">
      <c r="A1920" t="s">
        <v>3374</v>
      </c>
      <c r="B1920" t="s">
        <v>76</v>
      </c>
      <c r="C1920" t="s">
        <v>27</v>
      </c>
      <c r="D1920" t="s">
        <v>28</v>
      </c>
      <c r="E1920" t="s">
        <v>29</v>
      </c>
      <c r="F1920" t="s">
        <v>30</v>
      </c>
      <c r="G1920" t="s">
        <v>31</v>
      </c>
      <c r="H1920" t="s">
        <v>32</v>
      </c>
      <c r="I1920" t="s">
        <v>33</v>
      </c>
      <c r="J1920" t="s">
        <v>34</v>
      </c>
      <c r="K1920" t="s">
        <v>39</v>
      </c>
      <c r="L1920" t="s">
        <v>40</v>
      </c>
      <c r="M1920" t="s">
        <v>41</v>
      </c>
      <c r="N1920" t="s">
        <v>1</v>
      </c>
      <c r="O1920">
        <v>14</v>
      </c>
      <c r="P1920" t="s">
        <v>42</v>
      </c>
      <c r="Q1920" t="s">
        <v>43</v>
      </c>
      <c r="R1920">
        <v>0.2</v>
      </c>
      <c r="S1920" t="s">
        <v>3494</v>
      </c>
      <c r="T1920" t="s">
        <v>40</v>
      </c>
      <c r="U1920" t="s">
        <v>41</v>
      </c>
      <c r="V1920" t="s">
        <v>1</v>
      </c>
      <c r="W1920">
        <v>12</v>
      </c>
      <c r="X1920" t="s">
        <v>42</v>
      </c>
      <c r="Y1920" t="s">
        <v>43</v>
      </c>
      <c r="Z1920">
        <v>0.2</v>
      </c>
    </row>
    <row r="1923" spans="1:21" x14ac:dyDescent="0.25">
      <c r="A1923" t="s">
        <v>35</v>
      </c>
    </row>
    <row r="1924" spans="1:21" x14ac:dyDescent="0.25">
      <c r="A1924" t="s">
        <v>3274</v>
      </c>
    </row>
    <row r="1925" spans="1:21" x14ac:dyDescent="0.25">
      <c r="A1925" t="s">
        <v>37</v>
      </c>
      <c r="B1925" t="s">
        <v>38</v>
      </c>
    </row>
    <row r="1926" spans="1:21" x14ac:dyDescent="0.25">
      <c r="A1926" t="s">
        <v>39</v>
      </c>
      <c r="B1926" t="s">
        <v>40</v>
      </c>
      <c r="C1926" t="s">
        <v>41</v>
      </c>
      <c r="D1926" t="s">
        <v>1</v>
      </c>
      <c r="E1926">
        <v>13</v>
      </c>
      <c r="F1926" t="s">
        <v>42</v>
      </c>
      <c r="G1926" t="s">
        <v>43</v>
      </c>
      <c r="H1926">
        <v>0.2</v>
      </c>
    </row>
    <row r="1927" spans="1:21" x14ac:dyDescent="0.25">
      <c r="A1927" t="s">
        <v>79</v>
      </c>
      <c r="B1927" t="s">
        <v>24</v>
      </c>
      <c r="C1927" t="s">
        <v>25</v>
      </c>
      <c r="D1927" t="s">
        <v>3462</v>
      </c>
      <c r="E1927" t="s">
        <v>24</v>
      </c>
      <c r="F1927" t="s">
        <v>25</v>
      </c>
      <c r="G1927">
        <v>6960</v>
      </c>
    </row>
    <row r="1929" spans="1:21" x14ac:dyDescent="0.25">
      <c r="A1929" t="s">
        <v>80</v>
      </c>
    </row>
    <row r="1930" spans="1:21" x14ac:dyDescent="0.25">
      <c r="A1930" t="s">
        <v>80</v>
      </c>
    </row>
    <row r="1931" spans="1:21" x14ac:dyDescent="0.25">
      <c r="A1931" t="s">
        <v>79</v>
      </c>
      <c r="B1931" t="s">
        <v>24</v>
      </c>
      <c r="C1931" t="s">
        <v>25</v>
      </c>
      <c r="D1931">
        <v>6960</v>
      </c>
    </row>
    <row r="1932" spans="1:21" x14ac:dyDescent="0.25">
      <c r="A1932" t="s">
        <v>80</v>
      </c>
    </row>
    <row r="1933" spans="1:21" x14ac:dyDescent="0.25">
      <c r="A1933" t="s">
        <v>81</v>
      </c>
      <c r="B1933" t="s">
        <v>76</v>
      </c>
      <c r="C1933" t="s">
        <v>27</v>
      </c>
      <c r="D1933" t="s">
        <v>28</v>
      </c>
      <c r="E1933" t="s">
        <v>29</v>
      </c>
      <c r="F1933" t="s">
        <v>30</v>
      </c>
      <c r="G1933" t="s">
        <v>31</v>
      </c>
      <c r="H1933" t="s">
        <v>32</v>
      </c>
      <c r="I1933" t="s">
        <v>33</v>
      </c>
      <c r="J1933" t="s">
        <v>34</v>
      </c>
      <c r="K1933" t="s">
        <v>81</v>
      </c>
      <c r="L1933" t="s">
        <v>73</v>
      </c>
      <c r="M1933" t="s">
        <v>27</v>
      </c>
      <c r="N1933" t="s">
        <v>28</v>
      </c>
      <c r="O1933" t="s">
        <v>29</v>
      </c>
      <c r="P1933" t="s">
        <v>30</v>
      </c>
      <c r="Q1933" t="s">
        <v>31</v>
      </c>
      <c r="R1933" t="s">
        <v>32</v>
      </c>
      <c r="S1933" t="s">
        <v>33</v>
      </c>
      <c r="T1933" t="s">
        <v>34</v>
      </c>
      <c r="U1933">
        <v>7525</v>
      </c>
    </row>
    <row r="1935" spans="1:21" x14ac:dyDescent="0.25">
      <c r="A1935" t="s">
        <v>3485</v>
      </c>
    </row>
    <row r="1937" spans="1:31" x14ac:dyDescent="0.25">
      <c r="A1937" t="s">
        <v>87</v>
      </c>
    </row>
    <row r="1938" spans="1:31" x14ac:dyDescent="0.25">
      <c r="A1938" t="s">
        <v>3495</v>
      </c>
      <c r="B1938" t="s">
        <v>70</v>
      </c>
      <c r="C1938" t="s">
        <v>27</v>
      </c>
      <c r="D1938" t="s">
        <v>28</v>
      </c>
      <c r="E1938" t="s">
        <v>29</v>
      </c>
      <c r="F1938" t="s">
        <v>30</v>
      </c>
      <c r="G1938" t="s">
        <v>31</v>
      </c>
      <c r="H1938" t="s">
        <v>32</v>
      </c>
      <c r="I1938" t="s">
        <v>33</v>
      </c>
      <c r="J1938" t="s">
        <v>34</v>
      </c>
    </row>
    <row r="1939" spans="1:31" x14ac:dyDescent="0.25">
      <c r="B1939">
        <v>125</v>
      </c>
    </row>
    <row r="1940" spans="1:31" x14ac:dyDescent="0.25">
      <c r="A1940" t="s">
        <v>37</v>
      </c>
      <c r="B1940" t="s">
        <v>38</v>
      </c>
    </row>
    <row r="1941" spans="1:31" x14ac:dyDescent="0.25">
      <c r="A1941" t="s">
        <v>82</v>
      </c>
    </row>
    <row r="1942" spans="1:31" x14ac:dyDescent="0.25">
      <c r="A1942" t="s">
        <v>37</v>
      </c>
      <c r="B1942" t="s">
        <v>38</v>
      </c>
    </row>
    <row r="1943" spans="1:31" x14ac:dyDescent="0.25">
      <c r="A1943" t="s">
        <v>39</v>
      </c>
      <c r="B1943" t="s">
        <v>40</v>
      </c>
      <c r="C1943" t="s">
        <v>41</v>
      </c>
      <c r="D1943" t="s">
        <v>1</v>
      </c>
      <c r="E1943">
        <v>12</v>
      </c>
      <c r="F1943" t="s">
        <v>42</v>
      </c>
      <c r="G1943" t="s">
        <v>43</v>
      </c>
      <c r="H1943">
        <v>0.2</v>
      </c>
    </row>
    <row r="1944" spans="1:31" x14ac:dyDescent="0.25">
      <c r="A1944" t="s">
        <v>3496</v>
      </c>
      <c r="B1944" t="s">
        <v>40</v>
      </c>
      <c r="C1944" t="s">
        <v>41</v>
      </c>
      <c r="D1944" t="s">
        <v>1</v>
      </c>
      <c r="E1944">
        <v>13</v>
      </c>
      <c r="F1944" t="s">
        <v>42</v>
      </c>
      <c r="G1944" t="s">
        <v>43</v>
      </c>
      <c r="H1944">
        <v>0.2</v>
      </c>
    </row>
    <row r="1946" spans="1:31" x14ac:dyDescent="0.25">
      <c r="A1946" t="s">
        <v>37</v>
      </c>
      <c r="B1946" t="s">
        <v>38</v>
      </c>
    </row>
    <row r="1947" spans="1:31" x14ac:dyDescent="0.25">
      <c r="A1947" t="s">
        <v>39</v>
      </c>
      <c r="B1947" t="s">
        <v>40</v>
      </c>
      <c r="C1947" t="s">
        <v>41</v>
      </c>
      <c r="D1947" t="s">
        <v>1</v>
      </c>
      <c r="E1947">
        <v>14</v>
      </c>
      <c r="F1947" t="s">
        <v>42</v>
      </c>
      <c r="G1947" t="s">
        <v>43</v>
      </c>
      <c r="H1947">
        <v>0.2</v>
      </c>
    </row>
    <row r="1948" spans="1:31" x14ac:dyDescent="0.25">
      <c r="A1948" t="s">
        <v>81</v>
      </c>
      <c r="B1948" t="s">
        <v>76</v>
      </c>
      <c r="C1948" t="s">
        <v>44</v>
      </c>
      <c r="D1948" t="s">
        <v>33</v>
      </c>
      <c r="E1948" t="s">
        <v>40</v>
      </c>
      <c r="F1948" t="s">
        <v>0</v>
      </c>
      <c r="G1948" t="s">
        <v>97</v>
      </c>
      <c r="H1948" t="s">
        <v>0</v>
      </c>
      <c r="I1948" t="s">
        <v>95</v>
      </c>
      <c r="J1948" t="s">
        <v>90</v>
      </c>
      <c r="K1948" t="s">
        <v>0</v>
      </c>
      <c r="L1948" t="s">
        <v>91</v>
      </c>
      <c r="M1948" t="s">
        <v>92</v>
      </c>
      <c r="N1948" t="s">
        <v>93</v>
      </c>
      <c r="O1948" t="s">
        <v>0</v>
      </c>
      <c r="P1948" t="s">
        <v>3463</v>
      </c>
      <c r="Q1948" t="s">
        <v>73</v>
      </c>
      <c r="R1948" t="s">
        <v>44</v>
      </c>
      <c r="S1948" t="s">
        <v>33</v>
      </c>
      <c r="T1948" t="s">
        <v>40</v>
      </c>
      <c r="U1948" t="s">
        <v>0</v>
      </c>
      <c r="V1948" t="s">
        <v>97</v>
      </c>
      <c r="W1948" t="s">
        <v>0</v>
      </c>
      <c r="X1948" t="s">
        <v>89</v>
      </c>
      <c r="Y1948" t="s">
        <v>90</v>
      </c>
      <c r="Z1948" t="s">
        <v>0</v>
      </c>
      <c r="AA1948" t="s">
        <v>91</v>
      </c>
      <c r="AB1948" t="s">
        <v>92</v>
      </c>
      <c r="AC1948" t="s">
        <v>93</v>
      </c>
      <c r="AD1948" t="s">
        <v>0</v>
      </c>
      <c r="AE1948" t="s">
        <v>94</v>
      </c>
    </row>
    <row r="1950" spans="1:31" x14ac:dyDescent="0.25">
      <c r="A1950" t="s">
        <v>3374</v>
      </c>
      <c r="B1950" t="s">
        <v>70</v>
      </c>
      <c r="C1950" t="s">
        <v>44</v>
      </c>
      <c r="D1950" t="s">
        <v>33</v>
      </c>
      <c r="E1950" t="s">
        <v>40</v>
      </c>
      <c r="F1950" t="s">
        <v>0</v>
      </c>
      <c r="G1950" t="s">
        <v>3375</v>
      </c>
      <c r="H1950" t="s">
        <v>0</v>
      </c>
      <c r="I1950" t="s">
        <v>96</v>
      </c>
      <c r="J1950" t="s">
        <v>90</v>
      </c>
      <c r="K1950" t="s">
        <v>0</v>
      </c>
      <c r="L1950" t="s">
        <v>91</v>
      </c>
      <c r="M1950" t="s">
        <v>92</v>
      </c>
      <c r="N1950" t="s">
        <v>93</v>
      </c>
      <c r="O1950" t="s">
        <v>0</v>
      </c>
      <c r="P1950" t="s">
        <v>94</v>
      </c>
    </row>
    <row r="1951" spans="1:31" x14ac:dyDescent="0.25">
      <c r="A1951" t="s">
        <v>3374</v>
      </c>
      <c r="B1951" t="s">
        <v>76</v>
      </c>
      <c r="C1951" t="s">
        <v>44</v>
      </c>
      <c r="D1951" t="s">
        <v>33</v>
      </c>
      <c r="E1951" t="s">
        <v>40</v>
      </c>
      <c r="F1951" t="s">
        <v>0</v>
      </c>
      <c r="G1951" t="s">
        <v>3375</v>
      </c>
      <c r="H1951" t="s">
        <v>0</v>
      </c>
      <c r="I1951" t="s">
        <v>95</v>
      </c>
      <c r="J1951" t="s">
        <v>90</v>
      </c>
      <c r="K1951" t="s">
        <v>0</v>
      </c>
      <c r="L1951" t="s">
        <v>91</v>
      </c>
      <c r="M1951" t="s">
        <v>92</v>
      </c>
      <c r="N1951" t="s">
        <v>93</v>
      </c>
      <c r="O1951" t="s">
        <v>0</v>
      </c>
      <c r="P1951" t="s">
        <v>94</v>
      </c>
    </row>
    <row r="1952" spans="1:31" x14ac:dyDescent="0.25">
      <c r="A1952" t="s">
        <v>81</v>
      </c>
      <c r="B1952" t="s">
        <v>70</v>
      </c>
      <c r="C1952" t="s">
        <v>44</v>
      </c>
      <c r="D1952" t="s">
        <v>33</v>
      </c>
      <c r="E1952" t="s">
        <v>40</v>
      </c>
      <c r="F1952" t="s">
        <v>0</v>
      </c>
      <c r="G1952" t="s">
        <v>97</v>
      </c>
      <c r="H1952" t="s">
        <v>0</v>
      </c>
      <c r="I1952" t="s">
        <v>96</v>
      </c>
      <c r="J1952" t="s">
        <v>90</v>
      </c>
      <c r="K1952" t="s">
        <v>0</v>
      </c>
      <c r="L1952" t="s">
        <v>91</v>
      </c>
      <c r="M1952" t="s">
        <v>92</v>
      </c>
      <c r="N1952" t="s">
        <v>93</v>
      </c>
      <c r="O1952" t="s">
        <v>0</v>
      </c>
      <c r="P1952" t="s">
        <v>94</v>
      </c>
    </row>
    <row r="1953" spans="1:16" x14ac:dyDescent="0.25">
      <c r="A1953" t="s">
        <v>3374</v>
      </c>
      <c r="B1953" t="s">
        <v>73</v>
      </c>
      <c r="C1953" t="s">
        <v>44</v>
      </c>
      <c r="D1953" t="s">
        <v>33</v>
      </c>
      <c r="E1953" t="s">
        <v>40</v>
      </c>
      <c r="F1953" t="s">
        <v>0</v>
      </c>
      <c r="G1953" t="s">
        <v>3375</v>
      </c>
      <c r="H1953" t="s">
        <v>0</v>
      </c>
      <c r="I1953" t="s">
        <v>89</v>
      </c>
      <c r="J1953" t="s">
        <v>90</v>
      </c>
      <c r="K1953" t="s">
        <v>0</v>
      </c>
      <c r="L1953" t="s">
        <v>91</v>
      </c>
      <c r="M1953" t="s">
        <v>92</v>
      </c>
      <c r="N1953" t="s">
        <v>93</v>
      </c>
      <c r="O1953" t="s">
        <v>0</v>
      </c>
      <c r="P1953" t="s">
        <v>94</v>
      </c>
    </row>
    <row r="1954" spans="1:16" x14ac:dyDescent="0.25">
      <c r="A1954" t="s">
        <v>3374</v>
      </c>
      <c r="B1954" t="s">
        <v>3246</v>
      </c>
      <c r="C1954" t="s">
        <v>99</v>
      </c>
      <c r="D1954" t="s">
        <v>50</v>
      </c>
      <c r="E1954" t="s">
        <v>0</v>
      </c>
      <c r="F1954">
        <v>4.6007037162780701E-3</v>
      </c>
      <c r="G1954" t="s">
        <v>100</v>
      </c>
    </row>
    <row r="1955" spans="1:16" x14ac:dyDescent="0.25">
      <c r="A1955" t="s">
        <v>101</v>
      </c>
    </row>
    <row r="1956" spans="1:16" x14ac:dyDescent="0.25">
      <c r="A1956" t="s">
        <v>3374</v>
      </c>
      <c r="B1956" t="s">
        <v>104</v>
      </c>
      <c r="C1956" t="s">
        <v>44</v>
      </c>
      <c r="D1956" t="s">
        <v>45</v>
      </c>
      <c r="E1956" t="s">
        <v>46</v>
      </c>
      <c r="F1956" t="s">
        <v>3103</v>
      </c>
      <c r="G1956">
        <v>1</v>
      </c>
      <c r="H1956" t="s">
        <v>3104</v>
      </c>
    </row>
    <row r="1957" spans="1:16" x14ac:dyDescent="0.25">
      <c r="A1957" t="s">
        <v>3374</v>
      </c>
      <c r="B1957" t="s">
        <v>3245</v>
      </c>
      <c r="C1957" t="s">
        <v>99</v>
      </c>
      <c r="D1957" t="s">
        <v>50</v>
      </c>
      <c r="E1957" t="s">
        <v>0</v>
      </c>
      <c r="F1957">
        <v>3.2657384872436502E-3</v>
      </c>
      <c r="G1957" t="s">
        <v>100</v>
      </c>
    </row>
    <row r="1958" spans="1:16" x14ac:dyDescent="0.25">
      <c r="A1958" t="s">
        <v>101</v>
      </c>
    </row>
    <row r="1959" spans="1:16" x14ac:dyDescent="0.25">
      <c r="A1959" t="s">
        <v>3374</v>
      </c>
      <c r="B1959" t="s">
        <v>102</v>
      </c>
      <c r="C1959" t="s">
        <v>44</v>
      </c>
      <c r="D1959" t="s">
        <v>45</v>
      </c>
      <c r="E1959" t="s">
        <v>46</v>
      </c>
      <c r="F1959" t="s">
        <v>3103</v>
      </c>
      <c r="G1959">
        <v>3</v>
      </c>
      <c r="H1959" t="s">
        <v>3104</v>
      </c>
    </row>
    <row r="1960" spans="1:16" x14ac:dyDescent="0.25">
      <c r="A1960" t="s">
        <v>3374</v>
      </c>
      <c r="B1960" t="s">
        <v>3247</v>
      </c>
      <c r="C1960" t="s">
        <v>99</v>
      </c>
      <c r="D1960" t="s">
        <v>50</v>
      </c>
      <c r="E1960" t="s">
        <v>0</v>
      </c>
      <c r="F1960">
        <v>1.2345910072326599E-3</v>
      </c>
      <c r="G1960" t="s">
        <v>100</v>
      </c>
    </row>
    <row r="1961" spans="1:16" x14ac:dyDescent="0.25">
      <c r="A1961" t="s">
        <v>101</v>
      </c>
    </row>
    <row r="1962" spans="1:16" x14ac:dyDescent="0.25">
      <c r="A1962" t="s">
        <v>3374</v>
      </c>
      <c r="B1962" t="s">
        <v>103</v>
      </c>
      <c r="C1962" t="s">
        <v>44</v>
      </c>
      <c r="D1962" t="s">
        <v>45</v>
      </c>
      <c r="E1962" t="s">
        <v>46</v>
      </c>
      <c r="F1962" t="s">
        <v>3103</v>
      </c>
      <c r="G1962">
        <v>5</v>
      </c>
      <c r="H1962" t="s">
        <v>3104</v>
      </c>
    </row>
    <row r="1963" spans="1:16" x14ac:dyDescent="0.25">
      <c r="A1963" t="s">
        <v>3374</v>
      </c>
      <c r="B1963" t="s">
        <v>73</v>
      </c>
      <c r="C1963" t="s">
        <v>105</v>
      </c>
      <c r="D1963" t="s">
        <v>47</v>
      </c>
      <c r="E1963" t="s">
        <v>48</v>
      </c>
      <c r="F1963" t="s">
        <v>49</v>
      </c>
      <c r="G1963" t="s">
        <v>50</v>
      </c>
      <c r="H1963">
        <v>0</v>
      </c>
    </row>
    <row r="1964" spans="1:16" x14ac:dyDescent="0.25">
      <c r="A1964" t="s">
        <v>3374</v>
      </c>
      <c r="B1964" t="s">
        <v>76</v>
      </c>
      <c r="C1964" t="s">
        <v>105</v>
      </c>
      <c r="D1964" t="s">
        <v>47</v>
      </c>
      <c r="E1964" t="s">
        <v>3376</v>
      </c>
      <c r="F1964" t="s">
        <v>49</v>
      </c>
      <c r="G1964" t="s">
        <v>50</v>
      </c>
      <c r="H1964">
        <v>0</v>
      </c>
    </row>
    <row r="1965" spans="1:16" x14ac:dyDescent="0.25">
      <c r="A1965" t="s">
        <v>3374</v>
      </c>
      <c r="B1965" t="s">
        <v>70</v>
      </c>
      <c r="C1965" t="s">
        <v>105</v>
      </c>
      <c r="D1965" t="s">
        <v>47</v>
      </c>
      <c r="E1965" t="s">
        <v>3377</v>
      </c>
      <c r="F1965" t="s">
        <v>49</v>
      </c>
      <c r="G1965" t="s">
        <v>50</v>
      </c>
      <c r="H1965">
        <v>0</v>
      </c>
    </row>
    <row r="1966" spans="1:16" x14ac:dyDescent="0.25">
      <c r="A1966" t="s">
        <v>3374</v>
      </c>
      <c r="B1966" t="s">
        <v>73</v>
      </c>
      <c r="C1966" t="s">
        <v>105</v>
      </c>
      <c r="D1966" t="s">
        <v>47</v>
      </c>
      <c r="E1966" t="s">
        <v>51</v>
      </c>
      <c r="F1966" t="s">
        <v>49</v>
      </c>
      <c r="G1966" t="s">
        <v>50</v>
      </c>
      <c r="H1966">
        <v>0</v>
      </c>
    </row>
    <row r="1967" spans="1:16" x14ac:dyDescent="0.25">
      <c r="A1967" t="s">
        <v>3374</v>
      </c>
      <c r="B1967" t="s">
        <v>76</v>
      </c>
      <c r="C1967" t="s">
        <v>105</v>
      </c>
      <c r="D1967" t="s">
        <v>47</v>
      </c>
      <c r="E1967" t="s">
        <v>3378</v>
      </c>
      <c r="F1967" t="s">
        <v>49</v>
      </c>
      <c r="G1967" t="s">
        <v>50</v>
      </c>
      <c r="H1967">
        <v>0</v>
      </c>
    </row>
    <row r="1968" spans="1:16" x14ac:dyDescent="0.25">
      <c r="A1968" t="s">
        <v>3374</v>
      </c>
      <c r="B1968" t="s">
        <v>70</v>
      </c>
      <c r="C1968" t="s">
        <v>105</v>
      </c>
      <c r="D1968" t="s">
        <v>47</v>
      </c>
      <c r="E1968" t="s">
        <v>3379</v>
      </c>
      <c r="F1968" t="s">
        <v>49</v>
      </c>
      <c r="G1968" t="s">
        <v>50</v>
      </c>
      <c r="H1968">
        <v>0</v>
      </c>
    </row>
    <row r="1969" spans="1:8" x14ac:dyDescent="0.25">
      <c r="A1969" t="s">
        <v>3374</v>
      </c>
      <c r="B1969" t="s">
        <v>73</v>
      </c>
      <c r="C1969" t="s">
        <v>105</v>
      </c>
      <c r="D1969" t="s">
        <v>47</v>
      </c>
      <c r="E1969" t="s">
        <v>52</v>
      </c>
      <c r="F1969" t="s">
        <v>49</v>
      </c>
      <c r="G1969" t="s">
        <v>50</v>
      </c>
      <c r="H1969">
        <v>3.7037067943149101E-4</v>
      </c>
    </row>
    <row r="1970" spans="1:8" x14ac:dyDescent="0.25">
      <c r="A1970" t="s">
        <v>3374</v>
      </c>
      <c r="B1970" t="s">
        <v>76</v>
      </c>
      <c r="C1970" t="s">
        <v>105</v>
      </c>
      <c r="D1970" t="s">
        <v>47</v>
      </c>
      <c r="E1970" t="s">
        <v>3380</v>
      </c>
      <c r="F1970" t="s">
        <v>49</v>
      </c>
      <c r="G1970" t="s">
        <v>50</v>
      </c>
      <c r="H1970">
        <v>3.7037067943149101E-4</v>
      </c>
    </row>
    <row r="1971" spans="1:8" x14ac:dyDescent="0.25">
      <c r="A1971" t="s">
        <v>3374</v>
      </c>
      <c r="B1971" t="s">
        <v>70</v>
      </c>
      <c r="C1971" t="s">
        <v>105</v>
      </c>
      <c r="D1971" t="s">
        <v>47</v>
      </c>
      <c r="E1971" t="s">
        <v>3382</v>
      </c>
      <c r="F1971" t="s">
        <v>49</v>
      </c>
      <c r="G1971" t="s">
        <v>50</v>
      </c>
      <c r="H1971">
        <v>0</v>
      </c>
    </row>
    <row r="1972" spans="1:8" x14ac:dyDescent="0.25">
      <c r="A1972" t="s">
        <v>3374</v>
      </c>
      <c r="B1972" t="s">
        <v>73</v>
      </c>
      <c r="C1972" t="s">
        <v>105</v>
      </c>
      <c r="D1972" t="s">
        <v>47</v>
      </c>
      <c r="E1972" t="s">
        <v>53</v>
      </c>
      <c r="F1972" t="s">
        <v>49</v>
      </c>
      <c r="G1972" t="s">
        <v>50</v>
      </c>
      <c r="H1972">
        <v>2.77778009573618E-4</v>
      </c>
    </row>
    <row r="1973" spans="1:8" x14ac:dyDescent="0.25">
      <c r="A1973" t="s">
        <v>3374</v>
      </c>
      <c r="B1973" t="s">
        <v>76</v>
      </c>
      <c r="C1973" t="s">
        <v>105</v>
      </c>
      <c r="D1973" t="s">
        <v>47</v>
      </c>
      <c r="E1973" t="s">
        <v>3381</v>
      </c>
      <c r="F1973" t="s">
        <v>49</v>
      </c>
      <c r="G1973" t="s">
        <v>50</v>
      </c>
      <c r="H1973">
        <v>2.77778009573618E-4</v>
      </c>
    </row>
    <row r="1974" spans="1:8" x14ac:dyDescent="0.25">
      <c r="A1974" t="s">
        <v>3374</v>
      </c>
      <c r="B1974" t="s">
        <v>70</v>
      </c>
      <c r="C1974" t="s">
        <v>105</v>
      </c>
      <c r="D1974" t="s">
        <v>47</v>
      </c>
      <c r="E1974" t="s">
        <v>3384</v>
      </c>
      <c r="F1974" t="s">
        <v>49</v>
      </c>
      <c r="G1974" t="s">
        <v>50</v>
      </c>
      <c r="H1974">
        <v>0</v>
      </c>
    </row>
    <row r="1975" spans="1:8" x14ac:dyDescent="0.25">
      <c r="A1975" t="s">
        <v>3374</v>
      </c>
      <c r="B1975" t="s">
        <v>73</v>
      </c>
      <c r="C1975" t="s">
        <v>105</v>
      </c>
      <c r="D1975" t="s">
        <v>47</v>
      </c>
      <c r="E1975" t="s">
        <v>54</v>
      </c>
      <c r="F1975" t="s">
        <v>49</v>
      </c>
      <c r="G1975" t="s">
        <v>50</v>
      </c>
      <c r="H1975">
        <v>2.22222407658894E-4</v>
      </c>
    </row>
    <row r="1976" spans="1:8" x14ac:dyDescent="0.25">
      <c r="A1976" t="s">
        <v>3374</v>
      </c>
      <c r="B1976" t="s">
        <v>76</v>
      </c>
      <c r="C1976" t="s">
        <v>105</v>
      </c>
      <c r="D1976" t="s">
        <v>47</v>
      </c>
      <c r="E1976" t="s">
        <v>3383</v>
      </c>
      <c r="F1976" t="s">
        <v>49</v>
      </c>
      <c r="G1976" t="s">
        <v>50</v>
      </c>
      <c r="H1976">
        <v>2.22222407658894E-4</v>
      </c>
    </row>
    <row r="1977" spans="1:8" x14ac:dyDescent="0.25">
      <c r="A1977" t="s">
        <v>3374</v>
      </c>
      <c r="B1977" t="s">
        <v>70</v>
      </c>
      <c r="C1977" t="s">
        <v>105</v>
      </c>
      <c r="D1977" t="s">
        <v>47</v>
      </c>
      <c r="E1977" t="s">
        <v>3386</v>
      </c>
      <c r="F1977" t="s">
        <v>49</v>
      </c>
      <c r="G1977" t="s">
        <v>50</v>
      </c>
      <c r="H1977">
        <v>0</v>
      </c>
    </row>
    <row r="1978" spans="1:8" x14ac:dyDescent="0.25">
      <c r="A1978" t="s">
        <v>3374</v>
      </c>
      <c r="B1978" t="s">
        <v>73</v>
      </c>
      <c r="C1978" t="s">
        <v>105</v>
      </c>
      <c r="D1978" t="s">
        <v>47</v>
      </c>
      <c r="E1978" t="s">
        <v>55</v>
      </c>
      <c r="F1978" t="s">
        <v>49</v>
      </c>
      <c r="G1978" t="s">
        <v>50</v>
      </c>
      <c r="H1978">
        <v>1.8518533971574499E-4</v>
      </c>
    </row>
    <row r="1979" spans="1:8" x14ac:dyDescent="0.25">
      <c r="A1979" t="s">
        <v>3374</v>
      </c>
      <c r="B1979" t="s">
        <v>73</v>
      </c>
      <c r="C1979" t="s">
        <v>105</v>
      </c>
      <c r="D1979" t="s">
        <v>47</v>
      </c>
      <c r="E1979" t="s">
        <v>56</v>
      </c>
      <c r="F1979" t="s">
        <v>49</v>
      </c>
      <c r="G1979" t="s">
        <v>50</v>
      </c>
      <c r="H1979">
        <v>1.5873029118492401E-4</v>
      </c>
    </row>
    <row r="1980" spans="1:8" x14ac:dyDescent="0.25">
      <c r="A1980" t="s">
        <v>3374</v>
      </c>
      <c r="B1980" t="s">
        <v>76</v>
      </c>
      <c r="C1980" t="s">
        <v>105</v>
      </c>
      <c r="D1980" t="s">
        <v>47</v>
      </c>
      <c r="E1980" t="s">
        <v>3385</v>
      </c>
      <c r="F1980" t="s">
        <v>49</v>
      </c>
      <c r="G1980" t="s">
        <v>50</v>
      </c>
      <c r="H1980">
        <v>1.8518533971574499E-4</v>
      </c>
    </row>
    <row r="1981" spans="1:8" x14ac:dyDescent="0.25">
      <c r="A1981" t="s">
        <v>3374</v>
      </c>
      <c r="B1981" t="s">
        <v>70</v>
      </c>
      <c r="C1981" t="s">
        <v>105</v>
      </c>
      <c r="D1981" t="s">
        <v>47</v>
      </c>
      <c r="E1981" t="s">
        <v>3388</v>
      </c>
      <c r="F1981" t="s">
        <v>49</v>
      </c>
      <c r="G1981" t="s">
        <v>50</v>
      </c>
      <c r="H1981">
        <v>0</v>
      </c>
    </row>
    <row r="1982" spans="1:8" x14ac:dyDescent="0.25">
      <c r="A1982" t="s">
        <v>3374</v>
      </c>
      <c r="B1982" t="s">
        <v>73</v>
      </c>
      <c r="C1982" t="s">
        <v>105</v>
      </c>
      <c r="D1982" t="s">
        <v>47</v>
      </c>
      <c r="E1982" t="s">
        <v>57</v>
      </c>
      <c r="F1982" t="s">
        <v>49</v>
      </c>
      <c r="G1982" t="s">
        <v>50</v>
      </c>
      <c r="H1982">
        <v>2.4305557211240099E-4</v>
      </c>
    </row>
    <row r="1983" spans="1:8" x14ac:dyDescent="0.25">
      <c r="A1983" t="s">
        <v>81</v>
      </c>
      <c r="B1983" t="s">
        <v>3247</v>
      </c>
      <c r="C1983" t="s">
        <v>99</v>
      </c>
      <c r="D1983" t="s">
        <v>50</v>
      </c>
      <c r="E1983" t="s">
        <v>0</v>
      </c>
      <c r="F1983" s="7">
        <v>5.6087970733642497E-5</v>
      </c>
      <c r="G1983" t="s">
        <v>100</v>
      </c>
    </row>
    <row r="1984" spans="1:8" x14ac:dyDescent="0.25">
      <c r="A1984" t="s">
        <v>101</v>
      </c>
    </row>
    <row r="1985" spans="1:8" x14ac:dyDescent="0.25">
      <c r="A1985" t="s">
        <v>81</v>
      </c>
      <c r="B1985" t="s">
        <v>103</v>
      </c>
      <c r="C1985" t="s">
        <v>44</v>
      </c>
      <c r="D1985" t="s">
        <v>45</v>
      </c>
      <c r="E1985" t="s">
        <v>46</v>
      </c>
      <c r="F1985" t="s">
        <v>3103</v>
      </c>
      <c r="G1985">
        <v>5</v>
      </c>
      <c r="H1985" t="s">
        <v>3104</v>
      </c>
    </row>
    <row r="1986" spans="1:8" x14ac:dyDescent="0.25">
      <c r="A1986" t="s">
        <v>3374</v>
      </c>
      <c r="B1986" t="s">
        <v>76</v>
      </c>
      <c r="C1986" t="s">
        <v>105</v>
      </c>
      <c r="D1986" t="s">
        <v>47</v>
      </c>
      <c r="E1986" t="s">
        <v>3387</v>
      </c>
      <c r="F1986" t="s">
        <v>49</v>
      </c>
      <c r="G1986" t="s">
        <v>50</v>
      </c>
      <c r="H1986">
        <v>1.5873029118492401E-4</v>
      </c>
    </row>
    <row r="1987" spans="1:8" x14ac:dyDescent="0.25">
      <c r="A1987" t="s">
        <v>3374</v>
      </c>
      <c r="B1987" t="s">
        <v>70</v>
      </c>
      <c r="C1987" t="s">
        <v>105</v>
      </c>
      <c r="D1987" t="s">
        <v>47</v>
      </c>
      <c r="E1987" t="s">
        <v>3391</v>
      </c>
      <c r="F1987" t="s">
        <v>49</v>
      </c>
      <c r="G1987" t="s">
        <v>50</v>
      </c>
      <c r="H1987">
        <v>0</v>
      </c>
    </row>
    <row r="1988" spans="1:8" x14ac:dyDescent="0.25">
      <c r="A1988" t="s">
        <v>3374</v>
      </c>
      <c r="B1988" t="s">
        <v>73</v>
      </c>
      <c r="C1988" t="s">
        <v>105</v>
      </c>
      <c r="D1988" t="s">
        <v>47</v>
      </c>
      <c r="E1988" t="s">
        <v>58</v>
      </c>
      <c r="F1988" t="s">
        <v>49</v>
      </c>
      <c r="G1988" t="s">
        <v>50</v>
      </c>
      <c r="H1988">
        <v>8.6419714821709499E-4</v>
      </c>
    </row>
    <row r="1989" spans="1:8" x14ac:dyDescent="0.25">
      <c r="A1989" t="s">
        <v>3374</v>
      </c>
      <c r="B1989" t="s">
        <v>73</v>
      </c>
      <c r="C1989" t="s">
        <v>105</v>
      </c>
      <c r="D1989" t="s">
        <v>47</v>
      </c>
      <c r="E1989" t="s">
        <v>59</v>
      </c>
      <c r="F1989" t="s">
        <v>49</v>
      </c>
      <c r="G1989" t="s">
        <v>50</v>
      </c>
      <c r="H1989">
        <v>1.58333241939544E-3</v>
      </c>
    </row>
    <row r="1990" spans="1:8" x14ac:dyDescent="0.25">
      <c r="A1990" t="s">
        <v>106</v>
      </c>
      <c r="B1990" t="s">
        <v>3393</v>
      </c>
      <c r="C1990" t="s">
        <v>108</v>
      </c>
      <c r="D1990" t="s">
        <v>89</v>
      </c>
      <c r="E1990" t="s">
        <v>60</v>
      </c>
      <c r="F1990" t="s">
        <v>61</v>
      </c>
      <c r="G1990">
        <v>1.58333241939544E-3</v>
      </c>
    </row>
    <row r="1991" spans="1:8" x14ac:dyDescent="0.25">
      <c r="A1991">
        <v>1.58333241939544E-3</v>
      </c>
    </row>
    <row r="1992" spans="1:8" x14ac:dyDescent="0.25">
      <c r="A1992" t="s">
        <v>3374</v>
      </c>
      <c r="B1992" t="s">
        <v>76</v>
      </c>
      <c r="C1992" t="s">
        <v>105</v>
      </c>
      <c r="D1992" t="s">
        <v>47</v>
      </c>
      <c r="E1992" t="s">
        <v>3389</v>
      </c>
      <c r="F1992" t="s">
        <v>49</v>
      </c>
      <c r="G1992" t="s">
        <v>50</v>
      </c>
      <c r="H1992">
        <v>2.0833338300386999E-4</v>
      </c>
    </row>
    <row r="1993" spans="1:8" x14ac:dyDescent="0.25">
      <c r="A1993" t="s">
        <v>3374</v>
      </c>
      <c r="B1993" t="s">
        <v>70</v>
      </c>
      <c r="C1993" t="s">
        <v>105</v>
      </c>
      <c r="D1993" t="s">
        <v>47</v>
      </c>
      <c r="E1993" t="s">
        <v>3394</v>
      </c>
      <c r="F1993" t="s">
        <v>49</v>
      </c>
      <c r="G1993" t="s">
        <v>50</v>
      </c>
      <c r="H1993">
        <v>0</v>
      </c>
    </row>
    <row r="1994" spans="1:8" x14ac:dyDescent="0.25">
      <c r="A1994" t="s">
        <v>81</v>
      </c>
      <c r="B1994" t="s">
        <v>3245</v>
      </c>
      <c r="C1994" t="s">
        <v>99</v>
      </c>
      <c r="D1994" t="s">
        <v>50</v>
      </c>
      <c r="E1994" t="s">
        <v>0</v>
      </c>
      <c r="F1994">
        <v>7.3200464248657205E-4</v>
      </c>
      <c r="G1994" t="s">
        <v>100</v>
      </c>
    </row>
    <row r="1995" spans="1:8" x14ac:dyDescent="0.25">
      <c r="A1995" t="s">
        <v>101</v>
      </c>
    </row>
    <row r="1996" spans="1:8" x14ac:dyDescent="0.25">
      <c r="A1996" t="s">
        <v>81</v>
      </c>
      <c r="B1996" t="s">
        <v>102</v>
      </c>
      <c r="C1996" t="s">
        <v>44</v>
      </c>
      <c r="D1996" t="s">
        <v>45</v>
      </c>
      <c r="E1996" t="s">
        <v>46</v>
      </c>
      <c r="F1996" t="s">
        <v>3103</v>
      </c>
      <c r="G1996">
        <v>3</v>
      </c>
      <c r="H1996" t="s">
        <v>3104</v>
      </c>
    </row>
    <row r="1997" spans="1:8" x14ac:dyDescent="0.25">
      <c r="A1997" t="s">
        <v>81</v>
      </c>
      <c r="B1997" t="s">
        <v>3246</v>
      </c>
      <c r="C1997" t="s">
        <v>99</v>
      </c>
      <c r="D1997" t="s">
        <v>50</v>
      </c>
      <c r="E1997" t="s">
        <v>0</v>
      </c>
      <c r="F1997">
        <v>3.2696723937988199E-3</v>
      </c>
      <c r="G1997" t="s">
        <v>100</v>
      </c>
    </row>
    <row r="1998" spans="1:8" x14ac:dyDescent="0.25">
      <c r="A1998" t="s">
        <v>101</v>
      </c>
    </row>
    <row r="1999" spans="1:8" x14ac:dyDescent="0.25">
      <c r="A1999" t="s">
        <v>81</v>
      </c>
      <c r="B1999" t="s">
        <v>104</v>
      </c>
      <c r="C1999" t="s">
        <v>44</v>
      </c>
      <c r="D1999" t="s">
        <v>45</v>
      </c>
      <c r="E1999" t="s">
        <v>46</v>
      </c>
      <c r="F1999" t="s">
        <v>3103</v>
      </c>
      <c r="G1999">
        <v>1</v>
      </c>
      <c r="H1999" t="s">
        <v>3104</v>
      </c>
    </row>
    <row r="2000" spans="1:8" x14ac:dyDescent="0.25">
      <c r="A2000" t="s">
        <v>3374</v>
      </c>
      <c r="B2000" t="s">
        <v>76</v>
      </c>
      <c r="C2000" t="s">
        <v>105</v>
      </c>
      <c r="D2000" t="s">
        <v>47</v>
      </c>
      <c r="E2000" t="s">
        <v>3390</v>
      </c>
      <c r="F2000" t="s">
        <v>49</v>
      </c>
      <c r="G2000" t="s">
        <v>50</v>
      </c>
      <c r="H2000">
        <v>1.85185229336773E-4</v>
      </c>
    </row>
    <row r="2001" spans="1:8" x14ac:dyDescent="0.25">
      <c r="A2001" t="s">
        <v>3374</v>
      </c>
      <c r="B2001" t="s">
        <v>70</v>
      </c>
      <c r="C2001" t="s">
        <v>105</v>
      </c>
      <c r="D2001" t="s">
        <v>47</v>
      </c>
      <c r="E2001" t="s">
        <v>3396</v>
      </c>
      <c r="F2001" t="s">
        <v>49</v>
      </c>
      <c r="G2001" t="s">
        <v>50</v>
      </c>
      <c r="H2001">
        <v>1.54320840482358E-4</v>
      </c>
    </row>
    <row r="2002" spans="1:8" x14ac:dyDescent="0.25">
      <c r="A2002" t="s">
        <v>3374</v>
      </c>
      <c r="B2002" t="s">
        <v>76</v>
      </c>
      <c r="C2002" t="s">
        <v>105</v>
      </c>
      <c r="D2002" t="s">
        <v>47</v>
      </c>
      <c r="E2002" t="s">
        <v>3392</v>
      </c>
      <c r="F2002" t="s">
        <v>49</v>
      </c>
      <c r="G2002" t="s">
        <v>50</v>
      </c>
      <c r="H2002">
        <v>1.66666706403096E-4</v>
      </c>
    </row>
    <row r="2003" spans="1:8" x14ac:dyDescent="0.25">
      <c r="A2003" t="s">
        <v>3374</v>
      </c>
      <c r="B2003" t="s">
        <v>70</v>
      </c>
      <c r="C2003" t="s">
        <v>105</v>
      </c>
      <c r="D2003" t="s">
        <v>47</v>
      </c>
      <c r="E2003" t="s">
        <v>3398</v>
      </c>
      <c r="F2003" t="s">
        <v>49</v>
      </c>
      <c r="G2003" t="s">
        <v>50</v>
      </c>
      <c r="H2003">
        <v>1.3888875643412201E-4</v>
      </c>
    </row>
    <row r="2004" spans="1:8" x14ac:dyDescent="0.25">
      <c r="A2004" t="s">
        <v>3374</v>
      </c>
      <c r="B2004" t="s">
        <v>76</v>
      </c>
      <c r="C2004" t="s">
        <v>105</v>
      </c>
      <c r="D2004" t="s">
        <v>47</v>
      </c>
      <c r="E2004" t="s">
        <v>3395</v>
      </c>
      <c r="F2004" t="s">
        <v>49</v>
      </c>
      <c r="G2004" t="s">
        <v>50</v>
      </c>
      <c r="H2004">
        <v>1.51515187639178E-4</v>
      </c>
    </row>
    <row r="2005" spans="1:8" x14ac:dyDescent="0.25">
      <c r="A2005" t="s">
        <v>3374</v>
      </c>
      <c r="B2005" t="s">
        <v>70</v>
      </c>
      <c r="C2005" t="s">
        <v>105</v>
      </c>
      <c r="D2005" t="s">
        <v>47</v>
      </c>
      <c r="E2005" t="s">
        <v>3400</v>
      </c>
      <c r="F2005" t="s">
        <v>49</v>
      </c>
      <c r="G2005" t="s">
        <v>50</v>
      </c>
      <c r="H2005">
        <v>1.26262505849202E-4</v>
      </c>
    </row>
    <row r="2006" spans="1:8" x14ac:dyDescent="0.25">
      <c r="A2006" t="s">
        <v>3374</v>
      </c>
      <c r="B2006" t="s">
        <v>76</v>
      </c>
      <c r="C2006" t="s">
        <v>105</v>
      </c>
      <c r="D2006" t="s">
        <v>47</v>
      </c>
      <c r="E2006" t="s">
        <v>3397</v>
      </c>
      <c r="F2006" t="s">
        <v>49</v>
      </c>
      <c r="G2006" t="s">
        <v>50</v>
      </c>
      <c r="H2006">
        <v>1.3888892200258001E-4</v>
      </c>
    </row>
    <row r="2007" spans="1:8" x14ac:dyDescent="0.25">
      <c r="A2007" t="s">
        <v>3374</v>
      </c>
      <c r="B2007" t="s">
        <v>70</v>
      </c>
      <c r="C2007" t="s">
        <v>105</v>
      </c>
      <c r="D2007" t="s">
        <v>47</v>
      </c>
      <c r="E2007" t="s">
        <v>3402</v>
      </c>
      <c r="F2007" t="s">
        <v>49</v>
      </c>
      <c r="G2007" t="s">
        <v>50</v>
      </c>
      <c r="H2007">
        <v>1.1574063036176801E-4</v>
      </c>
    </row>
    <row r="2008" spans="1:8" x14ac:dyDescent="0.25">
      <c r="A2008" t="s">
        <v>3374</v>
      </c>
      <c r="B2008" t="s">
        <v>76</v>
      </c>
      <c r="C2008" t="s">
        <v>105</v>
      </c>
      <c r="D2008" t="s">
        <v>47</v>
      </c>
      <c r="E2008" t="s">
        <v>3399</v>
      </c>
      <c r="F2008" t="s">
        <v>49</v>
      </c>
      <c r="G2008" t="s">
        <v>50</v>
      </c>
      <c r="H2008">
        <v>1.2820515877161201E-4</v>
      </c>
    </row>
    <row r="2009" spans="1:8" x14ac:dyDescent="0.25">
      <c r="A2009" t="s">
        <v>3374</v>
      </c>
      <c r="B2009" t="s">
        <v>70</v>
      </c>
      <c r="C2009" t="s">
        <v>105</v>
      </c>
      <c r="D2009" t="s">
        <v>47</v>
      </c>
      <c r="E2009" t="s">
        <v>3405</v>
      </c>
      <c r="F2009" t="s">
        <v>49</v>
      </c>
      <c r="G2009" t="s">
        <v>50</v>
      </c>
      <c r="H2009">
        <v>1.06837504949325E-4</v>
      </c>
    </row>
    <row r="2010" spans="1:8" x14ac:dyDescent="0.25">
      <c r="A2010" t="s">
        <v>81</v>
      </c>
      <c r="B2010" t="s">
        <v>70</v>
      </c>
      <c r="C2010" t="s">
        <v>105</v>
      </c>
      <c r="D2010" t="s">
        <v>47</v>
      </c>
      <c r="E2010" t="s">
        <v>3377</v>
      </c>
      <c r="F2010" t="s">
        <v>49</v>
      </c>
      <c r="G2010" t="s">
        <v>50</v>
      </c>
      <c r="H2010">
        <v>0</v>
      </c>
    </row>
    <row r="2011" spans="1:8" x14ac:dyDescent="0.25">
      <c r="A2011" t="s">
        <v>3374</v>
      </c>
      <c r="B2011" t="s">
        <v>76</v>
      </c>
      <c r="C2011" t="s">
        <v>105</v>
      </c>
      <c r="D2011" t="s">
        <v>47</v>
      </c>
      <c r="E2011" t="s">
        <v>3401</v>
      </c>
      <c r="F2011" t="s">
        <v>49</v>
      </c>
      <c r="G2011" t="s">
        <v>50</v>
      </c>
      <c r="H2011">
        <v>1.19047647430783E-4</v>
      </c>
    </row>
    <row r="2012" spans="1:8" x14ac:dyDescent="0.25">
      <c r="A2012" t="s">
        <v>3374</v>
      </c>
      <c r="B2012" t="s">
        <v>70</v>
      </c>
      <c r="C2012" t="s">
        <v>105</v>
      </c>
      <c r="D2012" t="s">
        <v>47</v>
      </c>
      <c r="E2012" t="s">
        <v>3407</v>
      </c>
      <c r="F2012" t="s">
        <v>49</v>
      </c>
      <c r="G2012" t="s">
        <v>50</v>
      </c>
      <c r="H2012" s="7">
        <v>9.9206254595801904E-5</v>
      </c>
    </row>
    <row r="2013" spans="1:8" x14ac:dyDescent="0.25">
      <c r="A2013" t="s">
        <v>81</v>
      </c>
      <c r="B2013" t="s">
        <v>73</v>
      </c>
      <c r="C2013" t="s">
        <v>105</v>
      </c>
      <c r="D2013" t="s">
        <v>47</v>
      </c>
      <c r="E2013" t="s">
        <v>48</v>
      </c>
      <c r="F2013" t="s">
        <v>49</v>
      </c>
      <c r="G2013" t="s">
        <v>50</v>
      </c>
      <c r="H2013">
        <v>2.7777771155039401E-3</v>
      </c>
    </row>
    <row r="2014" spans="1:8" x14ac:dyDescent="0.25">
      <c r="A2014" t="s">
        <v>81</v>
      </c>
      <c r="B2014" t="s">
        <v>76</v>
      </c>
      <c r="C2014" t="s">
        <v>105</v>
      </c>
      <c r="D2014" t="s">
        <v>47</v>
      </c>
      <c r="E2014" t="s">
        <v>3376</v>
      </c>
      <c r="F2014" t="s">
        <v>49</v>
      </c>
      <c r="G2014" t="s">
        <v>50</v>
      </c>
      <c r="H2014">
        <v>0</v>
      </c>
    </row>
    <row r="2015" spans="1:8" x14ac:dyDescent="0.25">
      <c r="A2015" t="s">
        <v>3374</v>
      </c>
      <c r="B2015" t="s">
        <v>76</v>
      </c>
      <c r="C2015" t="s">
        <v>105</v>
      </c>
      <c r="D2015" t="s">
        <v>47</v>
      </c>
      <c r="E2015" t="s">
        <v>3403</v>
      </c>
      <c r="F2015" t="s">
        <v>49</v>
      </c>
      <c r="G2015" t="s">
        <v>50</v>
      </c>
      <c r="H2015">
        <v>1.1111113760206399E-4</v>
      </c>
    </row>
    <row r="2016" spans="1:8" x14ac:dyDescent="0.25">
      <c r="A2016" t="s">
        <v>3374</v>
      </c>
      <c r="B2016" t="s">
        <v>70</v>
      </c>
      <c r="C2016" t="s">
        <v>105</v>
      </c>
      <c r="D2016" t="s">
        <v>47</v>
      </c>
      <c r="E2016" t="s">
        <v>3409</v>
      </c>
      <c r="F2016" t="s">
        <v>49</v>
      </c>
      <c r="G2016" t="s">
        <v>50</v>
      </c>
      <c r="H2016" s="7">
        <v>9.2592504289415101E-5</v>
      </c>
    </row>
    <row r="2017" spans="1:8" x14ac:dyDescent="0.25">
      <c r="A2017" t="s">
        <v>3374</v>
      </c>
      <c r="B2017" t="s">
        <v>76</v>
      </c>
      <c r="C2017" t="s">
        <v>105</v>
      </c>
      <c r="D2017" t="s">
        <v>47</v>
      </c>
      <c r="E2017" t="s">
        <v>3404</v>
      </c>
      <c r="F2017" t="s">
        <v>49</v>
      </c>
      <c r="G2017" t="s">
        <v>50</v>
      </c>
      <c r="H2017">
        <v>1.04166691501935E-4</v>
      </c>
    </row>
    <row r="2018" spans="1:8" x14ac:dyDescent="0.25">
      <c r="A2018" t="s">
        <v>3374</v>
      </c>
      <c r="B2018" t="s">
        <v>70</v>
      </c>
      <c r="C2018" t="s">
        <v>105</v>
      </c>
      <c r="D2018" t="s">
        <v>47</v>
      </c>
      <c r="E2018" t="s">
        <v>3411</v>
      </c>
      <c r="F2018" t="s">
        <v>49</v>
      </c>
      <c r="G2018" t="s">
        <v>50</v>
      </c>
      <c r="H2018" s="7">
        <v>8.6805472771326705E-5</v>
      </c>
    </row>
    <row r="2019" spans="1:8" x14ac:dyDescent="0.25">
      <c r="A2019" t="s">
        <v>3374</v>
      </c>
      <c r="B2019" t="s">
        <v>76</v>
      </c>
      <c r="C2019" t="s">
        <v>105</v>
      </c>
      <c r="D2019" t="s">
        <v>47</v>
      </c>
      <c r="E2019" t="s">
        <v>3406</v>
      </c>
      <c r="F2019" t="s">
        <v>49</v>
      </c>
      <c r="G2019" t="s">
        <v>50</v>
      </c>
      <c r="H2019" s="7">
        <v>9.8039239060645006E-5</v>
      </c>
    </row>
    <row r="2020" spans="1:8" x14ac:dyDescent="0.25">
      <c r="A2020" t="s">
        <v>3374</v>
      </c>
      <c r="B2020" t="s">
        <v>70</v>
      </c>
      <c r="C2020" t="s">
        <v>105</v>
      </c>
      <c r="D2020" t="s">
        <v>47</v>
      </c>
      <c r="E2020" t="s">
        <v>3413</v>
      </c>
      <c r="F2020" t="s">
        <v>49</v>
      </c>
      <c r="G2020" t="s">
        <v>50</v>
      </c>
      <c r="H2020" s="7">
        <v>8.1699268490660401E-5</v>
      </c>
    </row>
    <row r="2021" spans="1:8" x14ac:dyDescent="0.25">
      <c r="A2021" t="s">
        <v>3374</v>
      </c>
      <c r="B2021" t="s">
        <v>76</v>
      </c>
      <c r="C2021" t="s">
        <v>105</v>
      </c>
      <c r="D2021" t="s">
        <v>47</v>
      </c>
      <c r="E2021" t="s">
        <v>3408</v>
      </c>
      <c r="F2021" t="s">
        <v>49</v>
      </c>
      <c r="G2021" t="s">
        <v>50</v>
      </c>
      <c r="H2021">
        <v>1.2345678276485801E-4</v>
      </c>
    </row>
    <row r="2022" spans="1:8" x14ac:dyDescent="0.25">
      <c r="A2022" t="s">
        <v>3374</v>
      </c>
      <c r="B2022" t="s">
        <v>70</v>
      </c>
      <c r="C2022" t="s">
        <v>105</v>
      </c>
      <c r="D2022" t="s">
        <v>47</v>
      </c>
      <c r="E2022" t="s">
        <v>3415</v>
      </c>
      <c r="F2022" t="s">
        <v>49</v>
      </c>
      <c r="G2022" t="s">
        <v>50</v>
      </c>
      <c r="H2022" s="7">
        <v>7.7160420241179203E-5</v>
      </c>
    </row>
    <row r="2023" spans="1:8" x14ac:dyDescent="0.25">
      <c r="A2023" t="s">
        <v>3374</v>
      </c>
      <c r="B2023" t="s">
        <v>76</v>
      </c>
      <c r="C2023" t="s">
        <v>105</v>
      </c>
      <c r="D2023" t="s">
        <v>47</v>
      </c>
      <c r="E2023" t="s">
        <v>3410</v>
      </c>
      <c r="F2023" t="s">
        <v>49</v>
      </c>
      <c r="G2023" t="s">
        <v>50</v>
      </c>
      <c r="H2023">
        <v>1.1695905735618101E-4</v>
      </c>
    </row>
    <row r="2024" spans="1:8" x14ac:dyDescent="0.25">
      <c r="A2024" t="s">
        <v>3374</v>
      </c>
      <c r="B2024" t="s">
        <v>70</v>
      </c>
      <c r="C2024" t="s">
        <v>105</v>
      </c>
      <c r="D2024" t="s">
        <v>47</v>
      </c>
      <c r="E2024" t="s">
        <v>3417</v>
      </c>
      <c r="F2024" t="s">
        <v>49</v>
      </c>
      <c r="G2024" t="s">
        <v>50</v>
      </c>
      <c r="H2024" s="7">
        <v>7.3099345491643499E-5</v>
      </c>
    </row>
    <row r="2025" spans="1:8" x14ac:dyDescent="0.25">
      <c r="A2025" t="s">
        <v>81</v>
      </c>
      <c r="B2025" t="s">
        <v>70</v>
      </c>
      <c r="C2025" t="s">
        <v>105</v>
      </c>
      <c r="D2025" t="s">
        <v>47</v>
      </c>
      <c r="E2025" t="s">
        <v>3379</v>
      </c>
      <c r="F2025" t="s">
        <v>49</v>
      </c>
      <c r="G2025" t="s">
        <v>50</v>
      </c>
      <c r="H2025">
        <v>0</v>
      </c>
    </row>
    <row r="2026" spans="1:8" x14ac:dyDescent="0.25">
      <c r="A2026" t="s">
        <v>3374</v>
      </c>
      <c r="B2026" t="s">
        <v>76</v>
      </c>
      <c r="C2026" t="s">
        <v>105</v>
      </c>
      <c r="D2026" t="s">
        <v>47</v>
      </c>
      <c r="E2026" t="s">
        <v>3412</v>
      </c>
      <c r="F2026" t="s">
        <v>49</v>
      </c>
      <c r="G2026" t="s">
        <v>50</v>
      </c>
      <c r="H2026">
        <v>1.3888885577519701E-4</v>
      </c>
    </row>
    <row r="2027" spans="1:8" x14ac:dyDescent="0.25">
      <c r="A2027" t="s">
        <v>3374</v>
      </c>
      <c r="B2027" t="s">
        <v>70</v>
      </c>
      <c r="C2027" t="s">
        <v>105</v>
      </c>
      <c r="D2027" t="s">
        <v>47</v>
      </c>
      <c r="E2027" t="s">
        <v>3419</v>
      </c>
      <c r="F2027" t="s">
        <v>49</v>
      </c>
      <c r="G2027" t="s">
        <v>50</v>
      </c>
      <c r="H2027" s="7">
        <v>6.9444378217061302E-5</v>
      </c>
    </row>
    <row r="2028" spans="1:8" x14ac:dyDescent="0.25">
      <c r="A2028" t="s">
        <v>3374</v>
      </c>
      <c r="B2028" t="s">
        <v>76</v>
      </c>
      <c r="C2028" t="s">
        <v>105</v>
      </c>
      <c r="D2028" t="s">
        <v>47</v>
      </c>
      <c r="E2028" t="s">
        <v>3414</v>
      </c>
      <c r="F2028" t="s">
        <v>49</v>
      </c>
      <c r="G2028" t="s">
        <v>50</v>
      </c>
      <c r="H2028">
        <v>1.5873010196383E-4</v>
      </c>
    </row>
    <row r="2029" spans="1:8" x14ac:dyDescent="0.25">
      <c r="A2029" t="s">
        <v>3374</v>
      </c>
      <c r="B2029" t="s">
        <v>70</v>
      </c>
      <c r="C2029" t="s">
        <v>105</v>
      </c>
      <c r="D2029" t="s">
        <v>47</v>
      </c>
      <c r="E2029" t="s">
        <v>3421</v>
      </c>
      <c r="F2029" t="s">
        <v>49</v>
      </c>
      <c r="G2029" t="s">
        <v>50</v>
      </c>
      <c r="H2029" s="7">
        <v>6.61375030638679E-5</v>
      </c>
    </row>
    <row r="2030" spans="1:8" x14ac:dyDescent="0.25">
      <c r="A2030" t="s">
        <v>81</v>
      </c>
      <c r="B2030" t="s">
        <v>73</v>
      </c>
      <c r="C2030" t="s">
        <v>105</v>
      </c>
      <c r="D2030" t="s">
        <v>47</v>
      </c>
      <c r="E2030" t="s">
        <v>51</v>
      </c>
      <c r="F2030" t="s">
        <v>49</v>
      </c>
      <c r="G2030" t="s">
        <v>50</v>
      </c>
      <c r="H2030">
        <v>1.3888885577519701E-3</v>
      </c>
    </row>
    <row r="2031" spans="1:8" x14ac:dyDescent="0.25">
      <c r="A2031" t="s">
        <v>81</v>
      </c>
      <c r="B2031" t="s">
        <v>76</v>
      </c>
      <c r="C2031" t="s">
        <v>105</v>
      </c>
      <c r="D2031" t="s">
        <v>47</v>
      </c>
      <c r="E2031" t="s">
        <v>3378</v>
      </c>
      <c r="F2031" t="s">
        <v>49</v>
      </c>
      <c r="G2031" t="s">
        <v>50</v>
      </c>
      <c r="H2031">
        <v>4.16666269302368E-4</v>
      </c>
    </row>
    <row r="2032" spans="1:8" x14ac:dyDescent="0.25">
      <c r="A2032" t="s">
        <v>3374</v>
      </c>
      <c r="B2032" t="s">
        <v>76</v>
      </c>
      <c r="C2032" t="s">
        <v>105</v>
      </c>
      <c r="D2032" t="s">
        <v>47</v>
      </c>
      <c r="E2032" t="s">
        <v>3416</v>
      </c>
      <c r="F2032" t="s">
        <v>49</v>
      </c>
      <c r="G2032" t="s">
        <v>50</v>
      </c>
      <c r="H2032">
        <v>1.5151509732911001E-4</v>
      </c>
    </row>
    <row r="2033" spans="1:8" x14ac:dyDescent="0.25">
      <c r="A2033" t="s">
        <v>3374</v>
      </c>
      <c r="B2033" t="s">
        <v>70</v>
      </c>
      <c r="C2033" t="s">
        <v>105</v>
      </c>
      <c r="D2033" t="s">
        <v>47</v>
      </c>
      <c r="E2033" t="s">
        <v>3423</v>
      </c>
      <c r="F2033" t="s">
        <v>49</v>
      </c>
      <c r="G2033" t="s">
        <v>50</v>
      </c>
      <c r="H2033" s="7">
        <v>6.3131252924601201E-5</v>
      </c>
    </row>
    <row r="2034" spans="1:8" x14ac:dyDescent="0.25">
      <c r="A2034" t="s">
        <v>3374</v>
      </c>
      <c r="B2034" t="s">
        <v>76</v>
      </c>
      <c r="C2034" t="s">
        <v>105</v>
      </c>
      <c r="D2034" t="s">
        <v>47</v>
      </c>
      <c r="E2034" t="s">
        <v>3418</v>
      </c>
      <c r="F2034" t="s">
        <v>49</v>
      </c>
      <c r="G2034" t="s">
        <v>50</v>
      </c>
      <c r="H2034">
        <v>1.4492748440175801E-4</v>
      </c>
    </row>
    <row r="2035" spans="1:8" x14ac:dyDescent="0.25">
      <c r="A2035" t="s">
        <v>3374</v>
      </c>
      <c r="B2035" t="s">
        <v>70</v>
      </c>
      <c r="C2035" t="s">
        <v>105</v>
      </c>
      <c r="D2035" t="s">
        <v>47</v>
      </c>
      <c r="E2035" t="s">
        <v>3425</v>
      </c>
      <c r="F2035" t="s">
        <v>49</v>
      </c>
      <c r="G2035" t="s">
        <v>50</v>
      </c>
      <c r="H2035" s="7">
        <v>6.0386415840922902E-5</v>
      </c>
    </row>
    <row r="2036" spans="1:8" x14ac:dyDescent="0.25">
      <c r="A2036" t="s">
        <v>3374</v>
      </c>
      <c r="B2036" t="s">
        <v>76</v>
      </c>
      <c r="C2036" t="s">
        <v>105</v>
      </c>
      <c r="D2036" t="s">
        <v>47</v>
      </c>
      <c r="E2036" t="s">
        <v>3420</v>
      </c>
      <c r="F2036" t="s">
        <v>49</v>
      </c>
      <c r="G2036" t="s">
        <v>50</v>
      </c>
      <c r="H2036">
        <v>1.38888839218351E-4</v>
      </c>
    </row>
    <row r="2037" spans="1:8" x14ac:dyDescent="0.25">
      <c r="A2037" t="s">
        <v>3374</v>
      </c>
      <c r="B2037" t="s">
        <v>70</v>
      </c>
      <c r="C2037" t="s">
        <v>105</v>
      </c>
      <c r="D2037" t="s">
        <v>47</v>
      </c>
      <c r="E2037" t="s">
        <v>3428</v>
      </c>
      <c r="F2037" t="s">
        <v>49</v>
      </c>
      <c r="G2037" t="s">
        <v>50</v>
      </c>
      <c r="H2037" s="7">
        <v>5.7870315180884402E-5</v>
      </c>
    </row>
    <row r="2038" spans="1:8" x14ac:dyDescent="0.25">
      <c r="A2038" t="s">
        <v>3374</v>
      </c>
      <c r="B2038" t="s">
        <v>76</v>
      </c>
      <c r="C2038" t="s">
        <v>105</v>
      </c>
      <c r="D2038" t="s">
        <v>47</v>
      </c>
      <c r="E2038" t="s">
        <v>3422</v>
      </c>
      <c r="F2038" t="s">
        <v>49</v>
      </c>
      <c r="G2038" t="s">
        <v>50</v>
      </c>
      <c r="H2038">
        <v>1.3333328564961699E-4</v>
      </c>
    </row>
    <row r="2039" spans="1:8" x14ac:dyDescent="0.25">
      <c r="A2039" t="s">
        <v>3374</v>
      </c>
      <c r="B2039" t="s">
        <v>70</v>
      </c>
      <c r="C2039" t="s">
        <v>105</v>
      </c>
      <c r="D2039" t="s">
        <v>47</v>
      </c>
      <c r="E2039" t="s">
        <v>3430</v>
      </c>
      <c r="F2039" t="s">
        <v>49</v>
      </c>
      <c r="G2039" t="s">
        <v>50</v>
      </c>
      <c r="H2039" s="7">
        <v>5.5555502573648997E-5</v>
      </c>
    </row>
    <row r="2040" spans="1:8" x14ac:dyDescent="0.25">
      <c r="A2040" t="s">
        <v>3374</v>
      </c>
      <c r="B2040" t="s">
        <v>76</v>
      </c>
      <c r="C2040" t="s">
        <v>105</v>
      </c>
      <c r="D2040" t="s">
        <v>47</v>
      </c>
      <c r="E2040" t="s">
        <v>3424</v>
      </c>
      <c r="F2040" t="s">
        <v>49</v>
      </c>
      <c r="G2040" t="s">
        <v>50</v>
      </c>
      <c r="H2040">
        <v>1.2820508235540101E-4</v>
      </c>
    </row>
    <row r="2041" spans="1:8" x14ac:dyDescent="0.25">
      <c r="A2041" t="s">
        <v>3374</v>
      </c>
      <c r="B2041" t="s">
        <v>70</v>
      </c>
      <c r="C2041" t="s">
        <v>105</v>
      </c>
      <c r="D2041" t="s">
        <v>47</v>
      </c>
      <c r="E2041" t="s">
        <v>3432</v>
      </c>
      <c r="F2041" t="s">
        <v>49</v>
      </c>
      <c r="G2041" t="s">
        <v>50</v>
      </c>
      <c r="H2041" s="7">
        <v>5.3418752474662498E-5</v>
      </c>
    </row>
    <row r="2042" spans="1:8" x14ac:dyDescent="0.25">
      <c r="A2042" t="s">
        <v>81</v>
      </c>
      <c r="B2042" t="s">
        <v>70</v>
      </c>
      <c r="C2042" t="s">
        <v>105</v>
      </c>
      <c r="D2042" t="s">
        <v>47</v>
      </c>
      <c r="E2042" t="s">
        <v>3382</v>
      </c>
      <c r="F2042" t="s">
        <v>49</v>
      </c>
      <c r="G2042" t="s">
        <v>50</v>
      </c>
      <c r="H2042">
        <v>0</v>
      </c>
    </row>
    <row r="2043" spans="1:8" x14ac:dyDescent="0.25">
      <c r="A2043" t="s">
        <v>3374</v>
      </c>
      <c r="B2043" t="s">
        <v>76</v>
      </c>
      <c r="C2043" t="s">
        <v>105</v>
      </c>
      <c r="D2043" t="s">
        <v>47</v>
      </c>
      <c r="E2043" t="s">
        <v>3426</v>
      </c>
      <c r="F2043" t="s">
        <v>49</v>
      </c>
      <c r="G2043" t="s">
        <v>50</v>
      </c>
      <c r="H2043">
        <v>1.23456745971868E-4</v>
      </c>
    </row>
    <row r="2044" spans="1:8" x14ac:dyDescent="0.25">
      <c r="A2044" t="s">
        <v>3374</v>
      </c>
      <c r="B2044" t="s">
        <v>70</v>
      </c>
      <c r="C2044" t="s">
        <v>105</v>
      </c>
      <c r="D2044" t="s">
        <v>47</v>
      </c>
      <c r="E2044" t="s">
        <v>3433</v>
      </c>
      <c r="F2044" t="s">
        <v>49</v>
      </c>
      <c r="G2044" t="s">
        <v>50</v>
      </c>
      <c r="H2044" s="7">
        <v>5.1440280160786099E-5</v>
      </c>
    </row>
    <row r="2045" spans="1:8" x14ac:dyDescent="0.25">
      <c r="A2045" t="s">
        <v>81</v>
      </c>
      <c r="B2045" t="s">
        <v>73</v>
      </c>
      <c r="C2045" t="s">
        <v>105</v>
      </c>
      <c r="D2045" t="s">
        <v>47</v>
      </c>
      <c r="E2045" t="s">
        <v>52</v>
      </c>
      <c r="F2045" t="s">
        <v>49</v>
      </c>
      <c r="G2045" t="s">
        <v>50</v>
      </c>
      <c r="H2045">
        <v>1.2037032180362199E-3</v>
      </c>
    </row>
    <row r="2046" spans="1:8" x14ac:dyDescent="0.25">
      <c r="A2046" t="s">
        <v>3374</v>
      </c>
      <c r="B2046" t="s">
        <v>76</v>
      </c>
      <c r="C2046" t="s">
        <v>105</v>
      </c>
      <c r="D2046" t="s">
        <v>47</v>
      </c>
      <c r="E2046" t="s">
        <v>3427</v>
      </c>
      <c r="F2046" t="s">
        <v>49</v>
      </c>
      <c r="G2046" t="s">
        <v>50</v>
      </c>
      <c r="H2046">
        <v>1.19047576472872E-4</v>
      </c>
    </row>
    <row r="2047" spans="1:8" x14ac:dyDescent="0.25">
      <c r="A2047" t="s">
        <v>3374</v>
      </c>
      <c r="B2047" t="s">
        <v>70</v>
      </c>
      <c r="C2047" t="s">
        <v>105</v>
      </c>
      <c r="D2047" t="s">
        <v>47</v>
      </c>
      <c r="E2047" t="s">
        <v>3434</v>
      </c>
      <c r="F2047" t="s">
        <v>49</v>
      </c>
      <c r="G2047" t="s">
        <v>50</v>
      </c>
      <c r="H2047" s="7">
        <v>4.9603127297900898E-5</v>
      </c>
    </row>
    <row r="2048" spans="1:8" x14ac:dyDescent="0.25">
      <c r="A2048" t="s">
        <v>81</v>
      </c>
      <c r="B2048" t="s">
        <v>76</v>
      </c>
      <c r="C2048" t="s">
        <v>105</v>
      </c>
      <c r="D2048" t="s">
        <v>47</v>
      </c>
      <c r="E2048" t="s">
        <v>3380</v>
      </c>
      <c r="F2048" t="s">
        <v>49</v>
      </c>
      <c r="G2048" t="s">
        <v>50</v>
      </c>
      <c r="H2048">
        <v>2.7777751286824499E-4</v>
      </c>
    </row>
    <row r="2049" spans="1:8" x14ac:dyDescent="0.25">
      <c r="A2049" t="s">
        <v>3374</v>
      </c>
      <c r="B2049" t="s">
        <v>76</v>
      </c>
      <c r="C2049" t="s">
        <v>105</v>
      </c>
      <c r="D2049" t="s">
        <v>47</v>
      </c>
      <c r="E2049" t="s">
        <v>3429</v>
      </c>
      <c r="F2049" t="s">
        <v>49</v>
      </c>
      <c r="G2049" t="s">
        <v>50</v>
      </c>
      <c r="H2049">
        <v>1.1494248762898E-4</v>
      </c>
    </row>
    <row r="2050" spans="1:8" x14ac:dyDescent="0.25">
      <c r="A2050" t="s">
        <v>3374</v>
      </c>
      <c r="B2050" t="s">
        <v>70</v>
      </c>
      <c r="C2050" t="s">
        <v>105</v>
      </c>
      <c r="D2050" t="s">
        <v>47</v>
      </c>
      <c r="E2050" t="s">
        <v>3435</v>
      </c>
      <c r="F2050" t="s">
        <v>49</v>
      </c>
      <c r="G2050" t="s">
        <v>50</v>
      </c>
      <c r="H2050" s="7">
        <v>4.7892674632456102E-5</v>
      </c>
    </row>
    <row r="2051" spans="1:8" x14ac:dyDescent="0.25">
      <c r="A2051" t="s">
        <v>3374</v>
      </c>
      <c r="B2051" t="s">
        <v>76</v>
      </c>
      <c r="C2051" t="s">
        <v>105</v>
      </c>
      <c r="D2051" t="s">
        <v>47</v>
      </c>
      <c r="E2051" t="s">
        <v>3431</v>
      </c>
      <c r="F2051" t="s">
        <v>49</v>
      </c>
      <c r="G2051" t="s">
        <v>50</v>
      </c>
      <c r="H2051">
        <v>2.0370370811886201E-4</v>
      </c>
    </row>
    <row r="2052" spans="1:8" x14ac:dyDescent="0.25">
      <c r="A2052" t="s">
        <v>106</v>
      </c>
      <c r="B2052" t="s">
        <v>3393</v>
      </c>
      <c r="C2052" t="s">
        <v>108</v>
      </c>
      <c r="D2052" t="s">
        <v>95</v>
      </c>
      <c r="E2052" t="s">
        <v>60</v>
      </c>
      <c r="F2052" t="s">
        <v>61</v>
      </c>
      <c r="G2052">
        <v>2.0370370811886201E-4</v>
      </c>
    </row>
    <row r="2053" spans="1:8" x14ac:dyDescent="0.25">
      <c r="A2053">
        <v>2.0370370811886201E-4</v>
      </c>
    </row>
    <row r="2054" spans="1:8" x14ac:dyDescent="0.25">
      <c r="A2054" t="s">
        <v>3374</v>
      </c>
      <c r="B2054" t="s">
        <v>70</v>
      </c>
      <c r="C2054" t="s">
        <v>105</v>
      </c>
      <c r="D2054" t="s">
        <v>47</v>
      </c>
      <c r="E2054" t="s">
        <v>3436</v>
      </c>
      <c r="F2054" t="s">
        <v>49</v>
      </c>
      <c r="G2054" t="s">
        <v>50</v>
      </c>
      <c r="H2054" s="7">
        <v>6.4814753002590599E-5</v>
      </c>
    </row>
    <row r="2055" spans="1:8" x14ac:dyDescent="0.25">
      <c r="A2055" t="s">
        <v>3374</v>
      </c>
      <c r="B2055" t="s">
        <v>70</v>
      </c>
      <c r="C2055" t="s">
        <v>105</v>
      </c>
      <c r="D2055" t="s">
        <v>47</v>
      </c>
      <c r="E2055" t="s">
        <v>3437</v>
      </c>
      <c r="F2055" t="s">
        <v>49</v>
      </c>
      <c r="G2055" t="s">
        <v>50</v>
      </c>
      <c r="H2055" s="7">
        <v>6.2723954518635995E-5</v>
      </c>
    </row>
    <row r="2056" spans="1:8" x14ac:dyDescent="0.25">
      <c r="A2056" t="s">
        <v>3374</v>
      </c>
      <c r="B2056" t="s">
        <v>70</v>
      </c>
      <c r="C2056" t="s">
        <v>105</v>
      </c>
      <c r="D2056" t="s">
        <v>47</v>
      </c>
      <c r="E2056" t="s">
        <v>3438</v>
      </c>
      <c r="F2056" t="s">
        <v>49</v>
      </c>
      <c r="G2056" t="s">
        <v>50</v>
      </c>
      <c r="H2056" s="7">
        <v>6.07638309399286E-5</v>
      </c>
    </row>
    <row r="2057" spans="1:8" x14ac:dyDescent="0.25">
      <c r="A2057" t="s">
        <v>81</v>
      </c>
      <c r="B2057" t="s">
        <v>70</v>
      </c>
      <c r="C2057" t="s">
        <v>105</v>
      </c>
      <c r="D2057" t="s">
        <v>47</v>
      </c>
      <c r="E2057" t="s">
        <v>3384</v>
      </c>
      <c r="F2057" t="s">
        <v>49</v>
      </c>
      <c r="G2057" t="s">
        <v>50</v>
      </c>
      <c r="H2057">
        <v>0</v>
      </c>
    </row>
    <row r="2058" spans="1:8" x14ac:dyDescent="0.25">
      <c r="A2058" t="s">
        <v>3374</v>
      </c>
      <c r="B2058" t="s">
        <v>70</v>
      </c>
      <c r="C2058" t="s">
        <v>105</v>
      </c>
      <c r="D2058" t="s">
        <v>47</v>
      </c>
      <c r="E2058" t="s">
        <v>3439</v>
      </c>
      <c r="F2058" t="s">
        <v>49</v>
      </c>
      <c r="G2058" t="s">
        <v>50</v>
      </c>
      <c r="H2058" s="7">
        <v>5.89225027296278E-5</v>
      </c>
    </row>
    <row r="2059" spans="1:8" x14ac:dyDescent="0.25">
      <c r="A2059" t="s">
        <v>3374</v>
      </c>
      <c r="B2059" t="s">
        <v>70</v>
      </c>
      <c r="C2059" t="s">
        <v>105</v>
      </c>
      <c r="D2059" t="s">
        <v>47</v>
      </c>
      <c r="E2059" t="s">
        <v>3440</v>
      </c>
      <c r="F2059" t="s">
        <v>49</v>
      </c>
      <c r="G2059" t="s">
        <v>50</v>
      </c>
      <c r="H2059" s="7">
        <v>5.7189487943462298E-5</v>
      </c>
    </row>
    <row r="2060" spans="1:8" x14ac:dyDescent="0.25">
      <c r="A2060" t="s">
        <v>81</v>
      </c>
      <c r="B2060" t="s">
        <v>73</v>
      </c>
      <c r="C2060" t="s">
        <v>105</v>
      </c>
      <c r="D2060" t="s">
        <v>47</v>
      </c>
      <c r="E2060" t="s">
        <v>53</v>
      </c>
      <c r="F2060" t="s">
        <v>49</v>
      </c>
      <c r="G2060" t="s">
        <v>50</v>
      </c>
      <c r="H2060">
        <v>1.1111105481783499E-3</v>
      </c>
    </row>
    <row r="2061" spans="1:8" x14ac:dyDescent="0.25">
      <c r="A2061" t="s">
        <v>81</v>
      </c>
      <c r="B2061" t="s">
        <v>76</v>
      </c>
      <c r="C2061" t="s">
        <v>105</v>
      </c>
      <c r="D2061" t="s">
        <v>47</v>
      </c>
      <c r="E2061" t="s">
        <v>3381</v>
      </c>
      <c r="F2061" t="s">
        <v>49</v>
      </c>
      <c r="G2061" t="s">
        <v>50</v>
      </c>
      <c r="H2061">
        <v>2.08333134651184E-4</v>
      </c>
    </row>
    <row r="2062" spans="1:8" x14ac:dyDescent="0.25">
      <c r="A2062" t="s">
        <v>3374</v>
      </c>
      <c r="B2062" t="s">
        <v>70</v>
      </c>
      <c r="C2062" t="s">
        <v>105</v>
      </c>
      <c r="D2062" t="s">
        <v>47</v>
      </c>
      <c r="E2062" t="s">
        <v>3441</v>
      </c>
      <c r="F2062" t="s">
        <v>49</v>
      </c>
      <c r="G2062" t="s">
        <v>50</v>
      </c>
      <c r="H2062" s="7">
        <v>5.5555502573648997E-5</v>
      </c>
    </row>
    <row r="2063" spans="1:8" x14ac:dyDescent="0.25">
      <c r="A2063" t="s">
        <v>3374</v>
      </c>
      <c r="B2063" t="s">
        <v>70</v>
      </c>
      <c r="C2063" t="s">
        <v>105</v>
      </c>
      <c r="D2063" t="s">
        <v>47</v>
      </c>
      <c r="E2063" t="s">
        <v>3442</v>
      </c>
      <c r="F2063" t="s">
        <v>49</v>
      </c>
      <c r="G2063" t="s">
        <v>50</v>
      </c>
      <c r="H2063" s="7">
        <v>5.4012294168825499E-5</v>
      </c>
    </row>
    <row r="2064" spans="1:8" x14ac:dyDescent="0.25">
      <c r="A2064" t="s">
        <v>3374</v>
      </c>
      <c r="B2064" t="s">
        <v>70</v>
      </c>
      <c r="C2064" t="s">
        <v>105</v>
      </c>
      <c r="D2064" t="s">
        <v>47</v>
      </c>
      <c r="E2064" t="s">
        <v>3443</v>
      </c>
      <c r="F2064" t="s">
        <v>49</v>
      </c>
      <c r="G2064" t="s">
        <v>50</v>
      </c>
      <c r="H2064" s="7">
        <v>5.2552502434532897E-5</v>
      </c>
    </row>
    <row r="2065" spans="1:8" x14ac:dyDescent="0.25">
      <c r="A2065" t="s">
        <v>3374</v>
      </c>
      <c r="B2065" t="s">
        <v>70</v>
      </c>
      <c r="C2065" t="s">
        <v>105</v>
      </c>
      <c r="D2065" t="s">
        <v>47</v>
      </c>
      <c r="E2065" t="s">
        <v>3444</v>
      </c>
      <c r="F2065" t="s">
        <v>49</v>
      </c>
      <c r="G2065" t="s">
        <v>50</v>
      </c>
      <c r="H2065" s="7">
        <v>5.1169541844150397E-5</v>
      </c>
    </row>
    <row r="2066" spans="1:8" x14ac:dyDescent="0.25">
      <c r="A2066" t="s">
        <v>81</v>
      </c>
      <c r="B2066" t="s">
        <v>70</v>
      </c>
      <c r="C2066" t="s">
        <v>105</v>
      </c>
      <c r="D2066" t="s">
        <v>47</v>
      </c>
      <c r="E2066" t="s">
        <v>3386</v>
      </c>
      <c r="F2066" t="s">
        <v>49</v>
      </c>
      <c r="G2066" t="s">
        <v>50</v>
      </c>
      <c r="H2066">
        <v>0</v>
      </c>
    </row>
    <row r="2067" spans="1:8" x14ac:dyDescent="0.25">
      <c r="A2067" t="s">
        <v>3374</v>
      </c>
      <c r="B2067" t="s">
        <v>70</v>
      </c>
      <c r="C2067" t="s">
        <v>105</v>
      </c>
      <c r="D2067" t="s">
        <v>47</v>
      </c>
      <c r="E2067" t="s">
        <v>3445</v>
      </c>
      <c r="F2067" t="s">
        <v>49</v>
      </c>
      <c r="G2067" t="s">
        <v>50</v>
      </c>
      <c r="H2067">
        <v>1.19658117620354E-3</v>
      </c>
    </row>
    <row r="2068" spans="1:8" x14ac:dyDescent="0.25">
      <c r="A2068" t="s">
        <v>3374</v>
      </c>
      <c r="B2068" t="s">
        <v>70</v>
      </c>
      <c r="C2068" t="s">
        <v>105</v>
      </c>
      <c r="D2068" t="s">
        <v>47</v>
      </c>
      <c r="E2068" t="s">
        <v>3446</v>
      </c>
      <c r="F2068" t="s">
        <v>49</v>
      </c>
      <c r="G2068" t="s">
        <v>50</v>
      </c>
      <c r="H2068">
        <v>5.9930554529031097E-3</v>
      </c>
    </row>
    <row r="2069" spans="1:8" x14ac:dyDescent="0.25">
      <c r="A2069" t="s">
        <v>3374</v>
      </c>
      <c r="B2069" t="s">
        <v>70</v>
      </c>
      <c r="C2069" t="s">
        <v>105</v>
      </c>
      <c r="D2069" t="s">
        <v>47</v>
      </c>
      <c r="E2069" t="s">
        <v>3447</v>
      </c>
      <c r="F2069" t="s">
        <v>49</v>
      </c>
      <c r="G2069" t="s">
        <v>50</v>
      </c>
      <c r="H2069">
        <v>5.84688336868596E-3</v>
      </c>
    </row>
    <row r="2070" spans="1:8" x14ac:dyDescent="0.25">
      <c r="A2070" t="s">
        <v>81</v>
      </c>
      <c r="B2070" t="s">
        <v>73</v>
      </c>
      <c r="C2070" t="s">
        <v>105</v>
      </c>
      <c r="D2070" t="s">
        <v>47</v>
      </c>
      <c r="E2070" t="s">
        <v>54</v>
      </c>
      <c r="F2070" t="s">
        <v>49</v>
      </c>
      <c r="G2070" t="s">
        <v>50</v>
      </c>
      <c r="H2070">
        <v>8.8888843854268297E-4</v>
      </c>
    </row>
    <row r="2071" spans="1:8" x14ac:dyDescent="0.25">
      <c r="A2071" t="s">
        <v>3374</v>
      </c>
      <c r="B2071" t="s">
        <v>70</v>
      </c>
      <c r="C2071" t="s">
        <v>105</v>
      </c>
      <c r="D2071" t="s">
        <v>47</v>
      </c>
      <c r="E2071" t="s">
        <v>3448</v>
      </c>
      <c r="F2071" t="s">
        <v>49</v>
      </c>
      <c r="G2071" t="s">
        <v>50</v>
      </c>
      <c r="H2071">
        <v>5.7076718599077198E-3</v>
      </c>
    </row>
    <row r="2072" spans="1:8" x14ac:dyDescent="0.25">
      <c r="A2072" t="s">
        <v>81</v>
      </c>
      <c r="B2072" t="s">
        <v>76</v>
      </c>
      <c r="C2072" t="s">
        <v>105</v>
      </c>
      <c r="D2072" t="s">
        <v>47</v>
      </c>
      <c r="E2072" t="s">
        <v>3383</v>
      </c>
      <c r="F2072" t="s">
        <v>49</v>
      </c>
      <c r="G2072" t="s">
        <v>50</v>
      </c>
      <c r="H2072">
        <v>1.6666650772094701E-4</v>
      </c>
    </row>
    <row r="2073" spans="1:8" x14ac:dyDescent="0.25">
      <c r="A2073" t="s">
        <v>3374</v>
      </c>
      <c r="B2073" t="s">
        <v>70</v>
      </c>
      <c r="C2073" t="s">
        <v>105</v>
      </c>
      <c r="D2073" t="s">
        <v>47</v>
      </c>
      <c r="E2073" t="s">
        <v>3449</v>
      </c>
      <c r="F2073" t="s">
        <v>49</v>
      </c>
      <c r="G2073" t="s">
        <v>50</v>
      </c>
      <c r="H2073">
        <v>5.5749353050261498E-3</v>
      </c>
    </row>
    <row r="2074" spans="1:8" x14ac:dyDescent="0.25">
      <c r="A2074" t="s">
        <v>3374</v>
      </c>
      <c r="B2074" t="s">
        <v>70</v>
      </c>
      <c r="C2074" t="s">
        <v>105</v>
      </c>
      <c r="D2074" t="s">
        <v>47</v>
      </c>
      <c r="E2074" t="s">
        <v>3450</v>
      </c>
      <c r="F2074" t="s">
        <v>49</v>
      </c>
      <c r="G2074" t="s">
        <v>50</v>
      </c>
      <c r="H2074">
        <v>5.4482322299119201E-3</v>
      </c>
    </row>
    <row r="2075" spans="1:8" x14ac:dyDescent="0.25">
      <c r="A2075" t="s">
        <v>3374</v>
      </c>
      <c r="B2075" t="s">
        <v>70</v>
      </c>
      <c r="C2075" t="s">
        <v>105</v>
      </c>
      <c r="D2075" t="s">
        <v>47</v>
      </c>
      <c r="E2075" t="s">
        <v>3451</v>
      </c>
      <c r="F2075" t="s">
        <v>49</v>
      </c>
      <c r="G2075" t="s">
        <v>50</v>
      </c>
      <c r="H2075">
        <v>5.3271604025805401E-3</v>
      </c>
    </row>
    <row r="2076" spans="1:8" x14ac:dyDescent="0.25">
      <c r="A2076" t="s">
        <v>81</v>
      </c>
      <c r="B2076" t="s">
        <v>70</v>
      </c>
      <c r="C2076" t="s">
        <v>105</v>
      </c>
      <c r="D2076" t="s">
        <v>47</v>
      </c>
      <c r="E2076" t="s">
        <v>3388</v>
      </c>
      <c r="F2076" t="s">
        <v>49</v>
      </c>
      <c r="G2076" t="s">
        <v>50</v>
      </c>
      <c r="H2076">
        <v>0</v>
      </c>
    </row>
    <row r="2077" spans="1:8" x14ac:dyDescent="0.25">
      <c r="A2077" t="s">
        <v>3374</v>
      </c>
      <c r="B2077" t="s">
        <v>70</v>
      </c>
      <c r="C2077" t="s">
        <v>105</v>
      </c>
      <c r="D2077" t="s">
        <v>47</v>
      </c>
      <c r="E2077" t="s">
        <v>3452</v>
      </c>
      <c r="F2077" t="s">
        <v>49</v>
      </c>
      <c r="G2077" t="s">
        <v>50</v>
      </c>
      <c r="H2077">
        <v>5.2596617867981098E-3</v>
      </c>
    </row>
    <row r="2078" spans="1:8" x14ac:dyDescent="0.25">
      <c r="A2078" t="s">
        <v>3374</v>
      </c>
      <c r="B2078" t="s">
        <v>70</v>
      </c>
      <c r="C2078" t="s">
        <v>105</v>
      </c>
      <c r="D2078" t="s">
        <v>47</v>
      </c>
      <c r="E2078" t="s">
        <v>3453</v>
      </c>
      <c r="F2078" t="s">
        <v>49</v>
      </c>
      <c r="G2078" t="s">
        <v>50</v>
      </c>
      <c r="H2078">
        <v>5.1595744089031797E-3</v>
      </c>
    </row>
    <row r="2079" spans="1:8" x14ac:dyDescent="0.25">
      <c r="A2079" t="s">
        <v>3374</v>
      </c>
      <c r="B2079" t="s">
        <v>70</v>
      </c>
      <c r="C2079" t="s">
        <v>105</v>
      </c>
      <c r="D2079" t="s">
        <v>47</v>
      </c>
      <c r="E2079" t="s">
        <v>3454</v>
      </c>
      <c r="F2079" t="s">
        <v>49</v>
      </c>
      <c r="G2079" t="s">
        <v>50</v>
      </c>
      <c r="H2079">
        <v>5.0520832753843696E-3</v>
      </c>
    </row>
    <row r="2080" spans="1:8" x14ac:dyDescent="0.25">
      <c r="A2080" t="s">
        <v>81</v>
      </c>
      <c r="B2080" t="s">
        <v>73</v>
      </c>
      <c r="C2080" t="s">
        <v>105</v>
      </c>
      <c r="D2080" t="s">
        <v>47</v>
      </c>
      <c r="E2080" t="s">
        <v>55</v>
      </c>
      <c r="F2080" t="s">
        <v>49</v>
      </c>
      <c r="G2080" t="s">
        <v>50</v>
      </c>
      <c r="H2080">
        <v>7.40740365452236E-4</v>
      </c>
    </row>
    <row r="2081" spans="1:8" x14ac:dyDescent="0.25">
      <c r="A2081" t="s">
        <v>3374</v>
      </c>
      <c r="B2081" t="s">
        <v>70</v>
      </c>
      <c r="C2081" t="s">
        <v>105</v>
      </c>
      <c r="D2081" t="s">
        <v>47</v>
      </c>
      <c r="E2081" t="s">
        <v>3455</v>
      </c>
      <c r="F2081" t="s">
        <v>49</v>
      </c>
      <c r="G2081" t="s">
        <v>50</v>
      </c>
      <c r="H2081">
        <v>5.0850339892770102E-3</v>
      </c>
    </row>
    <row r="2082" spans="1:8" x14ac:dyDescent="0.25">
      <c r="A2082" t="s">
        <v>81</v>
      </c>
      <c r="B2082" t="s">
        <v>76</v>
      </c>
      <c r="C2082" t="s">
        <v>105</v>
      </c>
      <c r="D2082" t="s">
        <v>47</v>
      </c>
      <c r="E2082" t="s">
        <v>3385</v>
      </c>
      <c r="F2082" t="s">
        <v>49</v>
      </c>
      <c r="G2082" t="s">
        <v>50</v>
      </c>
      <c r="H2082">
        <v>1.3888875643412201E-4</v>
      </c>
    </row>
    <row r="2083" spans="1:8" x14ac:dyDescent="0.25">
      <c r="A2083" t="s">
        <v>3374</v>
      </c>
      <c r="B2083" t="s">
        <v>70</v>
      </c>
      <c r="C2083" t="s">
        <v>105</v>
      </c>
      <c r="D2083" t="s">
        <v>47</v>
      </c>
      <c r="E2083" t="s">
        <v>3456</v>
      </c>
      <c r="F2083" t="s">
        <v>49</v>
      </c>
      <c r="G2083" t="s">
        <v>50</v>
      </c>
      <c r="H2083">
        <v>5.5055555899937896E-3</v>
      </c>
    </row>
    <row r="2084" spans="1:8" x14ac:dyDescent="0.25">
      <c r="A2084" t="s">
        <v>106</v>
      </c>
      <c r="B2084" t="s">
        <v>3393</v>
      </c>
      <c r="C2084" t="s">
        <v>108</v>
      </c>
      <c r="D2084" t="s">
        <v>96</v>
      </c>
      <c r="E2084" t="s">
        <v>60</v>
      </c>
      <c r="F2084" t="s">
        <v>61</v>
      </c>
      <c r="G2084">
        <v>5.5055555899937896E-3</v>
      </c>
    </row>
    <row r="2085" spans="1:8" x14ac:dyDescent="0.25">
      <c r="A2085">
        <v>5.5055555899937896E-3</v>
      </c>
    </row>
    <row r="2086" spans="1:8" x14ac:dyDescent="0.25">
      <c r="A2086" t="s">
        <v>81</v>
      </c>
      <c r="B2086" t="s">
        <v>70</v>
      </c>
      <c r="C2086" t="s">
        <v>105</v>
      </c>
      <c r="D2086" t="s">
        <v>47</v>
      </c>
      <c r="E2086" t="s">
        <v>3391</v>
      </c>
      <c r="F2086" t="s">
        <v>49</v>
      </c>
      <c r="G2086" t="s">
        <v>50</v>
      </c>
      <c r="H2086">
        <v>0</v>
      </c>
    </row>
    <row r="2087" spans="1:8" x14ac:dyDescent="0.25">
      <c r="A2087" t="s">
        <v>81</v>
      </c>
      <c r="B2087" t="s">
        <v>73</v>
      </c>
      <c r="C2087" t="s">
        <v>105</v>
      </c>
      <c r="D2087" t="s">
        <v>47</v>
      </c>
      <c r="E2087" t="s">
        <v>56</v>
      </c>
      <c r="F2087" t="s">
        <v>49</v>
      </c>
      <c r="G2087" t="s">
        <v>50</v>
      </c>
      <c r="H2087">
        <v>8.33332822436378E-4</v>
      </c>
    </row>
    <row r="2088" spans="1:8" x14ac:dyDescent="0.25">
      <c r="A2088" t="s">
        <v>81</v>
      </c>
      <c r="B2088" t="s">
        <v>76</v>
      </c>
      <c r="C2088" t="s">
        <v>105</v>
      </c>
      <c r="D2088" t="s">
        <v>47</v>
      </c>
      <c r="E2088" t="s">
        <v>3387</v>
      </c>
      <c r="F2088" t="s">
        <v>49</v>
      </c>
      <c r="G2088" t="s">
        <v>50</v>
      </c>
      <c r="H2088">
        <v>1.98412509191603E-4</v>
      </c>
    </row>
    <row r="2089" spans="1:8" x14ac:dyDescent="0.25">
      <c r="A2089" t="s">
        <v>81</v>
      </c>
      <c r="B2089" t="s">
        <v>70</v>
      </c>
      <c r="C2089" t="s">
        <v>105</v>
      </c>
      <c r="D2089" t="s">
        <v>47</v>
      </c>
      <c r="E2089" t="s">
        <v>3394</v>
      </c>
      <c r="F2089" t="s">
        <v>49</v>
      </c>
      <c r="G2089" t="s">
        <v>50</v>
      </c>
      <c r="H2089">
        <v>0</v>
      </c>
    </row>
    <row r="2090" spans="1:8" x14ac:dyDescent="0.25">
      <c r="A2090" t="s">
        <v>81</v>
      </c>
      <c r="B2090" t="s">
        <v>73</v>
      </c>
      <c r="C2090" t="s">
        <v>105</v>
      </c>
      <c r="D2090" t="s">
        <v>47</v>
      </c>
      <c r="E2090" t="s">
        <v>57</v>
      </c>
      <c r="F2090" t="s">
        <v>49</v>
      </c>
      <c r="G2090" t="s">
        <v>50</v>
      </c>
      <c r="H2090">
        <v>7.9861059784889197E-4</v>
      </c>
    </row>
    <row r="2091" spans="1:8" x14ac:dyDescent="0.25">
      <c r="A2091" t="s">
        <v>81</v>
      </c>
      <c r="B2091" t="s">
        <v>76</v>
      </c>
      <c r="C2091" t="s">
        <v>105</v>
      </c>
      <c r="D2091" t="s">
        <v>47</v>
      </c>
      <c r="E2091" t="s">
        <v>3389</v>
      </c>
      <c r="F2091" t="s">
        <v>49</v>
      </c>
      <c r="G2091" t="s">
        <v>50</v>
      </c>
      <c r="H2091">
        <v>1.73610945542653E-4</v>
      </c>
    </row>
    <row r="2092" spans="1:8" x14ac:dyDescent="0.25">
      <c r="A2092" t="s">
        <v>81</v>
      </c>
      <c r="B2092" t="s">
        <v>70</v>
      </c>
      <c r="C2092" t="s">
        <v>105</v>
      </c>
      <c r="D2092" t="s">
        <v>47</v>
      </c>
      <c r="E2092" t="s">
        <v>3396</v>
      </c>
      <c r="F2092" t="s">
        <v>49</v>
      </c>
      <c r="G2092" t="s">
        <v>50</v>
      </c>
      <c r="H2092">
        <v>1.54320840482358E-4</v>
      </c>
    </row>
    <row r="2093" spans="1:8" x14ac:dyDescent="0.25">
      <c r="A2093" t="s">
        <v>81</v>
      </c>
      <c r="B2093" t="s">
        <v>73</v>
      </c>
      <c r="C2093" t="s">
        <v>105</v>
      </c>
      <c r="D2093" t="s">
        <v>47</v>
      </c>
      <c r="E2093" t="s">
        <v>58</v>
      </c>
      <c r="F2093" t="s">
        <v>49</v>
      </c>
      <c r="G2093" t="s">
        <v>50</v>
      </c>
      <c r="H2093">
        <v>8.6419692745915095E-4</v>
      </c>
    </row>
    <row r="2094" spans="1:8" x14ac:dyDescent="0.25">
      <c r="A2094" t="s">
        <v>81</v>
      </c>
      <c r="B2094" t="s">
        <v>76</v>
      </c>
      <c r="C2094" t="s">
        <v>105</v>
      </c>
      <c r="D2094" t="s">
        <v>47</v>
      </c>
      <c r="E2094" t="s">
        <v>3390</v>
      </c>
      <c r="F2094" t="s">
        <v>49</v>
      </c>
      <c r="G2094" t="s">
        <v>50</v>
      </c>
      <c r="H2094">
        <v>2.16049176675302E-4</v>
      </c>
    </row>
    <row r="2095" spans="1:8" x14ac:dyDescent="0.25">
      <c r="A2095" t="s">
        <v>81</v>
      </c>
      <c r="B2095" t="s">
        <v>70</v>
      </c>
      <c r="C2095" t="s">
        <v>105</v>
      </c>
      <c r="D2095" t="s">
        <v>47</v>
      </c>
      <c r="E2095" t="s">
        <v>3398</v>
      </c>
      <c r="F2095" t="s">
        <v>49</v>
      </c>
      <c r="G2095" t="s">
        <v>50</v>
      </c>
      <c r="H2095">
        <v>1.3888875643412201E-4</v>
      </c>
    </row>
    <row r="2096" spans="1:8" x14ac:dyDescent="0.25">
      <c r="A2096" t="s">
        <v>81</v>
      </c>
      <c r="B2096" t="s">
        <v>73</v>
      </c>
      <c r="C2096" t="s">
        <v>105</v>
      </c>
      <c r="D2096" t="s">
        <v>47</v>
      </c>
      <c r="E2096" t="s">
        <v>59</v>
      </c>
      <c r="F2096" t="s">
        <v>49</v>
      </c>
      <c r="G2096" t="s">
        <v>50</v>
      </c>
      <c r="H2096">
        <v>1.05555494626363E-3</v>
      </c>
    </row>
    <row r="2097" spans="1:8" x14ac:dyDescent="0.25">
      <c r="A2097" t="s">
        <v>106</v>
      </c>
      <c r="B2097" t="s">
        <v>110</v>
      </c>
      <c r="C2097" t="s">
        <v>108</v>
      </c>
      <c r="D2097" t="s">
        <v>89</v>
      </c>
      <c r="E2097" t="s">
        <v>60</v>
      </c>
      <c r="F2097" t="s">
        <v>61</v>
      </c>
      <c r="G2097">
        <v>1.05555494626363E-3</v>
      </c>
    </row>
    <row r="2098" spans="1:8" x14ac:dyDescent="0.25">
      <c r="A2098">
        <v>1.05555494626363E-3</v>
      </c>
    </row>
    <row r="2099" spans="1:8" x14ac:dyDescent="0.25">
      <c r="A2099" t="s">
        <v>81</v>
      </c>
      <c r="B2099" t="s">
        <v>76</v>
      </c>
      <c r="C2099" t="s">
        <v>105</v>
      </c>
      <c r="D2099" t="s">
        <v>47</v>
      </c>
      <c r="E2099" t="s">
        <v>3392</v>
      </c>
      <c r="F2099" t="s">
        <v>49</v>
      </c>
      <c r="G2099" t="s">
        <v>50</v>
      </c>
      <c r="H2099">
        <v>1.9444425900777101E-4</v>
      </c>
    </row>
    <row r="2100" spans="1:8" x14ac:dyDescent="0.25">
      <c r="A2100" t="s">
        <v>81</v>
      </c>
      <c r="B2100" t="s">
        <v>70</v>
      </c>
      <c r="C2100" t="s">
        <v>105</v>
      </c>
      <c r="D2100" t="s">
        <v>47</v>
      </c>
      <c r="E2100" t="s">
        <v>3400</v>
      </c>
      <c r="F2100" t="s">
        <v>49</v>
      </c>
      <c r="G2100" t="s">
        <v>50</v>
      </c>
      <c r="H2100">
        <v>1.26262505849202E-4</v>
      </c>
    </row>
    <row r="2101" spans="1:8" x14ac:dyDescent="0.25">
      <c r="A2101" t="s">
        <v>81</v>
      </c>
      <c r="B2101" t="s">
        <v>76</v>
      </c>
      <c r="C2101" t="s">
        <v>105</v>
      </c>
      <c r="D2101" t="s">
        <v>47</v>
      </c>
      <c r="E2101" t="s">
        <v>3395</v>
      </c>
      <c r="F2101" t="s">
        <v>49</v>
      </c>
      <c r="G2101" t="s">
        <v>50</v>
      </c>
      <c r="H2101">
        <v>1.7676750818888299E-4</v>
      </c>
    </row>
    <row r="2102" spans="1:8" x14ac:dyDescent="0.25">
      <c r="A2102" t="s">
        <v>81</v>
      </c>
      <c r="B2102" t="s">
        <v>70</v>
      </c>
      <c r="C2102" t="s">
        <v>105</v>
      </c>
      <c r="D2102" t="s">
        <v>47</v>
      </c>
      <c r="E2102" t="s">
        <v>3402</v>
      </c>
      <c r="F2102" t="s">
        <v>49</v>
      </c>
      <c r="G2102" t="s">
        <v>50</v>
      </c>
      <c r="H2102">
        <v>1.62036882506476E-4</v>
      </c>
    </row>
    <row r="2103" spans="1:8" x14ac:dyDescent="0.25">
      <c r="A2103" t="s">
        <v>81</v>
      </c>
      <c r="B2103" t="s">
        <v>76</v>
      </c>
      <c r="C2103" t="s">
        <v>105</v>
      </c>
      <c r="D2103" t="s">
        <v>47</v>
      </c>
      <c r="E2103" t="s">
        <v>3397</v>
      </c>
      <c r="F2103" t="s">
        <v>49</v>
      </c>
      <c r="G2103" t="s">
        <v>50</v>
      </c>
      <c r="H2103">
        <v>2.08333134651184E-4</v>
      </c>
    </row>
    <row r="2104" spans="1:8" x14ac:dyDescent="0.25">
      <c r="A2104" t="s">
        <v>81</v>
      </c>
      <c r="B2104" t="s">
        <v>70</v>
      </c>
      <c r="C2104" t="s">
        <v>105</v>
      </c>
      <c r="D2104" t="s">
        <v>47</v>
      </c>
      <c r="E2104" t="s">
        <v>3405</v>
      </c>
      <c r="F2104" t="s">
        <v>49</v>
      </c>
      <c r="G2104" t="s">
        <v>50</v>
      </c>
      <c r="H2104">
        <v>1.4957250692905499E-4</v>
      </c>
    </row>
    <row r="2105" spans="1:8" x14ac:dyDescent="0.25">
      <c r="A2105" t="s">
        <v>81</v>
      </c>
      <c r="B2105" t="s">
        <v>76</v>
      </c>
      <c r="C2105" t="s">
        <v>105</v>
      </c>
      <c r="D2105" t="s">
        <v>47</v>
      </c>
      <c r="E2105" t="s">
        <v>3399</v>
      </c>
      <c r="F2105" t="s">
        <v>49</v>
      </c>
      <c r="G2105" t="s">
        <v>50</v>
      </c>
      <c r="H2105">
        <v>1.92307508908785E-4</v>
      </c>
    </row>
    <row r="2106" spans="1:8" x14ac:dyDescent="0.25">
      <c r="A2106" t="s">
        <v>81</v>
      </c>
      <c r="B2106" t="s">
        <v>70</v>
      </c>
      <c r="C2106" t="s">
        <v>105</v>
      </c>
      <c r="D2106" t="s">
        <v>47</v>
      </c>
      <c r="E2106" t="s">
        <v>3407</v>
      </c>
      <c r="F2106" t="s">
        <v>49</v>
      </c>
      <c r="G2106" t="s">
        <v>50</v>
      </c>
      <c r="H2106">
        <v>1.3888875643412201E-4</v>
      </c>
    </row>
    <row r="2107" spans="1:8" x14ac:dyDescent="0.25">
      <c r="A2107" t="s">
        <v>81</v>
      </c>
      <c r="B2107" t="s">
        <v>76</v>
      </c>
      <c r="C2107" t="s">
        <v>105</v>
      </c>
      <c r="D2107" t="s">
        <v>47</v>
      </c>
      <c r="E2107" t="s">
        <v>3401</v>
      </c>
      <c r="F2107" t="s">
        <v>49</v>
      </c>
      <c r="G2107" t="s">
        <v>50</v>
      </c>
      <c r="H2107">
        <v>1.7857125827244299E-4</v>
      </c>
    </row>
    <row r="2108" spans="1:8" x14ac:dyDescent="0.25">
      <c r="A2108" t="s">
        <v>81</v>
      </c>
      <c r="B2108" t="s">
        <v>70</v>
      </c>
      <c r="C2108" t="s">
        <v>105</v>
      </c>
      <c r="D2108" t="s">
        <v>47</v>
      </c>
      <c r="E2108" t="s">
        <v>3409</v>
      </c>
      <c r="F2108" t="s">
        <v>49</v>
      </c>
      <c r="G2108" t="s">
        <v>50</v>
      </c>
      <c r="H2108">
        <v>1.2962950600518101E-4</v>
      </c>
    </row>
    <row r="2109" spans="1:8" x14ac:dyDescent="0.25">
      <c r="A2109" t="s">
        <v>81</v>
      </c>
      <c r="B2109" t="s">
        <v>76</v>
      </c>
      <c r="C2109" t="s">
        <v>105</v>
      </c>
      <c r="D2109" t="s">
        <v>47</v>
      </c>
      <c r="E2109" t="s">
        <v>3403</v>
      </c>
      <c r="F2109" t="s">
        <v>49</v>
      </c>
      <c r="G2109" t="s">
        <v>50</v>
      </c>
      <c r="H2109">
        <v>1.6666650772094701E-4</v>
      </c>
    </row>
    <row r="2110" spans="1:8" x14ac:dyDescent="0.25">
      <c r="A2110" t="s">
        <v>81</v>
      </c>
      <c r="B2110" t="s">
        <v>70</v>
      </c>
      <c r="C2110" t="s">
        <v>105</v>
      </c>
      <c r="D2110" t="s">
        <v>47</v>
      </c>
      <c r="E2110" t="s">
        <v>3411</v>
      </c>
      <c r="F2110" t="s">
        <v>49</v>
      </c>
      <c r="G2110" t="s">
        <v>50</v>
      </c>
      <c r="H2110">
        <v>1.21527661879857E-4</v>
      </c>
    </row>
    <row r="2111" spans="1:8" x14ac:dyDescent="0.25">
      <c r="A2111" t="s">
        <v>81</v>
      </c>
      <c r="B2111" t="s">
        <v>76</v>
      </c>
      <c r="C2111" t="s">
        <v>105</v>
      </c>
      <c r="D2111" t="s">
        <v>47</v>
      </c>
      <c r="E2111" t="s">
        <v>3404</v>
      </c>
      <c r="F2111" t="s">
        <v>49</v>
      </c>
      <c r="G2111" t="s">
        <v>50</v>
      </c>
      <c r="H2111">
        <v>2.2569435338179201E-4</v>
      </c>
    </row>
    <row r="2112" spans="1:8" x14ac:dyDescent="0.25">
      <c r="A2112" t="s">
        <v>81</v>
      </c>
      <c r="B2112" t="s">
        <v>70</v>
      </c>
      <c r="C2112" t="s">
        <v>105</v>
      </c>
      <c r="D2112" t="s">
        <v>47</v>
      </c>
      <c r="E2112" t="s">
        <v>3413</v>
      </c>
      <c r="F2112" t="s">
        <v>49</v>
      </c>
      <c r="G2112" t="s">
        <v>50</v>
      </c>
      <c r="H2112">
        <v>1.14378975886924E-4</v>
      </c>
    </row>
    <row r="2113" spans="1:8" x14ac:dyDescent="0.25">
      <c r="A2113" t="s">
        <v>81</v>
      </c>
      <c r="B2113" t="s">
        <v>76</v>
      </c>
      <c r="C2113" t="s">
        <v>105</v>
      </c>
      <c r="D2113" t="s">
        <v>47</v>
      </c>
      <c r="E2113" t="s">
        <v>3406</v>
      </c>
      <c r="F2113" t="s">
        <v>49</v>
      </c>
      <c r="G2113" t="s">
        <v>50</v>
      </c>
      <c r="H2113">
        <v>2.1241821494756899E-4</v>
      </c>
    </row>
    <row r="2114" spans="1:8" x14ac:dyDescent="0.25">
      <c r="A2114" t="s">
        <v>81</v>
      </c>
      <c r="B2114" t="s">
        <v>76</v>
      </c>
      <c r="C2114" t="s">
        <v>105</v>
      </c>
      <c r="D2114" t="s">
        <v>47</v>
      </c>
      <c r="E2114" t="s">
        <v>3408</v>
      </c>
      <c r="F2114" t="s">
        <v>49</v>
      </c>
      <c r="G2114" t="s">
        <v>50</v>
      </c>
      <c r="H2114">
        <v>2.00617203006037E-4</v>
      </c>
    </row>
    <row r="2115" spans="1:8" x14ac:dyDescent="0.25">
      <c r="A2115" t="s">
        <v>81</v>
      </c>
      <c r="B2115" t="s">
        <v>70</v>
      </c>
      <c r="C2115" t="s">
        <v>105</v>
      </c>
      <c r="D2115" t="s">
        <v>47</v>
      </c>
      <c r="E2115" t="s">
        <v>3415</v>
      </c>
      <c r="F2115" t="s">
        <v>49</v>
      </c>
      <c r="G2115" t="s">
        <v>50</v>
      </c>
      <c r="H2115">
        <v>1.08024588337651E-4</v>
      </c>
    </row>
    <row r="2116" spans="1:8" x14ac:dyDescent="0.25">
      <c r="A2116" t="s">
        <v>81</v>
      </c>
      <c r="B2116" t="s">
        <v>76</v>
      </c>
      <c r="C2116" t="s">
        <v>105</v>
      </c>
      <c r="D2116" t="s">
        <v>47</v>
      </c>
      <c r="E2116" t="s">
        <v>3410</v>
      </c>
      <c r="F2116" t="s">
        <v>49</v>
      </c>
      <c r="G2116" t="s">
        <v>50</v>
      </c>
      <c r="H2116">
        <v>1.9005840284782501E-4</v>
      </c>
    </row>
    <row r="2117" spans="1:8" x14ac:dyDescent="0.25">
      <c r="A2117" t="s">
        <v>81</v>
      </c>
      <c r="B2117" t="s">
        <v>70</v>
      </c>
      <c r="C2117" t="s">
        <v>105</v>
      </c>
      <c r="D2117" t="s">
        <v>47</v>
      </c>
      <c r="E2117" t="s">
        <v>3417</v>
      </c>
      <c r="F2117" t="s">
        <v>49</v>
      </c>
      <c r="G2117" t="s">
        <v>50</v>
      </c>
      <c r="H2117">
        <v>1.0233908368829999E-4</v>
      </c>
    </row>
    <row r="2118" spans="1:8" x14ac:dyDescent="0.25">
      <c r="A2118" t="s">
        <v>81</v>
      </c>
      <c r="B2118" t="s">
        <v>76</v>
      </c>
      <c r="C2118" t="s">
        <v>105</v>
      </c>
      <c r="D2118" t="s">
        <v>47</v>
      </c>
      <c r="E2118" t="s">
        <v>3412</v>
      </c>
      <c r="F2118" t="s">
        <v>49</v>
      </c>
      <c r="G2118" t="s">
        <v>50</v>
      </c>
      <c r="H2118">
        <v>2.2222210963567001E-4</v>
      </c>
    </row>
    <row r="2119" spans="1:8" x14ac:dyDescent="0.25">
      <c r="A2119" t="s">
        <v>81</v>
      </c>
      <c r="B2119" t="s">
        <v>70</v>
      </c>
      <c r="C2119" t="s">
        <v>105</v>
      </c>
      <c r="D2119" t="s">
        <v>47</v>
      </c>
      <c r="E2119" t="s">
        <v>3419</v>
      </c>
      <c r="F2119" t="s">
        <v>49</v>
      </c>
      <c r="G2119" t="s">
        <v>50</v>
      </c>
      <c r="H2119" s="7">
        <v>9.7222129503885899E-5</v>
      </c>
    </row>
    <row r="2120" spans="1:8" x14ac:dyDescent="0.25">
      <c r="A2120" t="s">
        <v>81</v>
      </c>
      <c r="B2120" t="s">
        <v>76</v>
      </c>
      <c r="C2120" t="s">
        <v>105</v>
      </c>
      <c r="D2120" t="s">
        <v>47</v>
      </c>
      <c r="E2120" t="s">
        <v>3414</v>
      </c>
      <c r="F2120" t="s">
        <v>49</v>
      </c>
      <c r="G2120" t="s">
        <v>50</v>
      </c>
      <c r="H2120">
        <v>2.11640104414924E-4</v>
      </c>
    </row>
    <row r="2121" spans="1:8" x14ac:dyDescent="0.25">
      <c r="A2121" t="s">
        <v>81</v>
      </c>
      <c r="B2121" t="s">
        <v>70</v>
      </c>
      <c r="C2121" t="s">
        <v>105</v>
      </c>
      <c r="D2121" t="s">
        <v>47</v>
      </c>
      <c r="E2121" t="s">
        <v>3421</v>
      </c>
      <c r="F2121" t="s">
        <v>49</v>
      </c>
      <c r="G2121" t="s">
        <v>50</v>
      </c>
      <c r="H2121" s="7">
        <v>9.2592504289415101E-5</v>
      </c>
    </row>
    <row r="2122" spans="1:8" x14ac:dyDescent="0.25">
      <c r="A2122" t="s">
        <v>81</v>
      </c>
      <c r="B2122" t="s">
        <v>76</v>
      </c>
      <c r="C2122" t="s">
        <v>105</v>
      </c>
      <c r="D2122" t="s">
        <v>47</v>
      </c>
      <c r="E2122" t="s">
        <v>3416</v>
      </c>
      <c r="F2122" t="s">
        <v>49</v>
      </c>
      <c r="G2122" t="s">
        <v>50</v>
      </c>
      <c r="H2122">
        <v>2.0202009966879101E-4</v>
      </c>
    </row>
    <row r="2123" spans="1:8" x14ac:dyDescent="0.25">
      <c r="A2123" t="s">
        <v>81</v>
      </c>
      <c r="B2123" t="s">
        <v>70</v>
      </c>
      <c r="C2123" t="s">
        <v>105</v>
      </c>
      <c r="D2123" t="s">
        <v>47</v>
      </c>
      <c r="E2123" t="s">
        <v>3423</v>
      </c>
      <c r="F2123" t="s">
        <v>49</v>
      </c>
      <c r="G2123" t="s">
        <v>50</v>
      </c>
      <c r="H2123" s="7">
        <v>8.83837540944417E-5</v>
      </c>
    </row>
    <row r="2124" spans="1:8" x14ac:dyDescent="0.25">
      <c r="A2124" t="s">
        <v>81</v>
      </c>
      <c r="B2124" t="s">
        <v>76</v>
      </c>
      <c r="C2124" t="s">
        <v>105</v>
      </c>
      <c r="D2124" t="s">
        <v>47</v>
      </c>
      <c r="E2124" t="s">
        <v>3418</v>
      </c>
      <c r="F2124" t="s">
        <v>49</v>
      </c>
      <c r="G2124" t="s">
        <v>50</v>
      </c>
      <c r="H2124">
        <v>1.93236617074496E-4</v>
      </c>
    </row>
    <row r="2125" spans="1:8" x14ac:dyDescent="0.25">
      <c r="A2125" t="s">
        <v>81</v>
      </c>
      <c r="B2125" t="s">
        <v>70</v>
      </c>
      <c r="C2125" t="s">
        <v>105</v>
      </c>
      <c r="D2125" t="s">
        <v>47</v>
      </c>
      <c r="E2125" t="s">
        <v>3425</v>
      </c>
      <c r="F2125" t="s">
        <v>49</v>
      </c>
      <c r="G2125" t="s">
        <v>50</v>
      </c>
      <c r="H2125" s="7">
        <v>8.4540982177292093E-5</v>
      </c>
    </row>
    <row r="2126" spans="1:8" x14ac:dyDescent="0.25">
      <c r="A2126" t="s">
        <v>81</v>
      </c>
      <c r="B2126" t="s">
        <v>76</v>
      </c>
      <c r="C2126" t="s">
        <v>105</v>
      </c>
      <c r="D2126" t="s">
        <v>47</v>
      </c>
      <c r="E2126" t="s">
        <v>3420</v>
      </c>
      <c r="F2126" t="s">
        <v>49</v>
      </c>
      <c r="G2126" t="s">
        <v>50</v>
      </c>
      <c r="H2126">
        <v>1.85185091363059E-4</v>
      </c>
    </row>
    <row r="2127" spans="1:8" x14ac:dyDescent="0.25">
      <c r="A2127" t="s">
        <v>81</v>
      </c>
      <c r="B2127" t="s">
        <v>70</v>
      </c>
      <c r="C2127" t="s">
        <v>105</v>
      </c>
      <c r="D2127" t="s">
        <v>47</v>
      </c>
      <c r="E2127" t="s">
        <v>3428</v>
      </c>
      <c r="F2127" t="s">
        <v>49</v>
      </c>
      <c r="G2127" t="s">
        <v>50</v>
      </c>
      <c r="H2127" s="7">
        <v>8.1018441253238201E-5</v>
      </c>
    </row>
    <row r="2128" spans="1:8" x14ac:dyDescent="0.25">
      <c r="A2128" t="s">
        <v>81</v>
      </c>
      <c r="B2128" t="s">
        <v>76</v>
      </c>
      <c r="C2128" t="s">
        <v>105</v>
      </c>
      <c r="D2128" t="s">
        <v>47</v>
      </c>
      <c r="E2128" t="s">
        <v>3422</v>
      </c>
      <c r="F2128" t="s">
        <v>49</v>
      </c>
      <c r="G2128" t="s">
        <v>50</v>
      </c>
      <c r="H2128">
        <v>1.7777768770853601E-4</v>
      </c>
    </row>
    <row r="2129" spans="1:8" x14ac:dyDescent="0.25">
      <c r="A2129" t="s">
        <v>81</v>
      </c>
      <c r="B2129" t="s">
        <v>70</v>
      </c>
      <c r="C2129" t="s">
        <v>105</v>
      </c>
      <c r="D2129" t="s">
        <v>47</v>
      </c>
      <c r="E2129" t="s">
        <v>3430</v>
      </c>
      <c r="F2129" t="s">
        <v>49</v>
      </c>
      <c r="G2129" t="s">
        <v>50</v>
      </c>
      <c r="H2129" s="7">
        <v>7.7777703603108703E-5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9A57-2229-4439-9B4B-90559DC91809}">
  <dimension ref="A1:X48"/>
  <sheetViews>
    <sheetView tabSelected="1" topLeftCell="E1" zoomScale="70" zoomScaleNormal="70" workbookViewId="0">
      <selection activeCell="AA84" sqref="AA84"/>
    </sheetView>
  </sheetViews>
  <sheetFormatPr defaultRowHeight="15" x14ac:dyDescent="0.25"/>
  <cols>
    <col min="14" max="14" width="14" customWidth="1"/>
    <col min="16" max="17" width="0" hidden="1" customWidth="1"/>
    <col min="20" max="21" width="0" hidden="1" customWidth="1"/>
  </cols>
  <sheetData>
    <row r="1" spans="1:24" x14ac:dyDescent="0.25">
      <c r="A1" t="str" cm="1">
        <f t="array" ref="A1:C46">SUBSTITUTE(_xlfn._xlws.SORT(INDEX(_xlfn._xlws.FILTER('2807'!A:G,'2807'!E:E="Final"),_xlfn.SEQUENCE(COUNTA(_xlfn._xlws.FILTER('2807'!G:G,'2807'!E:E="Final"))),{2,4,7}),1,-1),",","")</f>
        <v>ViterbiNet</v>
      </c>
      <c r="B1" t="str">
        <v>12</v>
      </c>
      <c r="C1" t="str">
        <v>0.000416666467984517</v>
      </c>
      <c r="E1" t="str" cm="1">
        <f t="array" ref="E1:G48">SUBSTITUTE(_xlfn._xlws.SORT(INDEX(_xlfn._xlws.FILTER('2807'!A:G,'2807'!A:A="iteration:"),_xlfn.SEQUENCE(COUNTA(_xlfn._xlws.FILTER('2807'!G:G,'2807'!A:A="iteration:"))),{1,2,3}),1,-1),",","")</f>
        <v>iteration:</v>
      </c>
      <c r="F1" t="str">
        <v>0snr=12</v>
      </c>
      <c r="G1" t="str">
        <v>block-length=120</v>
      </c>
      <c r="I1" t="str" cm="1">
        <f t="array" ref="I1:J1">N1:O1</f>
        <v>ViterbiNet</v>
      </c>
      <c r="J1" t="str">
        <v>Transformer</v>
      </c>
      <c r="K1" cm="1">
        <f t="array" ref="K1:L1">P1:Q1</f>
        <v>0</v>
      </c>
      <c r="L1">
        <v>0</v>
      </c>
      <c r="N1" t="str" cm="1">
        <f t="array" ref="N1:O1">TRANSPOSE(_xlfn.UNIQUE(A1:A45))</f>
        <v>ViterbiNet</v>
      </c>
      <c r="O1" t="str">
        <v>Transformer</v>
      </c>
      <c r="R1" t="str" cm="1">
        <f t="array" ref="R1:T1">N1:P1</f>
        <v>ViterbiNet</v>
      </c>
      <c r="S1" t="str">
        <v>Transformer</v>
      </c>
      <c r="T1">
        <v>0</v>
      </c>
      <c r="V1" t="str" cm="1">
        <f t="array" ref="V1:X1">R1:T1</f>
        <v>ViterbiNet</v>
      </c>
      <c r="W1" t="str">
        <v>Transformer</v>
      </c>
      <c r="X1">
        <v>0</v>
      </c>
    </row>
    <row r="2" spans="1:24" x14ac:dyDescent="0.25">
      <c r="A2" t="str">
        <v>ViterbiNet</v>
      </c>
      <c r="B2" t="str">
        <v>13</v>
      </c>
      <c r="C2" t="str">
        <v>0.000185185074806213</v>
      </c>
      <c r="E2" t="str">
        <v>iteration:</v>
      </c>
      <c r="F2" t="str">
        <v>0snr=12</v>
      </c>
      <c r="G2" t="str">
        <v>block-length=120</v>
      </c>
      <c r="H2" t="str" cm="1">
        <f t="array" ref="H2:H4">M2:M4</f>
        <v>12</v>
      </c>
      <c r="I2" cm="1">
        <f t="array" ref="I2">AVERAGE(VALUE(_xlfn._xlws.FILTER($C:$C,($A:$A=N$1)*($B:$B=$H2))))</f>
        <v>7.6388850808143413E-4</v>
      </c>
      <c r="J2" cm="1">
        <f t="array" ref="J2">AVERAGE(VALUE(_xlfn._xlws.FILTER($C:$C,($A:$A=O$1)*($B:$B=$H2))))</f>
        <v>1.2152775377035105E-3</v>
      </c>
      <c r="K2" cm="1">
        <f t="array" ref="K2">MIN(VALUE(_xlfn._xlws.FILTER($C:$C,($A:$A=N$1)*($B:$B=$H2))))</f>
        <v>4.1666646798451702E-4</v>
      </c>
      <c r="L2" cm="1">
        <f t="array" ref="L2">MIN(VALUE(_xlfn._xlws.FILTER($C:$C,($A:$A=O$1)*($B:$B=$H2))))</f>
        <v>8.8888863722483302E-4</v>
      </c>
      <c r="M2" s="9" t="str" cm="1">
        <f t="array" ref="M2:M5">_xlfn.UNIQUE(B:B)</f>
        <v>12</v>
      </c>
      <c r="N2" s="7" cm="1">
        <f t="array" ref="N2:N9">(VALUE(_xlfn._xlws.FILTER($C:$C,($A:$A=N$1)*($B:$B=$M2))))</f>
        <v>4.1666646798451702E-4</v>
      </c>
      <c r="O2" s="7" cm="1">
        <f t="array" ref="O2:O9">(VALUE(_xlfn._xlws.FILTER($C:$C,($A:$A=O$1)*($B:$B=$M2))))</f>
        <v>1.2499996026356999E-3</v>
      </c>
      <c r="P2" s="7"/>
      <c r="R2" s="7" cm="1">
        <f t="array" ref="R2:R9">(VALUE(_xlfn._xlws.FILTER($C:$C,($A:$A=N$1)*($B:$B=$M3))))</f>
        <v>1.8518507480621299E-4</v>
      </c>
      <c r="S2" s="7" cm="1">
        <f t="array" ref="S2:S8">(VALUE(_xlfn._xlws.FILTER($C:$C,($A:$A=O$1)*($B:$B=$M3))))</f>
        <v>4.8148135344187399E-4</v>
      </c>
      <c r="V2" s="7" cm="1">
        <f t="array" ref="V2:V9">(VALUE(_xlfn._xlws.FILTER($C:$C,($A:$A=V$1)*($B:$B=$M4))))</f>
        <v>5.2222212155659902E-4</v>
      </c>
      <c r="W2" s="7" cm="1">
        <f t="array" ref="W2:W8">(VALUE(_xlfn._xlws.FILTER($C:$C,($A:$A=W$1)*($B:$B=$M4))))</f>
        <v>9.4444433848063099E-5</v>
      </c>
    </row>
    <row r="3" spans="1:24" x14ac:dyDescent="0.25">
      <c r="A3" t="str">
        <v>ViterbiNet</v>
      </c>
      <c r="B3" t="str">
        <v>14</v>
      </c>
      <c r="C3" t="str">
        <v>0.000522222121556599</v>
      </c>
      <c r="E3" t="str">
        <v>iteration:</v>
      </c>
      <c r="F3" t="str">
        <v>0snr=13</v>
      </c>
      <c r="G3" t="str">
        <v>block-length=120</v>
      </c>
      <c r="H3" t="str">
        <v>13</v>
      </c>
      <c r="I3" cm="1">
        <f t="array" ref="I3">AVERAGE(VALUE(_xlfn._xlws.FILTER($C:$C,($A:$A=N$1)*($B:$B=$H3))))</f>
        <v>7.5347208314471706E-4</v>
      </c>
      <c r="J3" cm="1">
        <f t="array" ref="J3">AVERAGE(VALUE(_xlfn._xlws.FILTER($C:$C,($A:$A=O$1)*($B:$B=$H3))))</f>
        <v>3.2142851087782075E-4</v>
      </c>
      <c r="K3" cm="1">
        <f t="array" ref="K3">MIN(VALUE(_xlfn._xlws.FILTER($C:$C,($A:$A=N$1)*($B:$B=$H3))))</f>
        <v>1.8518507480621299E-4</v>
      </c>
      <c r="L3" cm="1">
        <f t="array" ref="L3">MIN(VALUE(_xlfn._xlws.FILTER($C:$C,($A:$A=O$1)*($B:$B=$H3))))</f>
        <v>2.12962892320421E-4</v>
      </c>
      <c r="M3" s="9" t="str">
        <v>13</v>
      </c>
      <c r="N3">
        <v>5.8333317438761395E-4</v>
      </c>
      <c r="O3" s="7">
        <v>1.5555554628372101E-3</v>
      </c>
      <c r="P3" s="7"/>
      <c r="R3" s="7">
        <v>7.0370349619123596E-4</v>
      </c>
      <c r="S3">
        <v>2.12962892320421E-4</v>
      </c>
      <c r="V3">
        <v>7.1666653951009103E-4</v>
      </c>
      <c r="W3">
        <v>1.5555552641550701E-4</v>
      </c>
    </row>
    <row r="4" spans="1:24" x14ac:dyDescent="0.25">
      <c r="A4" t="str">
        <v>ViterbiNet</v>
      </c>
      <c r="B4" t="str">
        <v>12</v>
      </c>
      <c r="C4" t="str">
        <v>0.000583333174387614</v>
      </c>
      <c r="E4" t="str">
        <v>iteration:</v>
      </c>
      <c r="F4" t="str">
        <v>0snr=13</v>
      </c>
      <c r="G4" t="str">
        <v>block-length=120</v>
      </c>
      <c r="H4" t="str">
        <v>14</v>
      </c>
      <c r="I4" cm="1">
        <f t="array" ref="I4">AVERAGE(VALUE(_xlfn._xlws.FILTER($C:$C,($A:$A=N$1)*($B:$B=$H4))))</f>
        <v>1.4618054578701637E-3</v>
      </c>
      <c r="J4" cm="1">
        <f t="array" ref="J4">AVERAGE(VALUE(_xlfn._xlws.FILTER($C:$C,($A:$A=O$1)*($B:$B=$H4))))</f>
        <v>9.0476172310965361E-5</v>
      </c>
      <c r="K4" cm="1">
        <f t="array" ref="K4">MIN(VALUE(_xlfn._xlws.FILTER($C:$C,($A:$A=N$1)*($B:$B=$H4))))</f>
        <v>1.33333245913187E-4</v>
      </c>
      <c r="L4" cm="1">
        <f t="array" ref="L4">MIN(VALUE(_xlfn._xlws.FILTER($C:$C,($A:$A=O$1)*($B:$B=$H4))))</f>
        <v>6.11110925674438E-5</v>
      </c>
      <c r="M4" s="9" t="str">
        <v>14</v>
      </c>
      <c r="N4">
        <v>6.6666622956593799E-4</v>
      </c>
      <c r="O4" s="7">
        <v>1.16666654745737E-3</v>
      </c>
      <c r="P4" s="7"/>
      <c r="R4">
        <v>6.2962922785017204E-4</v>
      </c>
      <c r="S4">
        <v>3.61111031638251E-4</v>
      </c>
      <c r="V4">
        <v>7.3888874053954997E-4</v>
      </c>
      <c r="W4">
        <v>8.3333333333333303E-5</v>
      </c>
    </row>
    <row r="5" spans="1:24" x14ac:dyDescent="0.25">
      <c r="A5" t="str">
        <v>ViterbiNet</v>
      </c>
      <c r="B5" t="str">
        <v>13</v>
      </c>
      <c r="C5" t="str">
        <v>0.000703703496191236</v>
      </c>
      <c r="E5" t="str">
        <v>iteration:</v>
      </c>
      <c r="F5" t="str">
        <v>0snr=14</v>
      </c>
      <c r="G5" t="str">
        <v>block-length=120</v>
      </c>
      <c r="L5">
        <v>4</v>
      </c>
      <c r="M5">
        <v>0</v>
      </c>
      <c r="N5">
        <v>4.99999721844991E-4</v>
      </c>
      <c r="O5">
        <v>8.8888863722483302E-4</v>
      </c>
      <c r="R5">
        <v>2.22222142749362E-4</v>
      </c>
      <c r="S5">
        <v>2.9629627863565999E-4</v>
      </c>
      <c r="V5">
        <v>6.55555446942647E-4</v>
      </c>
      <c r="W5">
        <v>7.2222193082173596E-5</v>
      </c>
    </row>
    <row r="6" spans="1:24" x14ac:dyDescent="0.25">
      <c r="A6" t="str">
        <v>ViterbiNet</v>
      </c>
      <c r="B6" t="str">
        <v>14</v>
      </c>
      <c r="C6" t="str">
        <v>0.000716666539510091</v>
      </c>
      <c r="E6" t="str">
        <v>iteration:</v>
      </c>
      <c r="F6" t="str">
        <v>0snr=14</v>
      </c>
      <c r="G6" t="str">
        <v>block-length=120</v>
      </c>
      <c r="L6">
        <v>5</v>
      </c>
      <c r="N6">
        <v>6.1111072699228895E-4</v>
      </c>
      <c r="O6">
        <v>1.1388885974883999E-3</v>
      </c>
      <c r="R6">
        <v>3.4629627731111298E-3</v>
      </c>
      <c r="S6">
        <v>2.7777777777777702E-4</v>
      </c>
      <c r="V6">
        <v>2.6555554072062101E-3</v>
      </c>
      <c r="W6">
        <v>6.6666642824808698E-5</v>
      </c>
    </row>
    <row r="7" spans="1:24" x14ac:dyDescent="0.25">
      <c r="A7" t="str">
        <v>ViterbiNet</v>
      </c>
      <c r="B7" t="str">
        <v>12</v>
      </c>
      <c r="C7" t="str">
        <v>0.000666666229565938</v>
      </c>
      <c r="E7" t="str">
        <v>iteration:</v>
      </c>
      <c r="F7" t="str">
        <v>1snr=12</v>
      </c>
      <c r="G7" t="str">
        <v>block-length=120</v>
      </c>
      <c r="L7">
        <v>6</v>
      </c>
      <c r="N7">
        <v>5.8333297570546401E-4</v>
      </c>
      <c r="O7">
        <v>9.9999984105427994E-4</v>
      </c>
      <c r="R7">
        <v>3.9814809958140001E-4</v>
      </c>
      <c r="S7">
        <v>2.9629627863565999E-4</v>
      </c>
      <c r="V7">
        <v>7.6666657129923496E-4</v>
      </c>
      <c r="W7">
        <v>6.11110925674438E-5</v>
      </c>
    </row>
    <row r="8" spans="1:24" x14ac:dyDescent="0.25">
      <c r="A8" t="str">
        <v>ViterbiNet</v>
      </c>
      <c r="B8" t="str">
        <v>13</v>
      </c>
      <c r="C8" t="str">
        <v>0.000629629227850172</v>
      </c>
      <c r="E8" t="str">
        <v>iteration:</v>
      </c>
      <c r="F8" t="str">
        <v>1snr=12</v>
      </c>
      <c r="G8" t="str">
        <v>block-length=120</v>
      </c>
      <c r="N8">
        <v>1.1666663487752201E-3</v>
      </c>
      <c r="O8">
        <v>1.6666666666666601E-3</v>
      </c>
      <c r="R8">
        <v>2.22222142749362E-4</v>
      </c>
      <c r="S8">
        <v>3.2407396369510199E-4</v>
      </c>
      <c r="V8">
        <v>1.33333245913187E-4</v>
      </c>
      <c r="W8">
        <v>9.9999984105427996E-5</v>
      </c>
    </row>
    <row r="9" spans="1:24" x14ac:dyDescent="0.25">
      <c r="A9" t="str">
        <v>ViterbiNet</v>
      </c>
      <c r="B9" t="str">
        <v>14</v>
      </c>
      <c r="C9" t="str">
        <v>0.00073888874053955</v>
      </c>
      <c r="E9" t="str">
        <v>iteration:</v>
      </c>
      <c r="F9" t="str">
        <v>1snr=13</v>
      </c>
      <c r="G9" t="str">
        <v>block-length=120</v>
      </c>
      <c r="N9">
        <v>1.58333241939544E-3</v>
      </c>
      <c r="O9">
        <v>1.05555494626363E-3</v>
      </c>
      <c r="R9">
        <v>2.0370370811886201E-4</v>
      </c>
      <c r="V9">
        <v>5.5055555899937896E-3</v>
      </c>
    </row>
    <row r="10" spans="1:24" x14ac:dyDescent="0.25">
      <c r="A10" t="str">
        <v>ViterbiNet</v>
      </c>
      <c r="B10" t="str">
        <v>12</v>
      </c>
      <c r="C10" t="str">
        <v>0.000499999721844991</v>
      </c>
      <c r="E10" t="str">
        <v>iteration:</v>
      </c>
      <c r="F10" t="str">
        <v>1snr=13</v>
      </c>
      <c r="G10" t="str">
        <v>block-length=120</v>
      </c>
    </row>
    <row r="11" spans="1:24" x14ac:dyDescent="0.25">
      <c r="A11" t="str">
        <v>ViterbiNet</v>
      </c>
      <c r="B11" t="str">
        <v>13</v>
      </c>
      <c r="C11" t="str">
        <v>0.000222222142749362</v>
      </c>
      <c r="E11" t="str">
        <v>iteration:</v>
      </c>
      <c r="F11" t="str">
        <v>1snr=14</v>
      </c>
      <c r="G11" t="str">
        <v>block-length=120</v>
      </c>
    </row>
    <row r="12" spans="1:24" x14ac:dyDescent="0.25">
      <c r="A12" t="str">
        <v>ViterbiNet</v>
      </c>
      <c r="B12" t="str">
        <v>14</v>
      </c>
      <c r="C12" t="str">
        <v>0.000655555446942647</v>
      </c>
      <c r="E12" t="str">
        <v>iteration:</v>
      </c>
      <c r="F12" t="str">
        <v>1snr=14</v>
      </c>
      <c r="G12" t="str">
        <v>block-length=120</v>
      </c>
    </row>
    <row r="13" spans="1:24" x14ac:dyDescent="0.25">
      <c r="A13" t="str">
        <v>ViterbiNet</v>
      </c>
      <c r="B13" t="str">
        <v>12</v>
      </c>
      <c r="C13" t="str">
        <v>0.000611110726992289</v>
      </c>
      <c r="E13" t="str">
        <v>iteration:</v>
      </c>
      <c r="F13" t="str">
        <v>2snr=12</v>
      </c>
      <c r="G13" t="str">
        <v>block-length=120</v>
      </c>
    </row>
    <row r="14" spans="1:24" x14ac:dyDescent="0.25">
      <c r="A14" t="str">
        <v>ViterbiNet</v>
      </c>
      <c r="B14" t="str">
        <v>13</v>
      </c>
      <c r="C14" t="str">
        <v>0.00346296277311113</v>
      </c>
      <c r="E14" t="str">
        <v>iteration:</v>
      </c>
      <c r="F14" t="str">
        <v>2snr=12</v>
      </c>
      <c r="G14" t="str">
        <v>block-length=120</v>
      </c>
    </row>
    <row r="15" spans="1:24" x14ac:dyDescent="0.25">
      <c r="A15" t="str">
        <v>ViterbiNet</v>
      </c>
      <c r="B15" t="str">
        <v>14</v>
      </c>
      <c r="C15" t="str">
        <v>0.00265555540720621</v>
      </c>
      <c r="E15" t="str">
        <v>iteration:</v>
      </c>
      <c r="F15" t="str">
        <v>2snr=13</v>
      </c>
      <c r="G15" t="str">
        <v>block-length=120</v>
      </c>
    </row>
    <row r="16" spans="1:24" x14ac:dyDescent="0.25">
      <c r="A16" t="str">
        <v>ViterbiNet</v>
      </c>
      <c r="B16" t="str">
        <v>12</v>
      </c>
      <c r="C16" t="str">
        <v>0.000583332975705464</v>
      </c>
      <c r="E16" t="str">
        <v>iteration:</v>
      </c>
      <c r="F16" t="str">
        <v>2snr=13</v>
      </c>
      <c r="G16" t="str">
        <v>block-length=120</v>
      </c>
    </row>
    <row r="17" spans="1:7" x14ac:dyDescent="0.25">
      <c r="A17" t="str">
        <v>ViterbiNet</v>
      </c>
      <c r="B17" t="str">
        <v>13</v>
      </c>
      <c r="C17" t="str">
        <v>0.0003981480995814</v>
      </c>
      <c r="E17" t="str">
        <v>iteration:</v>
      </c>
      <c r="F17" t="str">
        <v>2snr=14</v>
      </c>
      <c r="G17" t="str">
        <v>block-length=120</v>
      </c>
    </row>
    <row r="18" spans="1:7" x14ac:dyDescent="0.25">
      <c r="A18" t="str">
        <v>ViterbiNet</v>
      </c>
      <c r="B18" t="str">
        <v>14</v>
      </c>
      <c r="C18" t="str">
        <v>0.000766666571299235</v>
      </c>
      <c r="E18" t="str">
        <v>iteration:</v>
      </c>
      <c r="F18" t="str">
        <v>2snr=14</v>
      </c>
      <c r="G18" t="str">
        <v>block-length=120</v>
      </c>
    </row>
    <row r="19" spans="1:7" x14ac:dyDescent="0.25">
      <c r="A19" t="str">
        <v>ViterbiNet</v>
      </c>
      <c r="B19" t="str">
        <v>12</v>
      </c>
      <c r="C19" t="str">
        <v>0.00116666634877522</v>
      </c>
      <c r="E19" t="str">
        <v>iteration:</v>
      </c>
      <c r="F19" t="str">
        <v>3snr=12</v>
      </c>
      <c r="G19" t="str">
        <v>block-length=120</v>
      </c>
    </row>
    <row r="20" spans="1:7" x14ac:dyDescent="0.25">
      <c r="A20" t="str">
        <v>ViterbiNet</v>
      </c>
      <c r="B20" t="str">
        <v>13</v>
      </c>
      <c r="C20" t="str">
        <v>0.000222222142749362</v>
      </c>
      <c r="E20" t="str">
        <v>iteration:</v>
      </c>
      <c r="F20" t="str">
        <v>3snr=12</v>
      </c>
      <c r="G20" t="str">
        <v>block-length=120</v>
      </c>
    </row>
    <row r="21" spans="1:7" x14ac:dyDescent="0.25">
      <c r="A21" t="str">
        <v>ViterbiNet</v>
      </c>
      <c r="B21" t="str">
        <v>14</v>
      </c>
      <c r="C21" t="str">
        <v>0.000133333245913187</v>
      </c>
      <c r="E21" t="str">
        <v>iteration:</v>
      </c>
      <c r="F21" t="str">
        <v>3snr=13</v>
      </c>
      <c r="G21" t="str">
        <v>block-length=120</v>
      </c>
    </row>
    <row r="22" spans="1:7" x14ac:dyDescent="0.25">
      <c r="A22" t="str">
        <v>ViterbiNet</v>
      </c>
      <c r="B22" t="str">
        <v>12</v>
      </c>
      <c r="C22" t="str">
        <v>0.00158333241939544</v>
      </c>
      <c r="E22" t="str">
        <v>iteration:</v>
      </c>
      <c r="F22" t="str">
        <v>3snr=13</v>
      </c>
      <c r="G22" t="str">
        <v>block-length=120</v>
      </c>
    </row>
    <row r="23" spans="1:7" x14ac:dyDescent="0.25">
      <c r="A23" t="str">
        <v>ViterbiNet</v>
      </c>
      <c r="B23" t="str">
        <v>13</v>
      </c>
      <c r="C23" t="str">
        <v>0.000203703708118862</v>
      </c>
      <c r="E23" t="str">
        <v>iteration:</v>
      </c>
      <c r="F23" t="str">
        <v>3snr=14</v>
      </c>
      <c r="G23" t="str">
        <v>block-length=120</v>
      </c>
    </row>
    <row r="24" spans="1:7" x14ac:dyDescent="0.25">
      <c r="A24" t="str">
        <v>ViterbiNet</v>
      </c>
      <c r="B24" t="str">
        <v>14</v>
      </c>
      <c r="C24" t="str">
        <v>0.00550555558999379</v>
      </c>
      <c r="E24" t="str">
        <v>iteration:</v>
      </c>
      <c r="F24" t="str">
        <v>3snr=14</v>
      </c>
      <c r="G24" t="str">
        <v>block-length=120</v>
      </c>
    </row>
    <row r="25" spans="1:7" x14ac:dyDescent="0.25">
      <c r="A25" t="str">
        <v>Transformer</v>
      </c>
      <c r="B25" t="str">
        <v>12</v>
      </c>
      <c r="C25" t="str">
        <v>0.0012499996026357</v>
      </c>
      <c r="E25" t="str">
        <v>iteration:</v>
      </c>
      <c r="F25" t="str">
        <v>4snr=12</v>
      </c>
      <c r="G25" t="str">
        <v>block-length=120</v>
      </c>
    </row>
    <row r="26" spans="1:7" x14ac:dyDescent="0.25">
      <c r="A26" t="str">
        <v>Transformer</v>
      </c>
      <c r="B26" t="str">
        <v>13</v>
      </c>
      <c r="C26" t="str">
        <v>0.000481481353441874</v>
      </c>
      <c r="E26" t="str">
        <v>iteration:</v>
      </c>
      <c r="F26" t="str">
        <v>4snr=12</v>
      </c>
      <c r="G26" t="str">
        <v>block-length=120</v>
      </c>
    </row>
    <row r="27" spans="1:7" x14ac:dyDescent="0.25">
      <c r="A27" t="str">
        <v>Transformer</v>
      </c>
      <c r="B27" t="str">
        <v>14</v>
      </c>
      <c r="C27" t="str">
        <v>9.44444338480631E-05</v>
      </c>
      <c r="E27" t="str">
        <v>iteration:</v>
      </c>
      <c r="F27" t="str">
        <v>4snr=13</v>
      </c>
      <c r="G27" t="str">
        <v>block-length=120</v>
      </c>
    </row>
    <row r="28" spans="1:7" x14ac:dyDescent="0.25">
      <c r="A28" t="str">
        <v>Transformer</v>
      </c>
      <c r="B28" t="str">
        <v>12</v>
      </c>
      <c r="C28" t="str">
        <v>0.00155555546283721</v>
      </c>
      <c r="E28" t="str">
        <v>iteration:</v>
      </c>
      <c r="F28" t="str">
        <v>4snr=13</v>
      </c>
      <c r="G28" t="str">
        <v>block-length=120</v>
      </c>
    </row>
    <row r="29" spans="1:7" x14ac:dyDescent="0.25">
      <c r="A29" t="str">
        <v>Transformer</v>
      </c>
      <c r="B29" t="str">
        <v>13</v>
      </c>
      <c r="C29" t="str">
        <v>0.000212962892320421</v>
      </c>
      <c r="E29" t="str">
        <v>iteration:</v>
      </c>
      <c r="F29" t="str">
        <v>4snr=14</v>
      </c>
      <c r="G29" t="str">
        <v>block-length=120</v>
      </c>
    </row>
    <row r="30" spans="1:7" x14ac:dyDescent="0.25">
      <c r="A30" t="str">
        <v>Transformer</v>
      </c>
      <c r="B30" t="str">
        <v>14</v>
      </c>
      <c r="C30" t="str">
        <v>0.000155555526415507</v>
      </c>
      <c r="E30" t="str">
        <v>iteration:</v>
      </c>
      <c r="F30" t="str">
        <v>4snr=14</v>
      </c>
      <c r="G30" t="str">
        <v>block-length=120</v>
      </c>
    </row>
    <row r="31" spans="1:7" x14ac:dyDescent="0.25">
      <c r="A31" t="str">
        <v>Transformer</v>
      </c>
      <c r="B31" t="str">
        <v>12</v>
      </c>
      <c r="C31" t="str">
        <v>0.00116666654745737</v>
      </c>
      <c r="E31" t="str">
        <v>iteration:</v>
      </c>
      <c r="F31" t="str">
        <v>5snr=12</v>
      </c>
      <c r="G31" t="str">
        <v>block-length=120</v>
      </c>
    </row>
    <row r="32" spans="1:7" x14ac:dyDescent="0.25">
      <c r="A32" t="str">
        <v>Transformer</v>
      </c>
      <c r="B32" t="str">
        <v>13</v>
      </c>
      <c r="C32" t="str">
        <v>0.000361111031638251</v>
      </c>
      <c r="E32" t="str">
        <v>iteration:</v>
      </c>
      <c r="F32" t="str">
        <v>5snr=12</v>
      </c>
      <c r="G32" t="str">
        <v>block-length=120</v>
      </c>
    </row>
    <row r="33" spans="1:7" x14ac:dyDescent="0.25">
      <c r="A33" t="str">
        <v>Transformer</v>
      </c>
      <c r="B33" t="str">
        <v>14</v>
      </c>
      <c r="C33" t="str">
        <v>8.33333333333333E-05</v>
      </c>
      <c r="E33" t="str">
        <v>iteration:</v>
      </c>
      <c r="F33" t="str">
        <v>5snr=13</v>
      </c>
      <c r="G33" t="str">
        <v>block-length=120</v>
      </c>
    </row>
    <row r="34" spans="1:7" x14ac:dyDescent="0.25">
      <c r="A34" t="str">
        <v>Transformer</v>
      </c>
      <c r="B34" t="str">
        <v>12</v>
      </c>
      <c r="C34" t="str">
        <v>0.000888888637224833</v>
      </c>
      <c r="E34" t="str">
        <v>iteration:</v>
      </c>
      <c r="F34" t="str">
        <v>5snr=13</v>
      </c>
      <c r="G34" t="str">
        <v>block-length=120</v>
      </c>
    </row>
    <row r="35" spans="1:7" x14ac:dyDescent="0.25">
      <c r="A35" t="str">
        <v>Transformer</v>
      </c>
      <c r="B35" t="str">
        <v>13</v>
      </c>
      <c r="C35" t="str">
        <v>0.00029629627863566</v>
      </c>
      <c r="E35" t="str">
        <v>iteration:</v>
      </c>
      <c r="F35" t="str">
        <v>5snr=14</v>
      </c>
      <c r="G35" t="str">
        <v>block-length=120</v>
      </c>
    </row>
    <row r="36" spans="1:7" x14ac:dyDescent="0.25">
      <c r="A36" t="str">
        <v>Transformer</v>
      </c>
      <c r="B36" t="str">
        <v>14</v>
      </c>
      <c r="C36" t="str">
        <v>7.22221930821736E-05</v>
      </c>
      <c r="E36" t="str">
        <v>iteration:</v>
      </c>
      <c r="F36" t="str">
        <v>5snr=14</v>
      </c>
      <c r="G36" t="str">
        <v>block-length=120</v>
      </c>
    </row>
    <row r="37" spans="1:7" x14ac:dyDescent="0.25">
      <c r="A37" t="str">
        <v>Transformer</v>
      </c>
      <c r="B37" t="str">
        <v>12</v>
      </c>
      <c r="C37" t="str">
        <v>0.0011388885974884</v>
      </c>
      <c r="E37" t="str">
        <v>iteration:</v>
      </c>
      <c r="F37" t="str">
        <v>6snr=12</v>
      </c>
      <c r="G37" t="str">
        <v>block-length=120</v>
      </c>
    </row>
    <row r="38" spans="1:7" x14ac:dyDescent="0.25">
      <c r="A38" t="str">
        <v>Transformer</v>
      </c>
      <c r="B38" t="str">
        <v>13</v>
      </c>
      <c r="C38" t="str">
        <v>0.000277777777777777</v>
      </c>
      <c r="E38" t="str">
        <v>iteration:</v>
      </c>
      <c r="F38" t="str">
        <v>6snr=12</v>
      </c>
      <c r="G38" t="str">
        <v>block-length=120</v>
      </c>
    </row>
    <row r="39" spans="1:7" x14ac:dyDescent="0.25">
      <c r="A39" t="str">
        <v>Transformer</v>
      </c>
      <c r="B39" t="str">
        <v>14</v>
      </c>
      <c r="C39" t="str">
        <v>6.66666428248087E-05</v>
      </c>
      <c r="E39" t="str">
        <v>iteration:</v>
      </c>
      <c r="F39" t="str">
        <v>6snr=13</v>
      </c>
      <c r="G39" t="str">
        <v>block-length=120</v>
      </c>
    </row>
    <row r="40" spans="1:7" x14ac:dyDescent="0.25">
      <c r="A40" t="str">
        <v>Transformer</v>
      </c>
      <c r="B40" t="str">
        <v>12</v>
      </c>
      <c r="C40" t="str">
        <v>0.00099999984105428</v>
      </c>
      <c r="E40" t="str">
        <v>iteration:</v>
      </c>
      <c r="F40" t="str">
        <v>6snr=13</v>
      </c>
      <c r="G40" t="str">
        <v>block-length=120</v>
      </c>
    </row>
    <row r="41" spans="1:7" x14ac:dyDescent="0.25">
      <c r="A41" t="str">
        <v>Transformer</v>
      </c>
      <c r="B41" t="str">
        <v>13</v>
      </c>
      <c r="C41" t="str">
        <v>0.00029629627863566</v>
      </c>
      <c r="E41" t="str">
        <v>iteration:</v>
      </c>
      <c r="F41" t="str">
        <v>6snr=14</v>
      </c>
      <c r="G41" t="str">
        <v>block-length=120</v>
      </c>
    </row>
    <row r="42" spans="1:7" x14ac:dyDescent="0.25">
      <c r="A42" t="str">
        <v>Transformer</v>
      </c>
      <c r="B42" t="str">
        <v>14</v>
      </c>
      <c r="C42" t="str">
        <v>6.11110925674438E-05</v>
      </c>
      <c r="E42" t="str">
        <v>iteration:</v>
      </c>
      <c r="F42" t="str">
        <v>6snr=14</v>
      </c>
      <c r="G42" t="str">
        <v>block-length=120</v>
      </c>
    </row>
    <row r="43" spans="1:7" x14ac:dyDescent="0.25">
      <c r="A43" t="str">
        <v>Transformer</v>
      </c>
      <c r="B43" t="str">
        <v>12</v>
      </c>
      <c r="C43" t="str">
        <v>0.00166666666666666</v>
      </c>
      <c r="E43" t="str">
        <v>iteration:</v>
      </c>
      <c r="F43" t="str">
        <v>7snr=12</v>
      </c>
      <c r="G43" t="str">
        <v>block-length=120</v>
      </c>
    </row>
    <row r="44" spans="1:7" x14ac:dyDescent="0.25">
      <c r="A44" t="str">
        <v>Transformer</v>
      </c>
      <c r="B44" t="str">
        <v>13</v>
      </c>
      <c r="C44" t="str">
        <v>0.000324073963695102</v>
      </c>
      <c r="E44" t="str">
        <v>iteration:</v>
      </c>
      <c r="F44" t="str">
        <v>7snr=12</v>
      </c>
      <c r="G44" t="str">
        <v>block-length=120</v>
      </c>
    </row>
    <row r="45" spans="1:7" x14ac:dyDescent="0.25">
      <c r="A45" t="str">
        <v>Transformer</v>
      </c>
      <c r="B45" t="str">
        <v>14</v>
      </c>
      <c r="C45" t="str">
        <v>0.000099999984105428</v>
      </c>
      <c r="E45" t="str">
        <v>iteration:</v>
      </c>
      <c r="F45" t="str">
        <v>7snr=13</v>
      </c>
      <c r="G45" t="str">
        <v>block-length=120</v>
      </c>
    </row>
    <row r="46" spans="1:7" x14ac:dyDescent="0.25">
      <c r="A46" t="str">
        <v>Transformer</v>
      </c>
      <c r="B46" t="str">
        <v>12</v>
      </c>
      <c r="C46" t="str">
        <v>0.00105555494626363</v>
      </c>
      <c r="E46" t="str">
        <v>iteration:</v>
      </c>
      <c r="F46" t="str">
        <v>7snr=13</v>
      </c>
      <c r="G46" t="str">
        <v>block-length=120</v>
      </c>
    </row>
    <row r="47" spans="1:7" x14ac:dyDescent="0.25">
      <c r="E47" t="str">
        <v>iteration:</v>
      </c>
      <c r="F47" t="str">
        <v>7snr=14</v>
      </c>
      <c r="G47" t="str">
        <v>block-length=120</v>
      </c>
    </row>
    <row r="48" spans="1:7" x14ac:dyDescent="0.25">
      <c r="E48" t="str">
        <v>iteration:</v>
      </c>
      <c r="F48" t="str">
        <v>7snr=14</v>
      </c>
      <c r="G48" t="str">
        <v>block-length=120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81823-60BF-45FD-AAE8-3D82A92667B6}">
  <dimension ref="A4:Q15"/>
  <sheetViews>
    <sheetView topLeftCell="I7" zoomScale="156" workbookViewId="0">
      <selection activeCell="AD40" sqref="AD40"/>
    </sheetView>
  </sheetViews>
  <sheetFormatPr defaultRowHeight="15" x14ac:dyDescent="0.25"/>
  <sheetData>
    <row r="4" spans="1:17" x14ac:dyDescent="0.25">
      <c r="B4">
        <v>12</v>
      </c>
      <c r="C4">
        <v>13</v>
      </c>
      <c r="D4">
        <v>14</v>
      </c>
      <c r="E4">
        <v>15</v>
      </c>
    </row>
    <row r="5" spans="1:17" x14ac:dyDescent="0.25">
      <c r="A5" t="s">
        <v>3481</v>
      </c>
      <c r="B5" s="7">
        <v>2.9E-5</v>
      </c>
      <c r="C5" s="7">
        <v>3.9999999999999998E-6</v>
      </c>
      <c r="D5" s="7">
        <v>0</v>
      </c>
      <c r="E5" s="7">
        <v>0</v>
      </c>
    </row>
    <row r="6" spans="1:17" x14ac:dyDescent="0.25">
      <c r="A6" t="s">
        <v>3482</v>
      </c>
      <c r="B6" s="7">
        <v>3.0000000000000001E-5</v>
      </c>
      <c r="C6" s="7">
        <v>3.6999999999999998E-5</v>
      </c>
      <c r="D6" s="7">
        <v>0</v>
      </c>
      <c r="E6" s="7">
        <v>0</v>
      </c>
    </row>
    <row r="7" spans="1:17" x14ac:dyDescent="0.25">
      <c r="A7" t="s">
        <v>3483</v>
      </c>
      <c r="B7" s="7">
        <v>8.0000000000000007E-5</v>
      </c>
      <c r="C7" s="7">
        <v>7.9999999999999996E-6</v>
      </c>
      <c r="D7" s="7">
        <v>0</v>
      </c>
      <c r="E7" s="7">
        <v>0</v>
      </c>
    </row>
    <row r="12" spans="1:17" x14ac:dyDescent="0.25"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 cm="1">
        <f t="array" ref="N12:Q15">B4:E7</f>
        <v>12</v>
      </c>
      <c r="O12">
        <v>13</v>
      </c>
      <c r="P12">
        <v>14</v>
      </c>
      <c r="Q12">
        <v>15</v>
      </c>
    </row>
    <row r="13" spans="1:17" x14ac:dyDescent="0.25">
      <c r="A13" t="s">
        <v>3481</v>
      </c>
      <c r="B13" s="7">
        <v>0.16420000000000001</v>
      </c>
      <c r="C13" s="7">
        <v>0.13300000000000001</v>
      </c>
      <c r="D13" s="7">
        <v>0.10199999999999999</v>
      </c>
      <c r="E13" s="7">
        <v>8.0500000000000002E-2</v>
      </c>
      <c r="F13" s="7">
        <v>5.9400000000000001E-2</v>
      </c>
      <c r="G13" s="7">
        <v>4.1500000000000002E-2</v>
      </c>
      <c r="H13" s="7">
        <v>0.02</v>
      </c>
      <c r="I13" s="7">
        <v>1.1299999999999999E-2</v>
      </c>
      <c r="J13" s="7">
        <v>6.7999999999999996E-3</v>
      </c>
      <c r="K13" s="7">
        <v>3.0999999999999999E-3</v>
      </c>
      <c r="L13" s="7">
        <v>5.0000000000000001E-4</v>
      </c>
      <c r="M13" s="7">
        <v>1E-4</v>
      </c>
      <c r="N13">
        <v>2.9E-5</v>
      </c>
      <c r="O13">
        <v>3.9999999999999998E-6</v>
      </c>
      <c r="P13">
        <v>0</v>
      </c>
      <c r="Q13">
        <v>0</v>
      </c>
    </row>
    <row r="14" spans="1:17" x14ac:dyDescent="0.25">
      <c r="A14" t="s">
        <v>3482</v>
      </c>
      <c r="B14" s="7">
        <v>0.16539999999999999</v>
      </c>
      <c r="C14" s="7">
        <v>0.1328</v>
      </c>
      <c r="D14" s="7">
        <v>0.1014</v>
      </c>
      <c r="E14" s="7">
        <v>8.0100000000000005E-2</v>
      </c>
      <c r="F14" s="7">
        <v>5.9200000000000003E-2</v>
      </c>
      <c r="G14" s="7">
        <v>4.0800000000000003E-2</v>
      </c>
      <c r="H14" s="7">
        <v>2.0400000000000001E-2</v>
      </c>
      <c r="I14" s="7">
        <v>1.1299999999999999E-2</v>
      </c>
      <c r="J14" s="7">
        <v>6.4999999999999997E-3</v>
      </c>
      <c r="K14" s="7">
        <v>3.0999999999999999E-3</v>
      </c>
      <c r="L14" s="7">
        <v>6.9999999999999999E-4</v>
      </c>
      <c r="M14" s="7">
        <v>1E-4</v>
      </c>
      <c r="N14">
        <v>3.0000000000000001E-5</v>
      </c>
      <c r="O14">
        <v>3.6999999999999998E-5</v>
      </c>
      <c r="P14">
        <v>0</v>
      </c>
      <c r="Q14">
        <v>0</v>
      </c>
    </row>
    <row r="15" spans="1:17" x14ac:dyDescent="0.25">
      <c r="A15" t="s">
        <v>3483</v>
      </c>
      <c r="B15" s="7">
        <v>0.1653</v>
      </c>
      <c r="C15" s="7">
        <v>0.13519999999999999</v>
      </c>
      <c r="D15" s="7">
        <v>0.10349999999999999</v>
      </c>
      <c r="E15" s="7">
        <v>8.0500000000000002E-2</v>
      </c>
      <c r="F15" s="7">
        <v>6.13E-2</v>
      </c>
      <c r="G15" s="7">
        <v>4.2500000000000003E-2</v>
      </c>
      <c r="H15" s="7">
        <v>2.01E-2</v>
      </c>
      <c r="I15" s="7">
        <v>1.29E-2</v>
      </c>
      <c r="J15" s="7">
        <v>6.4000000000000003E-3</v>
      </c>
      <c r="K15" s="7">
        <v>3.7000000000000002E-3</v>
      </c>
      <c r="L15" s="7">
        <v>5.0000000000000001E-4</v>
      </c>
      <c r="M15" s="7">
        <v>1E-4</v>
      </c>
      <c r="N15">
        <v>8.0000000000000007E-5</v>
      </c>
      <c r="O15">
        <v>7.9999999999999996E-6</v>
      </c>
      <c r="P15">
        <v>0</v>
      </c>
      <c r="Q15">
        <v>0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d747bccc-1f7a-43de-9506-0ef23dd23464}" enabled="1" method="Privileged" siteId="{98e9ba89-e1a1-4e38-9007-8bdabc25de1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Sheet3</vt:lpstr>
      <vt:lpstr>Sheet2</vt:lpstr>
      <vt:lpstr>Sheet4</vt:lpstr>
      <vt:lpstr>3000cb</vt:lpstr>
      <vt:lpstr>Sheet6</vt:lpstr>
      <vt:lpstr>300cb</vt:lpstr>
      <vt:lpstr>Sheet5</vt:lpstr>
      <vt:lpstr>300cb (2)</vt:lpstr>
      <vt:lpstr>2500pilots_row</vt:lpstr>
      <vt:lpstr>Sheet8</vt:lpstr>
      <vt:lpstr>online_training</vt:lpstr>
      <vt:lpstr>online_training_results</vt:lpstr>
      <vt:lpstr>2807</vt:lpstr>
      <vt:lpstr>Sheet9</vt:lpstr>
      <vt:lpstr>viterbillm</vt:lpstr>
    </vt:vector>
  </TitlesOfParts>
  <Company>Qualcomm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Zukerman</dc:creator>
  <cp:lastModifiedBy>Gil Zukerman</cp:lastModifiedBy>
  <dcterms:created xsi:type="dcterms:W3CDTF">2025-06-04T07:49:39Z</dcterms:created>
  <dcterms:modified xsi:type="dcterms:W3CDTF">2025-08-09T17:51:22Z</dcterms:modified>
</cp:coreProperties>
</file>