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A类" sheetId="1" r:id="rId1"/>
    <sheet name="B类" sheetId="3" r:id="rId2"/>
    <sheet name="按IQIK之比分的C类" sheetId="2" r:id="rId3"/>
  </sheets>
  <externalReferences>
    <externalReference r:id="rId4"/>
  </externalReferences>
  <definedNames>
    <definedName name="_xlnm._FilterDatabase" localSheetId="0" hidden="1">A类!$B$1:$K$15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2" l="1"/>
  <c r="I17" i="2"/>
  <c r="K17" i="2" s="1"/>
  <c r="J16" i="2"/>
  <c r="I16" i="2"/>
  <c r="K16" i="2" s="1"/>
  <c r="K15" i="2"/>
  <c r="J15" i="2"/>
  <c r="I15" i="2"/>
  <c r="K14" i="2"/>
  <c r="J14" i="2"/>
  <c r="I14" i="2"/>
  <c r="J13" i="2"/>
  <c r="I13" i="2"/>
  <c r="K13" i="2" s="1"/>
  <c r="J12" i="2"/>
  <c r="I12" i="2"/>
  <c r="K12" i="2" s="1"/>
  <c r="K11" i="2"/>
  <c r="J11" i="2"/>
  <c r="I11" i="2"/>
  <c r="K10" i="2"/>
  <c r="J10" i="2"/>
  <c r="I10" i="2"/>
  <c r="J9" i="2"/>
  <c r="I9" i="2"/>
  <c r="K9" i="2" s="1"/>
  <c r="J8" i="2"/>
  <c r="I8" i="2"/>
  <c r="K8" i="2" s="1"/>
  <c r="K7" i="2"/>
  <c r="J7" i="2"/>
  <c r="I7" i="2"/>
  <c r="K6" i="2"/>
  <c r="J6" i="2"/>
  <c r="I6" i="2"/>
  <c r="J5" i="2"/>
  <c r="I5" i="2"/>
  <c r="K5" i="2" s="1"/>
  <c r="J4" i="2"/>
  <c r="I4" i="2"/>
  <c r="K4" i="2" s="1"/>
  <c r="K3" i="2"/>
  <c r="J3" i="2"/>
  <c r="I3" i="2"/>
  <c r="K2" i="2"/>
  <c r="J2" i="2"/>
  <c r="I2" i="2"/>
  <c r="J15" i="1"/>
  <c r="I15" i="1"/>
  <c r="K15" i="1" s="1"/>
  <c r="K14" i="1"/>
  <c r="J14" i="1"/>
  <c r="I14" i="1"/>
  <c r="K13" i="1"/>
  <c r="J13" i="1"/>
  <c r="I13" i="1"/>
  <c r="J12" i="1"/>
  <c r="I12" i="1"/>
  <c r="K12" i="1" s="1"/>
  <c r="J11" i="1"/>
  <c r="I11" i="1"/>
  <c r="K11" i="1" s="1"/>
  <c r="K10" i="1"/>
  <c r="J10" i="1"/>
  <c r="I10" i="1"/>
  <c r="K9" i="1"/>
  <c r="J9" i="1"/>
  <c r="I9" i="1"/>
  <c r="J8" i="1"/>
  <c r="I8" i="1"/>
  <c r="K8" i="1" s="1"/>
  <c r="J7" i="1"/>
  <c r="I7" i="1"/>
  <c r="K7" i="1" s="1"/>
  <c r="K6" i="1"/>
  <c r="J6" i="1"/>
  <c r="I6" i="1"/>
  <c r="K5" i="1"/>
  <c r="J5" i="1"/>
  <c r="I5" i="1"/>
  <c r="J4" i="1"/>
  <c r="I4" i="1"/>
  <c r="K4" i="1" s="1"/>
  <c r="J3" i="1"/>
  <c r="I3" i="1"/>
  <c r="K3" i="1" s="1"/>
  <c r="K2" i="1"/>
  <c r="J2" i="1"/>
  <c r="I2" i="1"/>
</calcChain>
</file>

<file path=xl/sharedStrings.xml><?xml version="1.0" encoding="utf-8"?>
<sst xmlns="http://schemas.openxmlformats.org/spreadsheetml/2006/main" count="238" uniqueCount="170">
  <si>
    <t>HRB40012*9</t>
  </si>
  <si>
    <t>井字形</t>
    <phoneticPr fontId="1" type="noConversion"/>
  </si>
  <si>
    <t>HRB40016*9</t>
  </si>
  <si>
    <t>HRB40014*9</t>
  </si>
  <si>
    <t>HRB40020*9</t>
  </si>
  <si>
    <t>HRB40018*9</t>
  </si>
  <si>
    <t>HRB40025*9</t>
  </si>
  <si>
    <t>HRB400E抗震12*9</t>
  </si>
  <si>
    <t>HRB400E抗震16*9</t>
  </si>
  <si>
    <t>HRB400E抗震14*9</t>
  </si>
  <si>
    <t>HRB40022*9</t>
  </si>
  <si>
    <t>HRB400E抗震18*9</t>
  </si>
  <si>
    <t>HRB400E抗震25*9</t>
  </si>
  <si>
    <t>HRB400E抗震20*9</t>
  </si>
  <si>
    <t>HRB400E抗震22*9</t>
  </si>
  <si>
    <t>井字形</t>
    <phoneticPr fontId="1" type="noConversion"/>
  </si>
  <si>
    <t>品类</t>
  </si>
  <si>
    <t>IK</t>
  </si>
  <si>
    <t>IQ</t>
  </si>
  <si>
    <t>IQ/IK</t>
  </si>
  <si>
    <t>库存峰值</t>
  </si>
  <si>
    <t>平均值</t>
  </si>
  <si>
    <t>摆放方式</t>
    <phoneticPr fontId="1" type="noConversion"/>
  </si>
  <si>
    <t>规格</t>
    <phoneticPr fontId="1" type="noConversion"/>
  </si>
  <si>
    <t>单品仓位数</t>
    <phoneticPr fontId="1" type="noConversion"/>
  </si>
  <si>
    <t>直径</t>
    <phoneticPr fontId="1" type="noConversion"/>
  </si>
  <si>
    <t>摆放方式</t>
    <phoneticPr fontId="1" type="noConversion"/>
  </si>
  <si>
    <t>规格</t>
    <phoneticPr fontId="1" type="noConversion"/>
  </si>
  <si>
    <t>单品仓位数</t>
    <phoneticPr fontId="1" type="noConversion"/>
  </si>
  <si>
    <t>直径</t>
    <phoneticPr fontId="1" type="noConversion"/>
  </si>
  <si>
    <t>HRB400E抗震25*14</t>
  </si>
  <si>
    <t>一字形</t>
    <phoneticPr fontId="1" type="noConversion"/>
  </si>
  <si>
    <t>HTRB60025*9</t>
  </si>
  <si>
    <t>一字形</t>
    <phoneticPr fontId="1" type="noConversion"/>
  </si>
  <si>
    <t>HRB400E抗震25*7</t>
  </si>
  <si>
    <t>HTRB600E抗震25*12</t>
  </si>
  <si>
    <t>井字形</t>
    <phoneticPr fontId="1" type="noConversion"/>
  </si>
  <si>
    <t>HRB500E抗震25*9</t>
  </si>
  <si>
    <t>HRB500E抗震25*12</t>
  </si>
  <si>
    <t>HRB500E抗震28*12</t>
  </si>
  <si>
    <t>HTRB600E抗震20*12</t>
  </si>
  <si>
    <t>HRB40020*7</t>
  </si>
  <si>
    <t>HRB500E抗震14*9</t>
  </si>
  <si>
    <t>HRB50025*12</t>
  </si>
  <si>
    <t>HRB40022*7</t>
  </si>
  <si>
    <t>HRB40032*12</t>
  </si>
  <si>
    <t>HRB400E抗震18*7</t>
  </si>
  <si>
    <t>HRB400E抗震16*7</t>
  </si>
  <si>
    <t>HRB40028*12</t>
  </si>
  <si>
    <t>注：C类是很少要取且每次要取装卸时间都较长的</t>
    <phoneticPr fontId="1" type="noConversion"/>
  </si>
  <si>
    <t>取IQ/IK前22%</t>
    <phoneticPr fontId="1" type="noConversion"/>
  </si>
  <si>
    <t>仓位编号</t>
    <phoneticPr fontId="1" type="noConversion"/>
  </si>
  <si>
    <t>A1</t>
    <phoneticPr fontId="1" type="noConversion"/>
  </si>
  <si>
    <t>A2</t>
    <phoneticPr fontId="1" type="noConversion"/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</si>
  <si>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</si>
  <si>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</si>
  <si>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</si>
  <si>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</si>
  <si>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</si>
  <si>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</si>
  <si>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</si>
  <si>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</si>
  <si>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</si>
  <si>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</si>
  <si>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</si>
  <si>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</si>
  <si>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C2</t>
    <phoneticPr fontId="1" type="noConversion"/>
  </si>
  <si>
    <t>C1</t>
    <phoneticPr fontId="1" type="noConversion"/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</si>
  <si>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</si>
  <si>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</si>
  <si>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</si>
  <si>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</si>
  <si>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</si>
  <si>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</si>
  <si>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</si>
  <si>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</si>
  <si>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</si>
  <si>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</si>
  <si>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</si>
  <si>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</si>
  <si>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</si>
  <si>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</si>
  <si>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HRB40020*12</t>
  </si>
  <si>
    <t>HRB40028*9</t>
  </si>
  <si>
    <t>HRB40016*12</t>
  </si>
  <si>
    <t>HRB400E抗震25*12</t>
  </si>
  <si>
    <t>HRB40025*12</t>
  </si>
  <si>
    <t>HRB400E抗震16*12</t>
  </si>
  <si>
    <t>HRB400E抗震18*12</t>
  </si>
  <si>
    <t>HRB40018*12</t>
  </si>
  <si>
    <t>HRB400E抗震28*9</t>
  </si>
  <si>
    <t>HRB40032*9</t>
  </si>
  <si>
    <t>HRB400E抗震28*12</t>
  </si>
  <si>
    <t>HRB400E抗震22*12</t>
  </si>
  <si>
    <t>HRB400E抗震20*12</t>
  </si>
  <si>
    <t>HRB400E抗震14*12</t>
  </si>
  <si>
    <t>HRB400E抗震12*12</t>
  </si>
  <si>
    <t>HTRB60012*12</t>
  </si>
  <si>
    <t>HTRB600E抗震18*12</t>
  </si>
  <si>
    <t>HTRB600E抗震16*12</t>
  </si>
  <si>
    <t>HTRB600E抗震22*12</t>
  </si>
  <si>
    <t>HRB40014*12</t>
  </si>
  <si>
    <t>HRB400E抗震32*12</t>
  </si>
  <si>
    <t>HTRB600E抗震28*12</t>
  </si>
  <si>
    <t>HRB50020*12</t>
  </si>
  <si>
    <t>HRB500E抗震20*12</t>
  </si>
  <si>
    <t>HTRB600E抗震14*12</t>
  </si>
  <si>
    <t>HRB500E抗震22*12</t>
  </si>
  <si>
    <t>HRB40022*12</t>
  </si>
  <si>
    <t>HRB50016*12</t>
  </si>
  <si>
    <t>HRB500E抗震32*12</t>
  </si>
  <si>
    <t>HRB500E抗震18*12</t>
  </si>
  <si>
    <t>HRB40012*12</t>
  </si>
  <si>
    <t>HRB400E抗震32*9</t>
  </si>
  <si>
    <t>HTRB600E抗震20*9</t>
  </si>
  <si>
    <t>HRB500E抗震22*9</t>
  </si>
  <si>
    <t>HTRB600E抗震22*9</t>
  </si>
  <si>
    <t>HTRB600E抗震25*9</t>
  </si>
  <si>
    <t>HRB50012*9</t>
  </si>
  <si>
    <t>HRB500E抗震20*9</t>
  </si>
  <si>
    <r>
      <t>H</t>
    </r>
    <r>
      <rPr>
        <sz val="11"/>
        <color theme="1"/>
        <rFont val="等线"/>
        <family val="3"/>
        <charset val="134"/>
        <scheme val="minor"/>
      </rPr>
      <t>TRB600E抗震32*12</t>
    </r>
    <phoneticPr fontId="1" type="noConversion"/>
  </si>
  <si>
    <r>
      <t>H</t>
    </r>
    <r>
      <rPr>
        <sz val="11"/>
        <color theme="1"/>
        <rFont val="等线"/>
        <family val="3"/>
        <charset val="134"/>
        <scheme val="minor"/>
      </rPr>
      <t>RB400E抗震22*7</t>
    </r>
    <phoneticPr fontId="1" type="noConversion"/>
  </si>
  <si>
    <t>品类</t>
    <phoneticPr fontId="1" type="noConversion"/>
  </si>
  <si>
    <t>单品仓位数</t>
    <phoneticPr fontId="1" type="noConversion"/>
  </si>
  <si>
    <t>摆放方式</t>
    <phoneticPr fontId="1" type="noConversion"/>
  </si>
  <si>
    <t>井字型</t>
    <phoneticPr fontId="1" type="noConversion"/>
  </si>
  <si>
    <t>井字型</t>
    <phoneticPr fontId="1" type="noConversion"/>
  </si>
  <si>
    <t>一字型</t>
    <phoneticPr fontId="1" type="noConversion"/>
  </si>
  <si>
    <t>一字型</t>
    <phoneticPr fontId="1" type="noConversion"/>
  </si>
  <si>
    <t>仓位编号</t>
    <phoneticPr fontId="1" type="noConversion"/>
  </si>
  <si>
    <t>B1</t>
    <phoneticPr fontId="1" type="noConversion"/>
  </si>
  <si>
    <t>B2</t>
    <phoneticPr fontId="1" type="noConversion"/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</si>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</sst>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79;&#20301;&#35745;&#316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6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opLeftCell="A10" workbookViewId="0">
      <selection activeCell="B15" sqref="B15:E15"/>
    </sheetView>
  </sheetViews>
  <sheetFormatPr defaultRowHeight="13.8"/>
  <cols>
    <col min="2" max="2" width="17.5546875" bestFit="1" customWidth="1"/>
  </cols>
  <sheetData>
    <row r="1" spans="1:11">
      <c r="A1" t="s">
        <v>51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5" t="s">
        <v>23</v>
      </c>
      <c r="J1" s="5" t="s">
        <v>24</v>
      </c>
      <c r="K1" s="5" t="s">
        <v>25</v>
      </c>
    </row>
    <row r="2" spans="1:11">
      <c r="A2" t="s">
        <v>52</v>
      </c>
      <c r="B2" s="1" t="s">
        <v>0</v>
      </c>
      <c r="C2" s="2">
        <v>9207</v>
      </c>
      <c r="D2" s="2">
        <v>114161.00400000501</v>
      </c>
      <c r="E2" s="1">
        <v>12.399370478983901</v>
      </c>
      <c r="F2" s="1">
        <v>15013.32</v>
      </c>
      <c r="G2" s="1">
        <v>2130.6959999999999</v>
      </c>
      <c r="H2" s="1" t="s">
        <v>1</v>
      </c>
      <c r="I2" s="3" t="str">
        <f t="shared" ref="I2:I15" si="0">RIGHTB(B2,LEN(B2)-FIND("*",B2)+3)</f>
        <v>12*9</v>
      </c>
      <c r="J2" s="3">
        <f t="shared" ref="J2:J15" si="1">ROUNDUP(F2/1500,0)-1</f>
        <v>10</v>
      </c>
      <c r="K2" s="3" t="str">
        <f t="shared" ref="K2:K15" si="2">LEFT(I2,FIND("*",I2)-1)</f>
        <v>12</v>
      </c>
    </row>
    <row r="3" spans="1:11">
      <c r="A3" t="s">
        <v>53</v>
      </c>
      <c r="B3" s="1" t="s">
        <v>2</v>
      </c>
      <c r="C3" s="2">
        <v>7703</v>
      </c>
      <c r="D3" s="2">
        <v>84288.341999996701</v>
      </c>
      <c r="E3" s="1">
        <v>10.942274698169101</v>
      </c>
      <c r="F3" s="1">
        <v>10230.882</v>
      </c>
      <c r="G3" s="1">
        <v>4269.2650000000003</v>
      </c>
      <c r="H3" s="1" t="s">
        <v>15</v>
      </c>
      <c r="I3" s="3" t="str">
        <f t="shared" si="0"/>
        <v>16*9</v>
      </c>
      <c r="J3" s="3">
        <f t="shared" si="1"/>
        <v>6</v>
      </c>
      <c r="K3" s="3" t="str">
        <f t="shared" si="2"/>
        <v>16</v>
      </c>
    </row>
    <row r="4" spans="1:11">
      <c r="A4" t="s">
        <v>54</v>
      </c>
      <c r="B4" s="1" t="s">
        <v>3</v>
      </c>
      <c r="C4" s="2">
        <v>7186</v>
      </c>
      <c r="D4" s="2">
        <v>81318.301999996402</v>
      </c>
      <c r="E4" s="1">
        <v>11.316212357361</v>
      </c>
      <c r="F4" s="1">
        <v>11446.682000000001</v>
      </c>
      <c r="G4" s="1">
        <v>2147.0149999999999</v>
      </c>
      <c r="H4" s="1" t="s">
        <v>1</v>
      </c>
      <c r="I4" s="3" t="str">
        <f t="shared" si="0"/>
        <v>14*9</v>
      </c>
      <c r="J4" s="3">
        <f t="shared" si="1"/>
        <v>7</v>
      </c>
      <c r="K4" s="3" t="str">
        <f t="shared" si="2"/>
        <v>14</v>
      </c>
    </row>
    <row r="5" spans="1:11">
      <c r="A5" t="s">
        <v>55</v>
      </c>
      <c r="B5" s="1" t="s">
        <v>4</v>
      </c>
      <c r="C5" s="2">
        <v>5144</v>
      </c>
      <c r="D5" s="2">
        <v>50333.166000002399</v>
      </c>
      <c r="E5" s="1">
        <v>9.7848300933130705</v>
      </c>
      <c r="F5" s="1">
        <v>8091.72</v>
      </c>
      <c r="G5" s="1">
        <v>3580.1415000000002</v>
      </c>
      <c r="H5" s="1" t="s">
        <v>1</v>
      </c>
      <c r="I5" s="3" t="str">
        <f t="shared" si="0"/>
        <v>20*9</v>
      </c>
      <c r="J5" s="3">
        <f t="shared" si="1"/>
        <v>5</v>
      </c>
      <c r="K5" s="3" t="str">
        <f t="shared" si="2"/>
        <v>20</v>
      </c>
    </row>
    <row r="6" spans="1:11">
      <c r="A6" t="s">
        <v>56</v>
      </c>
      <c r="B6" s="1" t="s">
        <v>5</v>
      </c>
      <c r="C6" s="2">
        <v>4864</v>
      </c>
      <c r="D6" s="2">
        <v>48999.599999998703</v>
      </c>
      <c r="E6" s="1">
        <v>10.0739309210524</v>
      </c>
      <c r="F6" s="1">
        <v>11590.02</v>
      </c>
      <c r="G6" s="1">
        <v>1109.1600000000001</v>
      </c>
      <c r="H6" s="1" t="s">
        <v>1</v>
      </c>
      <c r="I6" s="3" t="str">
        <f t="shared" si="0"/>
        <v>18*9</v>
      </c>
      <c r="J6" s="3">
        <f t="shared" si="1"/>
        <v>7</v>
      </c>
      <c r="K6" s="3" t="str">
        <f t="shared" si="2"/>
        <v>18</v>
      </c>
    </row>
    <row r="7" spans="1:11">
      <c r="A7" t="s">
        <v>57</v>
      </c>
      <c r="B7" s="1" t="s">
        <v>6</v>
      </c>
      <c r="C7" s="2">
        <v>4675</v>
      </c>
      <c r="D7" s="2">
        <v>55678.392000000298</v>
      </c>
      <c r="E7" s="1">
        <v>11.9098164705883</v>
      </c>
      <c r="F7" s="1">
        <v>9347.1839999999993</v>
      </c>
      <c r="G7" s="1">
        <v>7247.3939999999902</v>
      </c>
      <c r="H7" s="1" t="s">
        <v>15</v>
      </c>
      <c r="I7" s="3" t="str">
        <f t="shared" si="0"/>
        <v>25*9</v>
      </c>
      <c r="J7" s="3">
        <f t="shared" si="1"/>
        <v>6</v>
      </c>
      <c r="K7" s="3" t="str">
        <f t="shared" si="2"/>
        <v>25</v>
      </c>
    </row>
    <row r="8" spans="1:11">
      <c r="A8" t="s">
        <v>58</v>
      </c>
      <c r="B8" s="1" t="s">
        <v>7</v>
      </c>
      <c r="C8" s="2">
        <v>4656</v>
      </c>
      <c r="D8" s="2">
        <v>51453.144000001303</v>
      </c>
      <c r="E8" s="1">
        <v>11.050932989691001</v>
      </c>
      <c r="F8" s="1">
        <v>9377.1720000000005</v>
      </c>
      <c r="G8" s="1">
        <v>2376.8159999999998</v>
      </c>
      <c r="H8" s="1" t="s">
        <v>15</v>
      </c>
      <c r="I8" s="3" t="str">
        <f t="shared" si="0"/>
        <v>12*9</v>
      </c>
      <c r="J8" s="3">
        <f t="shared" si="1"/>
        <v>6</v>
      </c>
      <c r="K8" s="3" t="str">
        <f t="shared" si="2"/>
        <v>12</v>
      </c>
    </row>
    <row r="9" spans="1:11">
      <c r="A9" t="s">
        <v>59</v>
      </c>
      <c r="B9" s="1" t="s">
        <v>8</v>
      </c>
      <c r="C9" s="2">
        <v>4303</v>
      </c>
      <c r="D9" s="2">
        <v>44478.831999998802</v>
      </c>
      <c r="E9" s="1">
        <v>10.336702765512101</v>
      </c>
      <c r="F9" s="1">
        <v>11070.234</v>
      </c>
      <c r="G9" s="1">
        <v>3713.962</v>
      </c>
      <c r="H9" s="1" t="s">
        <v>15</v>
      </c>
      <c r="I9" s="3" t="str">
        <f t="shared" si="0"/>
        <v>16*9</v>
      </c>
      <c r="J9" s="3">
        <f t="shared" si="1"/>
        <v>7</v>
      </c>
      <c r="K9" s="3" t="str">
        <f t="shared" si="2"/>
        <v>16</v>
      </c>
    </row>
    <row r="10" spans="1:11">
      <c r="A10" t="s">
        <v>60</v>
      </c>
      <c r="B10" s="1" t="s">
        <v>9</v>
      </c>
      <c r="C10" s="2">
        <v>3930</v>
      </c>
      <c r="D10" s="2">
        <v>41943.875999998898</v>
      </c>
      <c r="E10" s="1">
        <v>10.6727419847325</v>
      </c>
      <c r="F10" s="1">
        <v>9842.2999999999993</v>
      </c>
      <c r="G10" s="1">
        <v>1710.644</v>
      </c>
      <c r="H10" s="1" t="s">
        <v>15</v>
      </c>
      <c r="I10" s="3" t="str">
        <f t="shared" si="0"/>
        <v>14*9</v>
      </c>
      <c r="J10" s="3">
        <f t="shared" si="1"/>
        <v>6</v>
      </c>
      <c r="K10" s="3" t="str">
        <f t="shared" si="2"/>
        <v>14</v>
      </c>
    </row>
    <row r="11" spans="1:11">
      <c r="A11" t="s">
        <v>61</v>
      </c>
      <c r="B11" s="1" t="s">
        <v>10</v>
      </c>
      <c r="C11" s="2">
        <v>3705</v>
      </c>
      <c r="D11" s="2">
        <v>36459.108000000997</v>
      </c>
      <c r="E11" s="1">
        <v>9.8405149797573603</v>
      </c>
      <c r="F11" s="1">
        <v>8080.866</v>
      </c>
      <c r="G11" s="1">
        <v>1130.463</v>
      </c>
      <c r="H11" s="1" t="s">
        <v>15</v>
      </c>
      <c r="I11" s="3" t="str">
        <f t="shared" si="0"/>
        <v>22*9</v>
      </c>
      <c r="J11" s="3">
        <f t="shared" si="1"/>
        <v>5</v>
      </c>
      <c r="K11" s="3" t="str">
        <f t="shared" si="2"/>
        <v>22</v>
      </c>
    </row>
    <row r="12" spans="1:11">
      <c r="A12" t="s">
        <v>62</v>
      </c>
      <c r="B12" s="1" t="s">
        <v>11</v>
      </c>
      <c r="C12" s="2">
        <v>3698</v>
      </c>
      <c r="D12" s="2">
        <v>35804.340000000499</v>
      </c>
      <c r="E12" s="1">
        <v>9.6820822065983005</v>
      </c>
      <c r="F12" s="1">
        <v>9678.24</v>
      </c>
      <c r="G12" s="1">
        <v>1835.73</v>
      </c>
      <c r="H12" s="1" t="s">
        <v>15</v>
      </c>
      <c r="I12" s="3" t="str">
        <f t="shared" si="0"/>
        <v>18*9</v>
      </c>
      <c r="J12" s="3">
        <f t="shared" si="1"/>
        <v>6</v>
      </c>
      <c r="K12" s="3" t="str">
        <f t="shared" si="2"/>
        <v>18</v>
      </c>
    </row>
    <row r="13" spans="1:11">
      <c r="A13" t="s">
        <v>63</v>
      </c>
      <c r="B13" s="1" t="s">
        <v>12</v>
      </c>
      <c r="C13" s="2">
        <v>3264</v>
      </c>
      <c r="D13" s="2">
        <v>43700.580000000497</v>
      </c>
      <c r="E13" s="1">
        <v>13.3886580882355</v>
      </c>
      <c r="F13" s="1">
        <v>8784.4680000000008</v>
      </c>
      <c r="G13" s="1">
        <v>1459.4580000000001</v>
      </c>
      <c r="H13" s="1" t="s">
        <v>15</v>
      </c>
      <c r="I13" s="3" t="str">
        <f t="shared" si="0"/>
        <v>25*9</v>
      </c>
      <c r="J13" s="3">
        <f t="shared" si="1"/>
        <v>5</v>
      </c>
      <c r="K13" s="3" t="str">
        <f t="shared" si="2"/>
        <v>25</v>
      </c>
    </row>
    <row r="14" spans="1:11">
      <c r="A14" t="s">
        <v>64</v>
      </c>
      <c r="B14" s="1" t="s">
        <v>13</v>
      </c>
      <c r="C14" s="2">
        <v>3141</v>
      </c>
      <c r="D14" s="2">
        <v>30348.396000001001</v>
      </c>
      <c r="E14" s="1">
        <v>9.6620171919773892</v>
      </c>
      <c r="F14" s="1">
        <v>6131.0339999999997</v>
      </c>
      <c r="G14" s="1">
        <v>2035.1565000000001</v>
      </c>
      <c r="H14" s="1" t="s">
        <v>15</v>
      </c>
      <c r="I14" s="3" t="str">
        <f t="shared" si="0"/>
        <v>20*9</v>
      </c>
      <c r="J14" s="3">
        <f t="shared" si="1"/>
        <v>4</v>
      </c>
      <c r="K14" s="3" t="str">
        <f t="shared" si="2"/>
        <v>20</v>
      </c>
    </row>
    <row r="15" spans="1:11">
      <c r="A15" t="s">
        <v>65</v>
      </c>
      <c r="B15" s="10" t="s">
        <v>14</v>
      </c>
      <c r="C15" s="11">
        <v>2855</v>
      </c>
      <c r="D15" s="11">
        <v>29113.110000000201</v>
      </c>
      <c r="E15" s="10">
        <v>10.1972364273206</v>
      </c>
      <c r="F15" s="1">
        <v>7598.1059999999998</v>
      </c>
      <c r="G15" s="1">
        <v>2818.7820000000002</v>
      </c>
      <c r="H15" s="1" t="s">
        <v>15</v>
      </c>
      <c r="I15" s="3" t="str">
        <f t="shared" si="0"/>
        <v>22*9</v>
      </c>
      <c r="J15" s="3">
        <f t="shared" si="1"/>
        <v>5</v>
      </c>
      <c r="K15" s="3" t="str">
        <f t="shared" si="2"/>
        <v>22</v>
      </c>
    </row>
  </sheetData>
  <autoFilter ref="B1:K15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H20" sqref="H20"/>
    </sheetView>
  </sheetViews>
  <sheetFormatPr defaultRowHeight="13.8"/>
  <cols>
    <col min="2" max="2" width="19.77734375" customWidth="1"/>
  </cols>
  <sheetData>
    <row r="1" spans="1:6">
      <c r="A1" t="s">
        <v>129</v>
      </c>
      <c r="B1" t="s">
        <v>122</v>
      </c>
      <c r="C1" t="s">
        <v>123</v>
      </c>
      <c r="D1" s="9" t="s">
        <v>124</v>
      </c>
    </row>
    <row r="2" spans="1:6">
      <c r="A2" t="s">
        <v>130</v>
      </c>
      <c r="B2" s="1" t="s">
        <v>83</v>
      </c>
      <c r="C2" s="3">
        <v>2</v>
      </c>
      <c r="D2" s="9" t="s">
        <v>125</v>
      </c>
    </row>
    <row r="3" spans="1:6">
      <c r="A3" t="s">
        <v>131</v>
      </c>
      <c r="B3" s="10" t="s">
        <v>84</v>
      </c>
      <c r="C3" s="3">
        <v>1</v>
      </c>
      <c r="D3" s="9" t="s">
        <v>125</v>
      </c>
    </row>
    <row r="4" spans="1:6">
      <c r="A4" t="s">
        <v>132</v>
      </c>
      <c r="B4" s="1" t="s">
        <v>85</v>
      </c>
      <c r="C4" s="3">
        <v>1</v>
      </c>
      <c r="D4" s="9" t="s">
        <v>125</v>
      </c>
    </row>
    <row r="5" spans="1:6">
      <c r="A5" t="s">
        <v>133</v>
      </c>
      <c r="B5" s="1" t="s">
        <v>86</v>
      </c>
      <c r="C5" s="3">
        <v>1</v>
      </c>
      <c r="D5" s="9" t="s">
        <v>125</v>
      </c>
    </row>
    <row r="6" spans="1:6">
      <c r="A6" t="s">
        <v>134</v>
      </c>
      <c r="B6" s="1" t="s">
        <v>87</v>
      </c>
      <c r="C6" s="3">
        <v>1</v>
      </c>
      <c r="D6" s="9" t="s">
        <v>125</v>
      </c>
    </row>
    <row r="7" spans="1:6">
      <c r="A7" t="s">
        <v>135</v>
      </c>
      <c r="B7" s="1" t="s">
        <v>88</v>
      </c>
      <c r="C7" s="3">
        <v>1</v>
      </c>
      <c r="D7" s="9" t="s">
        <v>125</v>
      </c>
    </row>
    <row r="8" spans="1:6">
      <c r="A8" t="s">
        <v>136</v>
      </c>
      <c r="B8" s="1" t="s">
        <v>89</v>
      </c>
      <c r="C8" s="3">
        <v>1</v>
      </c>
      <c r="D8" s="9" t="s">
        <v>125</v>
      </c>
    </row>
    <row r="9" spans="1:6">
      <c r="A9" t="s">
        <v>137</v>
      </c>
      <c r="B9" s="1" t="s">
        <v>90</v>
      </c>
      <c r="C9" s="3">
        <v>1</v>
      </c>
      <c r="D9" s="9" t="s">
        <v>125</v>
      </c>
      <c r="F9" s="1"/>
    </row>
    <row r="10" spans="1:6">
      <c r="A10" t="s">
        <v>138</v>
      </c>
      <c r="B10" s="1" t="s">
        <v>91</v>
      </c>
      <c r="C10" s="3">
        <v>1</v>
      </c>
      <c r="D10" s="9" t="s">
        <v>125</v>
      </c>
      <c r="F10" s="1"/>
    </row>
    <row r="11" spans="1:6">
      <c r="A11" t="s">
        <v>139</v>
      </c>
      <c r="B11" s="1" t="s">
        <v>82</v>
      </c>
      <c r="C11" s="3">
        <v>0</v>
      </c>
      <c r="D11" s="9" t="s">
        <v>125</v>
      </c>
      <c r="F11" s="1"/>
    </row>
    <row r="12" spans="1:6">
      <c r="A12" t="s">
        <v>140</v>
      </c>
      <c r="B12" s="1" t="s">
        <v>92</v>
      </c>
      <c r="C12" s="3">
        <v>0</v>
      </c>
      <c r="D12" s="9" t="s">
        <v>126</v>
      </c>
      <c r="F12" s="1"/>
    </row>
    <row r="13" spans="1:6">
      <c r="A13" t="s">
        <v>141</v>
      </c>
      <c r="B13" s="1" t="s">
        <v>93</v>
      </c>
      <c r="C13" s="3">
        <v>0</v>
      </c>
      <c r="D13" s="9" t="s">
        <v>126</v>
      </c>
      <c r="F13" s="1"/>
    </row>
    <row r="14" spans="1:6">
      <c r="A14" t="s">
        <v>142</v>
      </c>
      <c r="B14" s="1" t="s">
        <v>94</v>
      </c>
      <c r="C14" s="3">
        <v>0</v>
      </c>
      <c r="D14" s="9" t="s">
        <v>125</v>
      </c>
      <c r="F14" s="1"/>
    </row>
    <row r="15" spans="1:6">
      <c r="A15" t="s">
        <v>143</v>
      </c>
      <c r="B15" s="1" t="s">
        <v>95</v>
      </c>
      <c r="C15" s="3">
        <v>0</v>
      </c>
      <c r="D15" s="9" t="s">
        <v>125</v>
      </c>
      <c r="F15" s="1"/>
    </row>
    <row r="16" spans="1:6">
      <c r="A16" t="s">
        <v>144</v>
      </c>
      <c r="B16" s="1" t="s">
        <v>96</v>
      </c>
      <c r="C16" s="3">
        <v>0</v>
      </c>
      <c r="D16" s="9" t="s">
        <v>125</v>
      </c>
      <c r="F16" s="1"/>
    </row>
    <row r="17" spans="1:6">
      <c r="A17" t="s">
        <v>145</v>
      </c>
      <c r="B17" s="1" t="s">
        <v>97</v>
      </c>
      <c r="C17" s="3">
        <v>0</v>
      </c>
      <c r="D17" s="9" t="s">
        <v>126</v>
      </c>
      <c r="F17" s="1"/>
    </row>
    <row r="18" spans="1:6">
      <c r="A18" t="s">
        <v>146</v>
      </c>
      <c r="B18" s="1" t="s">
        <v>98</v>
      </c>
      <c r="C18" s="3">
        <v>0</v>
      </c>
      <c r="D18" s="9" t="s">
        <v>126</v>
      </c>
      <c r="F18" s="1"/>
    </row>
    <row r="19" spans="1:6">
      <c r="A19" t="s">
        <v>147</v>
      </c>
      <c r="B19" s="1" t="s">
        <v>99</v>
      </c>
      <c r="C19" s="3">
        <v>0</v>
      </c>
      <c r="D19" s="9" t="s">
        <v>126</v>
      </c>
      <c r="F19" s="1"/>
    </row>
    <row r="20" spans="1:6">
      <c r="A20" t="s">
        <v>148</v>
      </c>
      <c r="B20" s="1" t="s">
        <v>100</v>
      </c>
      <c r="C20" s="3">
        <v>0</v>
      </c>
      <c r="D20" s="9" t="s">
        <v>125</v>
      </c>
      <c r="F20" s="1"/>
    </row>
    <row r="21" spans="1:6">
      <c r="A21" t="s">
        <v>149</v>
      </c>
      <c r="B21" s="1" t="s">
        <v>101</v>
      </c>
      <c r="C21" s="3">
        <v>0</v>
      </c>
      <c r="D21" s="9" t="s">
        <v>126</v>
      </c>
      <c r="F21" s="1"/>
    </row>
    <row r="22" spans="1:6">
      <c r="A22" t="s">
        <v>150</v>
      </c>
      <c r="B22" s="1" t="s">
        <v>102</v>
      </c>
      <c r="C22" s="3">
        <v>0</v>
      </c>
      <c r="D22" s="9" t="s">
        <v>126</v>
      </c>
      <c r="F22" s="1"/>
    </row>
    <row r="23" spans="1:6">
      <c r="A23" t="s">
        <v>151</v>
      </c>
      <c r="B23" s="1" t="s">
        <v>103</v>
      </c>
      <c r="C23" s="3">
        <v>0</v>
      </c>
      <c r="D23" s="9" t="s">
        <v>126</v>
      </c>
      <c r="F23" s="1"/>
    </row>
    <row r="24" spans="1:6">
      <c r="A24" t="s">
        <v>152</v>
      </c>
      <c r="B24" s="1" t="s">
        <v>104</v>
      </c>
      <c r="C24" s="3">
        <v>0</v>
      </c>
      <c r="D24" s="9" t="s">
        <v>127</v>
      </c>
      <c r="F24" s="1"/>
    </row>
    <row r="25" spans="1:6">
      <c r="A25" t="s">
        <v>153</v>
      </c>
      <c r="B25" s="1" t="s">
        <v>105</v>
      </c>
      <c r="C25" s="3">
        <v>0</v>
      </c>
      <c r="D25" s="9" t="s">
        <v>128</v>
      </c>
      <c r="F25" s="1"/>
    </row>
    <row r="26" spans="1:6">
      <c r="A26" t="s">
        <v>154</v>
      </c>
      <c r="B26" s="1" t="s">
        <v>106</v>
      </c>
      <c r="C26" s="3">
        <v>0</v>
      </c>
      <c r="D26" s="9" t="s">
        <v>128</v>
      </c>
      <c r="F26" s="1"/>
    </row>
    <row r="27" spans="1:6">
      <c r="A27" t="s">
        <v>155</v>
      </c>
      <c r="B27" s="1" t="s">
        <v>107</v>
      </c>
      <c r="C27" s="3">
        <v>0</v>
      </c>
      <c r="D27" s="9" t="s">
        <v>127</v>
      </c>
      <c r="F27" s="1"/>
    </row>
    <row r="28" spans="1:6">
      <c r="A28" t="s">
        <v>156</v>
      </c>
      <c r="B28" s="1" t="s">
        <v>108</v>
      </c>
      <c r="C28" s="3">
        <v>0</v>
      </c>
      <c r="D28" s="9" t="s">
        <v>128</v>
      </c>
      <c r="F28" s="1"/>
    </row>
    <row r="29" spans="1:6">
      <c r="A29" t="s">
        <v>157</v>
      </c>
      <c r="B29" s="1" t="s">
        <v>109</v>
      </c>
      <c r="C29" s="3">
        <v>0</v>
      </c>
      <c r="D29" s="9" t="s">
        <v>127</v>
      </c>
      <c r="F29" s="1"/>
    </row>
    <row r="30" spans="1:6">
      <c r="A30" t="s">
        <v>158</v>
      </c>
      <c r="B30" s="1" t="s">
        <v>110</v>
      </c>
      <c r="C30" s="3">
        <v>0</v>
      </c>
      <c r="D30" s="9" t="s">
        <v>127</v>
      </c>
      <c r="F30" s="1"/>
    </row>
    <row r="31" spans="1:6">
      <c r="A31" t="s">
        <v>159</v>
      </c>
      <c r="B31" s="1" t="s">
        <v>111</v>
      </c>
      <c r="C31" s="3">
        <v>0</v>
      </c>
      <c r="D31" s="9" t="s">
        <v>127</v>
      </c>
      <c r="F31" s="1"/>
    </row>
    <row r="32" spans="1:6">
      <c r="A32" t="s">
        <v>160</v>
      </c>
      <c r="B32" s="1" t="s">
        <v>112</v>
      </c>
      <c r="C32" s="3">
        <v>0</v>
      </c>
      <c r="D32" s="9" t="s">
        <v>127</v>
      </c>
      <c r="F32" s="1"/>
    </row>
    <row r="33" spans="1:6">
      <c r="A33" t="s">
        <v>161</v>
      </c>
      <c r="B33" s="6" t="s">
        <v>120</v>
      </c>
      <c r="C33" s="3">
        <v>0</v>
      </c>
      <c r="D33" s="9" t="s">
        <v>127</v>
      </c>
      <c r="F33" s="1"/>
    </row>
    <row r="34" spans="1:6">
      <c r="A34" t="s">
        <v>162</v>
      </c>
      <c r="B34" s="1" t="s">
        <v>113</v>
      </c>
      <c r="C34" s="3">
        <v>0</v>
      </c>
      <c r="D34" s="9" t="s">
        <v>125</v>
      </c>
      <c r="F34" s="1"/>
    </row>
    <row r="35" spans="1:6">
      <c r="A35" t="s">
        <v>163</v>
      </c>
      <c r="B35" s="1" t="s">
        <v>114</v>
      </c>
      <c r="C35" s="3">
        <v>0</v>
      </c>
      <c r="D35" s="9" t="s">
        <v>128</v>
      </c>
      <c r="F35" s="1"/>
    </row>
    <row r="36" spans="1:6">
      <c r="A36" t="s">
        <v>164</v>
      </c>
      <c r="B36" s="1" t="s">
        <v>115</v>
      </c>
      <c r="C36" s="3">
        <v>0</v>
      </c>
      <c r="D36" s="9" t="s">
        <v>128</v>
      </c>
      <c r="F36" s="1"/>
    </row>
    <row r="37" spans="1:6">
      <c r="A37" t="s">
        <v>165</v>
      </c>
      <c r="B37" s="1" t="s">
        <v>116</v>
      </c>
      <c r="C37" s="3">
        <v>0</v>
      </c>
      <c r="D37" s="9" t="s">
        <v>128</v>
      </c>
      <c r="F37" s="1"/>
    </row>
    <row r="38" spans="1:6">
      <c r="A38" t="s">
        <v>166</v>
      </c>
      <c r="B38" s="1" t="s">
        <v>117</v>
      </c>
      <c r="C38" s="3">
        <v>0</v>
      </c>
      <c r="D38" s="9" t="s">
        <v>128</v>
      </c>
      <c r="F38" s="1"/>
    </row>
    <row r="39" spans="1:6">
      <c r="A39" t="s">
        <v>167</v>
      </c>
      <c r="B39" s="1" t="s">
        <v>118</v>
      </c>
      <c r="C39" s="3">
        <v>0</v>
      </c>
      <c r="D39" s="9" t="s">
        <v>128</v>
      </c>
      <c r="F39" s="1"/>
    </row>
    <row r="40" spans="1:6">
      <c r="A40" t="s">
        <v>168</v>
      </c>
      <c r="B40" s="1" t="s">
        <v>119</v>
      </c>
      <c r="C40" s="3">
        <v>0</v>
      </c>
      <c r="D40" s="9" t="s">
        <v>127</v>
      </c>
    </row>
    <row r="41" spans="1:6">
      <c r="A41" t="s">
        <v>169</v>
      </c>
      <c r="B41" s="8" t="s">
        <v>121</v>
      </c>
      <c r="C41" s="3">
        <v>0</v>
      </c>
      <c r="D41" s="9" t="s">
        <v>128</v>
      </c>
    </row>
  </sheetData>
  <sortState ref="B2:D41">
    <sortCondition descending="1" ref="C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G14" sqref="G14"/>
    </sheetView>
  </sheetViews>
  <sheetFormatPr defaultRowHeight="13.8"/>
  <cols>
    <col min="2" max="2" width="19.77734375" bestFit="1" customWidth="1"/>
  </cols>
  <sheetData>
    <row r="1" spans="1:11">
      <c r="A1" t="s">
        <v>51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26</v>
      </c>
      <c r="I1" s="5" t="s">
        <v>27</v>
      </c>
      <c r="J1" s="5" t="s">
        <v>28</v>
      </c>
      <c r="K1" s="5" t="s">
        <v>29</v>
      </c>
    </row>
    <row r="2" spans="1:11">
      <c r="A2" t="s">
        <v>67</v>
      </c>
      <c r="B2" s="1" t="s">
        <v>30</v>
      </c>
      <c r="C2" s="2">
        <v>3</v>
      </c>
      <c r="D2" s="2">
        <v>137.44499999999999</v>
      </c>
      <c r="E2" s="1">
        <v>45.814999999999998</v>
      </c>
      <c r="F2" s="1">
        <v>137.44499999999999</v>
      </c>
      <c r="G2" s="1">
        <v>0</v>
      </c>
      <c r="H2" s="6" t="s">
        <v>31</v>
      </c>
      <c r="I2" s="3" t="str">
        <f t="shared" ref="I2:I17" si="0">RIGHTB(B2,LEN(B2)-FIND("*",B2)+3)</f>
        <v>25*14</v>
      </c>
      <c r="J2" s="3">
        <f>ROUNDUP(F2/400,0)-1</f>
        <v>0</v>
      </c>
      <c r="K2" s="3" t="str">
        <f t="shared" ref="K2:K17" si="1">LEFT(I2,FIND("*",I2)-1)</f>
        <v>25</v>
      </c>
    </row>
    <row r="3" spans="1:11">
      <c r="A3" t="s">
        <v>66</v>
      </c>
      <c r="B3" s="1" t="s">
        <v>32</v>
      </c>
      <c r="C3" s="2">
        <v>10</v>
      </c>
      <c r="D3" s="2">
        <v>399.16800000000001</v>
      </c>
      <c r="E3" s="1">
        <v>39.916800000000002</v>
      </c>
      <c r="F3" s="1">
        <v>385.30799999999999</v>
      </c>
      <c r="G3" s="1">
        <v>42.966000000000001</v>
      </c>
      <c r="H3" s="6" t="s">
        <v>33</v>
      </c>
      <c r="I3" s="3" t="str">
        <f t="shared" si="0"/>
        <v>25*9</v>
      </c>
      <c r="J3" s="3">
        <f>ROUNDUP(F3/400,0)-1</f>
        <v>0</v>
      </c>
      <c r="K3" s="3" t="str">
        <f t="shared" si="1"/>
        <v>25</v>
      </c>
    </row>
    <row r="4" spans="1:11">
      <c r="A4" t="s">
        <v>68</v>
      </c>
      <c r="B4" s="1" t="s">
        <v>34</v>
      </c>
      <c r="C4" s="2">
        <v>8</v>
      </c>
      <c r="D4" s="2">
        <v>308.30799999999999</v>
      </c>
      <c r="E4" s="1">
        <v>38.538499999999999</v>
      </c>
      <c r="F4" s="1">
        <v>308.30799999999999</v>
      </c>
      <c r="G4" s="1">
        <v>0</v>
      </c>
      <c r="H4" s="6" t="s">
        <v>33</v>
      </c>
      <c r="I4" s="3" t="str">
        <f t="shared" si="0"/>
        <v>25*7</v>
      </c>
      <c r="J4" s="3">
        <f>ROUNDUP(F4/400,0)-1</f>
        <v>0</v>
      </c>
      <c r="K4" s="3" t="str">
        <f t="shared" si="1"/>
        <v>25</v>
      </c>
    </row>
    <row r="5" spans="1:11">
      <c r="A5" t="s">
        <v>69</v>
      </c>
      <c r="B5" s="1" t="s">
        <v>35</v>
      </c>
      <c r="C5" s="2">
        <v>30</v>
      </c>
      <c r="D5" s="2">
        <v>1103.2560000000001</v>
      </c>
      <c r="E5" s="1">
        <v>36.775199999999998</v>
      </c>
      <c r="F5" s="1">
        <v>1721.412</v>
      </c>
      <c r="G5" s="1">
        <v>860.70600000000002</v>
      </c>
      <c r="H5" s="1" t="s">
        <v>36</v>
      </c>
      <c r="I5" s="3" t="str">
        <f t="shared" si="0"/>
        <v>25*12</v>
      </c>
      <c r="J5" s="3">
        <f t="shared" ref="J5:J10" si="2">ROUNDUP(F5/1500,0)-1</f>
        <v>1</v>
      </c>
      <c r="K5" s="3" t="str">
        <f t="shared" si="1"/>
        <v>25</v>
      </c>
    </row>
    <row r="6" spans="1:11">
      <c r="A6" t="s">
        <v>70</v>
      </c>
      <c r="B6" s="1" t="s">
        <v>37</v>
      </c>
      <c r="C6" s="2">
        <v>19</v>
      </c>
      <c r="D6" s="2">
        <v>651.41999999999996</v>
      </c>
      <c r="E6" s="1">
        <v>34.285263157894697</v>
      </c>
      <c r="F6" s="1">
        <v>651.41999999999996</v>
      </c>
      <c r="G6" s="1">
        <v>0</v>
      </c>
      <c r="H6" s="1" t="s">
        <v>36</v>
      </c>
      <c r="I6" s="3" t="str">
        <f t="shared" si="0"/>
        <v>25*9</v>
      </c>
      <c r="J6" s="3">
        <f t="shared" si="2"/>
        <v>0</v>
      </c>
      <c r="K6" s="3" t="str">
        <f t="shared" si="1"/>
        <v>25</v>
      </c>
    </row>
    <row r="7" spans="1:11">
      <c r="A7" t="s">
        <v>71</v>
      </c>
      <c r="B7" s="1" t="s">
        <v>38</v>
      </c>
      <c r="C7" s="2">
        <v>33</v>
      </c>
      <c r="D7" s="2">
        <v>1108.8</v>
      </c>
      <c r="E7" s="1">
        <v>33.6</v>
      </c>
      <c r="F7" s="1">
        <v>1022.8680000000001</v>
      </c>
      <c r="G7" s="7">
        <v>0</v>
      </c>
      <c r="H7" s="1" t="s">
        <v>36</v>
      </c>
      <c r="I7" s="3" t="str">
        <f t="shared" si="0"/>
        <v>25*12</v>
      </c>
      <c r="J7" s="3">
        <f t="shared" si="2"/>
        <v>0</v>
      </c>
      <c r="K7" s="3" t="str">
        <f t="shared" si="1"/>
        <v>25</v>
      </c>
    </row>
    <row r="8" spans="1:11">
      <c r="A8" t="s">
        <v>72</v>
      </c>
      <c r="B8" s="1" t="s">
        <v>39</v>
      </c>
      <c r="C8" s="2">
        <v>19</v>
      </c>
      <c r="D8" s="2">
        <v>623.31200000000001</v>
      </c>
      <c r="E8" s="1">
        <v>32.805894736842099</v>
      </c>
      <c r="F8" s="1">
        <v>623.31200000000001</v>
      </c>
      <c r="G8" s="1">
        <v>0</v>
      </c>
      <c r="H8" s="1" t="s">
        <v>36</v>
      </c>
      <c r="I8" s="3" t="str">
        <f t="shared" si="0"/>
        <v>28*12</v>
      </c>
      <c r="J8" s="3">
        <f t="shared" si="2"/>
        <v>0</v>
      </c>
      <c r="K8" s="3" t="str">
        <f t="shared" si="1"/>
        <v>28</v>
      </c>
    </row>
    <row r="9" spans="1:11">
      <c r="A9" t="s">
        <v>73</v>
      </c>
      <c r="B9" s="10" t="s">
        <v>40</v>
      </c>
      <c r="C9" s="11">
        <v>36</v>
      </c>
      <c r="D9" s="11">
        <v>1121.4829999999999</v>
      </c>
      <c r="E9" s="10">
        <v>31.1523055555556</v>
      </c>
      <c r="F9" s="1">
        <v>552.44299999999998</v>
      </c>
      <c r="G9" s="1">
        <v>196.79300000000001</v>
      </c>
      <c r="H9" s="1" t="s">
        <v>36</v>
      </c>
      <c r="I9" s="3" t="str">
        <f t="shared" si="0"/>
        <v>20*12</v>
      </c>
      <c r="J9" s="3">
        <f t="shared" si="2"/>
        <v>0</v>
      </c>
      <c r="K9" s="3" t="str">
        <f t="shared" si="1"/>
        <v>20</v>
      </c>
    </row>
    <row r="10" spans="1:11">
      <c r="A10" t="s">
        <v>74</v>
      </c>
      <c r="B10" s="1" t="s">
        <v>41</v>
      </c>
      <c r="C10" s="2">
        <v>18</v>
      </c>
      <c r="D10" s="2">
        <v>543.65</v>
      </c>
      <c r="E10" s="1">
        <v>30.202777777777801</v>
      </c>
      <c r="F10" s="1">
        <v>543.65</v>
      </c>
      <c r="G10" s="1">
        <v>0</v>
      </c>
      <c r="H10" s="1" t="s">
        <v>36</v>
      </c>
      <c r="I10" s="3" t="str">
        <f t="shared" si="0"/>
        <v>20*7</v>
      </c>
      <c r="J10" s="3">
        <f t="shared" si="2"/>
        <v>0</v>
      </c>
      <c r="K10" s="3" t="str">
        <f t="shared" si="1"/>
        <v>20</v>
      </c>
    </row>
    <row r="11" spans="1:11">
      <c r="A11" t="s">
        <v>75</v>
      </c>
      <c r="B11" s="1" t="s">
        <v>42</v>
      </c>
      <c r="C11" s="2">
        <v>7</v>
      </c>
      <c r="D11" s="2">
        <v>209.04</v>
      </c>
      <c r="E11" s="1">
        <v>29.862857142857099</v>
      </c>
      <c r="F11" s="1">
        <v>209.04</v>
      </c>
      <c r="G11" s="1">
        <v>0</v>
      </c>
      <c r="H11" s="6" t="s">
        <v>33</v>
      </c>
      <c r="I11" s="3" t="str">
        <f t="shared" si="0"/>
        <v>14*9</v>
      </c>
      <c r="J11" s="3">
        <f>ROUNDUP(F11/400,0)-1</f>
        <v>0</v>
      </c>
      <c r="K11" s="3" t="str">
        <f t="shared" si="1"/>
        <v>14</v>
      </c>
    </row>
    <row r="12" spans="1:11">
      <c r="A12" t="s">
        <v>76</v>
      </c>
      <c r="B12" s="1" t="s">
        <v>43</v>
      </c>
      <c r="C12" s="2">
        <v>11</v>
      </c>
      <c r="D12" s="2">
        <v>316.00799999999998</v>
      </c>
      <c r="E12" s="1">
        <v>28.728000000000002</v>
      </c>
      <c r="F12" s="1">
        <v>676.36800000000005</v>
      </c>
      <c r="G12" s="1">
        <v>180.18</v>
      </c>
      <c r="H12" s="1" t="s">
        <v>36</v>
      </c>
      <c r="I12" s="3" t="str">
        <f t="shared" si="0"/>
        <v>25*12</v>
      </c>
      <c r="J12" s="3">
        <f>ROUNDUP(F12/1500,0)-1</f>
        <v>0</v>
      </c>
      <c r="K12" s="3" t="str">
        <f t="shared" si="1"/>
        <v>25</v>
      </c>
    </row>
    <row r="13" spans="1:11">
      <c r="A13" t="s">
        <v>77</v>
      </c>
      <c r="B13" s="1" t="s">
        <v>44</v>
      </c>
      <c r="C13" s="2">
        <v>12</v>
      </c>
      <c r="D13" s="2">
        <v>341.95499999999998</v>
      </c>
      <c r="E13" s="1">
        <v>28.49625</v>
      </c>
      <c r="F13" s="1">
        <v>341.95499999999998</v>
      </c>
      <c r="G13" s="1">
        <v>0</v>
      </c>
      <c r="H13" s="6" t="s">
        <v>33</v>
      </c>
      <c r="I13" s="3" t="str">
        <f t="shared" si="0"/>
        <v>22*7</v>
      </c>
      <c r="J13" s="3">
        <f>ROUNDUP(F13/400,0)-1</f>
        <v>0</v>
      </c>
      <c r="K13" s="3" t="str">
        <f t="shared" si="1"/>
        <v>22</v>
      </c>
    </row>
    <row r="14" spans="1:11">
      <c r="A14" t="s">
        <v>78</v>
      </c>
      <c r="B14" s="1" t="s">
        <v>45</v>
      </c>
      <c r="C14" s="2">
        <v>153</v>
      </c>
      <c r="D14" s="2">
        <v>4128.7</v>
      </c>
      <c r="E14" s="1">
        <v>26.984967320261401</v>
      </c>
      <c r="F14" s="1">
        <v>1062.6500000000001</v>
      </c>
      <c r="G14" s="1">
        <v>414.72500000000002</v>
      </c>
      <c r="H14" s="1" t="s">
        <v>1</v>
      </c>
      <c r="I14" s="3" t="str">
        <f t="shared" si="0"/>
        <v>32*12</v>
      </c>
      <c r="J14" s="3">
        <f>ROUNDUP(F14/1500,0)-1</f>
        <v>0</v>
      </c>
      <c r="K14" s="3" t="str">
        <f t="shared" si="1"/>
        <v>32</v>
      </c>
    </row>
    <row r="15" spans="1:11">
      <c r="A15" t="s">
        <v>79</v>
      </c>
      <c r="B15" s="1" t="s">
        <v>46</v>
      </c>
      <c r="C15" s="2">
        <v>18</v>
      </c>
      <c r="D15" s="2">
        <v>478.66</v>
      </c>
      <c r="E15" s="1">
        <v>26.592222222222201</v>
      </c>
      <c r="F15" s="1">
        <v>107.38</v>
      </c>
      <c r="G15" s="1">
        <v>5.46</v>
      </c>
      <c r="H15" s="6" t="s">
        <v>33</v>
      </c>
      <c r="I15" s="3" t="str">
        <f t="shared" si="0"/>
        <v>18*7</v>
      </c>
      <c r="J15" s="3">
        <f>ROUNDUP(F15/400,0)-1</f>
        <v>0</v>
      </c>
      <c r="K15" s="3" t="str">
        <f t="shared" si="1"/>
        <v>18</v>
      </c>
    </row>
    <row r="16" spans="1:11">
      <c r="A16" t="s">
        <v>80</v>
      </c>
      <c r="B16" s="1" t="s">
        <v>47</v>
      </c>
      <c r="C16" s="2">
        <v>4</v>
      </c>
      <c r="D16" s="2">
        <v>99.55</v>
      </c>
      <c r="E16" s="1">
        <v>24.887499999999999</v>
      </c>
      <c r="F16" s="12">
        <v>99.5</v>
      </c>
      <c r="G16" s="1">
        <v>0</v>
      </c>
      <c r="H16" s="6" t="s">
        <v>33</v>
      </c>
      <c r="I16" s="3" t="str">
        <f t="shared" si="0"/>
        <v>16*7</v>
      </c>
      <c r="J16" s="3">
        <f>ROUNDUP(F16/400,0)-1</f>
        <v>0</v>
      </c>
      <c r="K16" s="3" t="str">
        <f t="shared" si="1"/>
        <v>16</v>
      </c>
    </row>
    <row r="17" spans="1:11">
      <c r="A17" t="s">
        <v>81</v>
      </c>
      <c r="B17" s="1" t="s">
        <v>48</v>
      </c>
      <c r="C17" s="2">
        <v>293</v>
      </c>
      <c r="D17" s="2">
        <v>7195.4719999999998</v>
      </c>
      <c r="E17" s="1">
        <v>24.557924914675802</v>
      </c>
      <c r="F17" s="1">
        <v>1846.4639999999999</v>
      </c>
      <c r="G17" s="1">
        <v>890.63199999999995</v>
      </c>
      <c r="H17" s="1" t="s">
        <v>1</v>
      </c>
      <c r="I17" s="3" t="str">
        <f t="shared" si="0"/>
        <v>28*12</v>
      </c>
      <c r="J17" s="3">
        <f>ROUNDUP(F17/1500,0)-1</f>
        <v>1</v>
      </c>
      <c r="K17" s="3" t="str">
        <f t="shared" si="1"/>
        <v>28</v>
      </c>
    </row>
    <row r="18" spans="1:11">
      <c r="B18" s="1"/>
      <c r="C18" s="2"/>
      <c r="D18" s="2"/>
      <c r="E18" s="1"/>
      <c r="F18" s="1"/>
      <c r="G18" s="1"/>
      <c r="H18" s="1"/>
      <c r="I18" s="3"/>
      <c r="J18" s="3"/>
      <c r="K18" s="3"/>
    </row>
    <row r="19" spans="1:11">
      <c r="B19" s="1"/>
      <c r="C19" s="2"/>
      <c r="D19" s="2"/>
      <c r="E19" s="1"/>
      <c r="F19" s="1"/>
      <c r="G19" s="1"/>
      <c r="H19" s="6"/>
      <c r="I19" s="3"/>
      <c r="J19" s="3"/>
      <c r="K19" s="3"/>
    </row>
    <row r="20" spans="1:11">
      <c r="B20" s="10"/>
      <c r="C20" s="11"/>
      <c r="D20" s="11"/>
      <c r="E20" s="10"/>
      <c r="F20" s="10"/>
      <c r="G20" s="10"/>
      <c r="H20" s="1"/>
      <c r="I20" s="3"/>
      <c r="J20" s="3"/>
      <c r="K20" s="3"/>
    </row>
    <row r="23" spans="1:11">
      <c r="B23" t="s">
        <v>49</v>
      </c>
    </row>
    <row r="24" spans="1:11">
      <c r="B24" t="s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A类</vt:lpstr>
      <vt:lpstr>B类</vt:lpstr>
      <vt:lpstr>按IQIK之比分的C类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2018-11-22T13:49:31Z</dcterms:modified>
</cp:coreProperties>
</file>