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inac\Downloads\"/>
    </mc:Choice>
  </mc:AlternateContent>
  <xr:revisionPtr revIDLastSave="0" documentId="13_ncr:1_{BE58B0CD-FBAD-4B75-8612-00F08FB96036}" xr6:coauthVersionLast="47" xr6:coauthVersionMax="47" xr10:uidLastSave="{00000000-0000-0000-0000-000000000000}"/>
  <bookViews>
    <workbookView xWindow="28680" yWindow="-120" windowWidth="29040" windowHeight="15840" activeTab="3" xr2:uid="{09181F4F-8B69-4A34-9813-7B68559FEE56}"/>
  </bookViews>
  <sheets>
    <sheet name="information_OS_classification" sheetId="4" r:id="rId1"/>
    <sheet name="all_relationships" sheetId="2" r:id="rId2"/>
    <sheet name="all_speaker_timestamps" sheetId="1" r:id="rId3"/>
    <sheet name="all_PS_accuracy_PESQ_gender_acc" sheetId="3" r:id="rId4"/>
  </sheets>
  <calcPr calcId="181029"/>
</workbook>
</file>

<file path=xl/calcChain.xml><?xml version="1.0" encoding="utf-8"?>
<calcChain xmlns="http://schemas.openxmlformats.org/spreadsheetml/2006/main">
  <c r="F16" i="3" l="1"/>
  <c r="D16" i="3"/>
  <c r="E16" i="3"/>
  <c r="F15" i="3"/>
  <c r="F14" i="3"/>
  <c r="F13" i="3"/>
  <c r="F12" i="3"/>
  <c r="F11" i="3"/>
  <c r="F10" i="3"/>
  <c r="F9" i="3"/>
  <c r="F8" i="3"/>
  <c r="F7" i="3"/>
  <c r="F6" i="3"/>
  <c r="D15" i="3"/>
  <c r="CC27" i="1"/>
  <c r="D11" i="3"/>
  <c r="AW37" i="1"/>
  <c r="D14" i="3"/>
  <c r="BU34" i="1"/>
  <c r="D13" i="3"/>
  <c r="BM18" i="1"/>
  <c r="BE33" i="1"/>
  <c r="D8" i="3"/>
  <c r="Y60" i="1"/>
  <c r="D7" i="3"/>
  <c r="P33" i="1"/>
  <c r="D12" i="3"/>
  <c r="D6" i="3"/>
  <c r="I21" i="1"/>
</calcChain>
</file>

<file path=xl/sharedStrings.xml><?xml version="1.0" encoding="utf-8"?>
<sst xmlns="http://schemas.openxmlformats.org/spreadsheetml/2006/main" count="477" uniqueCount="106">
  <si>
    <t>Start (s)</t>
  </si>
  <si>
    <t>End (s)</t>
  </si>
  <si>
    <t>SPEAKER_01</t>
  </si>
  <si>
    <t>SPEAKER_00</t>
  </si>
  <si>
    <t xml:space="preserve">Original Speaker </t>
  </si>
  <si>
    <t>Predicted Speaker</t>
  </si>
  <si>
    <t>Test Case E</t>
  </si>
  <si>
    <t>Test Case G</t>
  </si>
  <si>
    <t xml:space="preserve">PS Classification Accuracy = </t>
  </si>
  <si>
    <t>PS Classification Accuracy =</t>
  </si>
  <si>
    <t>Test Case H</t>
  </si>
  <si>
    <t>Test Case I</t>
  </si>
  <si>
    <t>Test Case J</t>
  </si>
  <si>
    <t>SPEAKER_02</t>
  </si>
  <si>
    <t>Test Case D</t>
  </si>
  <si>
    <t>Test Case C</t>
  </si>
  <si>
    <t>Test Case A</t>
  </si>
  <si>
    <t>Test Case B</t>
  </si>
  <si>
    <t>Test Case F</t>
  </si>
  <si>
    <t>Relationship between OS and PS</t>
  </si>
  <si>
    <t>Original Speaker (OS)</t>
  </si>
  <si>
    <t>Predicted Speaker (PS)</t>
  </si>
  <si>
    <t>OS1:Graham Norton</t>
  </si>
  <si>
    <t>PS1</t>
  </si>
  <si>
    <t>OS2:Olivia Colman</t>
  </si>
  <si>
    <t>PS0</t>
  </si>
  <si>
    <t>OS3:Hugh Laurie</t>
  </si>
  <si>
    <t>PS2</t>
  </si>
  <si>
    <t>OS4:Romesh Ranganathan</t>
  </si>
  <si>
    <t>Original Speaker</t>
  </si>
  <si>
    <t>Test Case</t>
  </si>
  <si>
    <t>Accuracy (%)</t>
  </si>
  <si>
    <t>PS Classification Accuracy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</si>
  <si>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</si>
  <si>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</si>
  <si>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</si>
  <si>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</si>
  <si>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</si>
  <si>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</si>
  <si>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</si>
  <si>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</si>
  <si>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</si>
  <si>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</si>
  <si>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 xml:space="preserve">Legend: </t>
  </si>
  <si>
    <t>Red Colour</t>
  </si>
  <si>
    <t xml:space="preserve">Not Classified due to short time segment (threshold value for min audio segment length more than 2s </t>
  </si>
  <si>
    <t>Grey Box</t>
  </si>
  <si>
    <t>Green box</t>
  </si>
  <si>
    <t>OS1: Steve Harvey</t>
  </si>
  <si>
    <t>OS2: Jackie Chan</t>
  </si>
  <si>
    <t>OS1: Tim Sebastian</t>
  </si>
  <si>
    <t xml:space="preserve">OS2: Lee Kuan Yew </t>
  </si>
  <si>
    <t>OS1: Florence Pugh</t>
  </si>
  <si>
    <t>OS2: Timothée Chalamet</t>
  </si>
  <si>
    <t xml:space="preserve">F </t>
  </si>
  <si>
    <t>Classifications</t>
  </si>
  <si>
    <t>OS #</t>
  </si>
  <si>
    <t>Gender</t>
  </si>
  <si>
    <t>Test Case:</t>
  </si>
  <si>
    <t>Name</t>
  </si>
  <si>
    <t>Robin Roberts</t>
  </si>
  <si>
    <t>Female</t>
  </si>
  <si>
    <t>Age (Years)</t>
  </si>
  <si>
    <t>Height (cm)</t>
  </si>
  <si>
    <t>Taylor Swift</t>
  </si>
  <si>
    <t>Jimmy Fallon</t>
  </si>
  <si>
    <t>Male</t>
  </si>
  <si>
    <t>Emma Watson</t>
  </si>
  <si>
    <t>Graham Norton</t>
  </si>
  <si>
    <t xml:space="preserve">Olivia Colman </t>
  </si>
  <si>
    <t>Hugh Laurie</t>
  </si>
  <si>
    <t>Romesh Ranganathan</t>
  </si>
  <si>
    <t>Steve Harvey</t>
  </si>
  <si>
    <t>Jackie Chan</t>
  </si>
  <si>
    <t>Tim Sebastian</t>
  </si>
  <si>
    <t>Lee Kuan Yew</t>
  </si>
  <si>
    <t>OS1: Robin Roberts</t>
  </si>
  <si>
    <t>OS2: Taylor Swift</t>
  </si>
  <si>
    <t>OS1: Jimmy Fallon</t>
  </si>
  <si>
    <t>OS2:Emma Watson</t>
  </si>
  <si>
    <t xml:space="preserve">Misclassification of time segment that is more than 2 seconds. </t>
  </si>
  <si>
    <t xml:space="preserve">No Classification due to overlap with main speaker. </t>
  </si>
  <si>
    <t>Blue Colour</t>
  </si>
  <si>
    <t>Wrong Classifcaiton Due to Music audio or Singing</t>
  </si>
  <si>
    <t>PESQ score</t>
  </si>
  <si>
    <t xml:space="preserve">Year of source: </t>
  </si>
  <si>
    <t>OS1: Keira Knightley</t>
  </si>
  <si>
    <t>OS2: Matthew MacFadyen</t>
  </si>
  <si>
    <t>PS3</t>
  </si>
  <si>
    <t>Heavy Downpour</t>
  </si>
  <si>
    <t>Keira Knightley</t>
  </si>
  <si>
    <t>Matthew MacFadyen</t>
  </si>
  <si>
    <t xml:space="preserve"> Julianne Moore</t>
  </si>
  <si>
    <t>Leonardo DiCaprio</t>
  </si>
  <si>
    <t>OS1:  Julianne Moore</t>
  </si>
  <si>
    <t>OS2: Leonardo DiCaprio</t>
  </si>
  <si>
    <t>Benjamin Kheng</t>
  </si>
  <si>
    <t>OS1: Benjamin Kheng</t>
  </si>
  <si>
    <t>Singing Voice</t>
  </si>
  <si>
    <t>Florence Pugh</t>
  </si>
  <si>
    <t>Timothée Chalamet</t>
  </si>
  <si>
    <t>Saoirse Ronan</t>
  </si>
  <si>
    <t>OS1: Saoirse Ronan</t>
  </si>
  <si>
    <t>PS1, PS2</t>
  </si>
  <si>
    <t xml:space="preserve">Average: </t>
  </si>
  <si>
    <t>Gender Classification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</si>
</sst>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131313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1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/>
    <xf numFmtId="0" fontId="14" fillId="35" borderId="0" xfId="0" applyFont="1" applyFill="1"/>
    <xf numFmtId="9" fontId="0" fillId="0" borderId="0" xfId="0" applyNumberFormat="1"/>
    <xf numFmtId="164" fontId="0" fillId="0" borderId="0" xfId="42" applyNumberFormat="1" applyFont="1"/>
    <xf numFmtId="0" fontId="16" fillId="0" borderId="0" xfId="0" applyFont="1"/>
    <xf numFmtId="0" fontId="0" fillId="0" borderId="10" xfId="0" applyBorder="1"/>
    <xf numFmtId="9" fontId="0" fillId="0" borderId="0" xfId="42" applyFont="1"/>
    <xf numFmtId="10" fontId="0" fillId="0" borderId="0" xfId="0" applyNumberFormat="1"/>
    <xf numFmtId="10" fontId="0" fillId="0" borderId="0" xfId="42" applyNumberFormat="1" applyFont="1"/>
    <xf numFmtId="0" fontId="0" fillId="36" borderId="0" xfId="0" applyFill="1"/>
    <xf numFmtId="0" fontId="18" fillId="36" borderId="0" xfId="0" applyFont="1" applyFill="1"/>
    <xf numFmtId="49" fontId="0" fillId="33" borderId="0" xfId="0" applyNumberFormat="1" applyFill="1"/>
    <xf numFmtId="49" fontId="0" fillId="34" borderId="0" xfId="0" applyNumberFormat="1" applyFill="1"/>
    <xf numFmtId="2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33" borderId="12" xfId="0" applyFill="1" applyBorder="1"/>
    <xf numFmtId="0" fontId="0" fillId="34" borderId="12" xfId="0" applyFill="1" applyBorder="1"/>
    <xf numFmtId="0" fontId="0" fillId="0" borderId="13" xfId="0" applyBorder="1"/>
    <xf numFmtId="0" fontId="0" fillId="0" borderId="14" xfId="0" applyBorder="1"/>
    <xf numFmtId="0" fontId="0" fillId="33" borderId="13" xfId="0" applyFill="1" applyBorder="1"/>
    <xf numFmtId="0" fontId="0" fillId="34" borderId="13" xfId="0" applyFill="1" applyBorder="1"/>
    <xf numFmtId="0" fontId="0" fillId="37" borderId="13" xfId="0" applyFill="1" applyBorder="1"/>
    <xf numFmtId="0" fontId="14" fillId="36" borderId="13" xfId="0" applyFont="1" applyFill="1" applyBorder="1"/>
    <xf numFmtId="0" fontId="0" fillId="37" borderId="15" xfId="0" applyFill="1" applyBorder="1"/>
    <xf numFmtId="0" fontId="0" fillId="0" borderId="16" xfId="0" applyBorder="1"/>
    <xf numFmtId="0" fontId="0" fillId="0" borderId="17" xfId="0" applyBorder="1"/>
    <xf numFmtId="2" fontId="0" fillId="0" borderId="14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6" fillId="0" borderId="21" xfId="0" applyFont="1" applyBorder="1"/>
    <xf numFmtId="0" fontId="16" fillId="0" borderId="24" xfId="0" applyFont="1" applyBorder="1"/>
    <xf numFmtId="0" fontId="0" fillId="0" borderId="25" xfId="0" applyBorder="1"/>
    <xf numFmtId="0" fontId="0" fillId="0" borderId="15" xfId="0" applyBorder="1"/>
    <xf numFmtId="0" fontId="14" fillId="0" borderId="17" xfId="0" applyFont="1" applyBorder="1"/>
    <xf numFmtId="0" fontId="14" fillId="0" borderId="13" xfId="0" applyFont="1" applyBorder="1"/>
    <xf numFmtId="0" fontId="0" fillId="36" borderId="13" xfId="0" applyFill="1" applyBorder="1"/>
    <xf numFmtId="0" fontId="0" fillId="34" borderId="15" xfId="0" applyFill="1" applyBorder="1"/>
    <xf numFmtId="0" fontId="0" fillId="0" borderId="28" xfId="0" applyBorder="1"/>
    <xf numFmtId="0" fontId="19" fillId="0" borderId="0" xfId="0" applyFont="1"/>
    <xf numFmtId="0" fontId="20" fillId="0" borderId="0" xfId="0" applyFont="1" applyAlignment="1">
      <alignment vertical="center"/>
    </xf>
    <xf numFmtId="0" fontId="0" fillId="38" borderId="0" xfId="0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39" borderId="0" xfId="0" applyFill="1"/>
    <xf numFmtId="49" fontId="0" fillId="39" borderId="0" xfId="0" applyNumberFormat="1" applyFill="1"/>
    <xf numFmtId="0" fontId="14" fillId="39" borderId="0" xfId="0" applyFont="1" applyFill="1"/>
    <xf numFmtId="0" fontId="16" fillId="0" borderId="22" xfId="0" applyFont="1" applyBorder="1"/>
    <xf numFmtId="0" fontId="16" fillId="0" borderId="23" xfId="0" applyFont="1" applyBorder="1"/>
    <xf numFmtId="0" fontId="16" fillId="0" borderId="29" xfId="0" applyFont="1" applyBorder="1"/>
    <xf numFmtId="0" fontId="19" fillId="36" borderId="0" xfId="0" applyFont="1" applyFill="1"/>
    <xf numFmtId="2" fontId="0" fillId="0" borderId="0" xfId="0" applyNumberFormat="1"/>
    <xf numFmtId="0" fontId="0" fillId="0" borderId="0" xfId="0" applyAlignment="1">
      <alignment horizontal="left"/>
    </xf>
    <xf numFmtId="0" fontId="0" fillId="0" borderId="30" xfId="0" applyBorder="1"/>
    <xf numFmtId="0" fontId="18" fillId="34" borderId="0" xfId="0" applyFont="1" applyFill="1"/>
    <xf numFmtId="0" fontId="14" fillId="0" borderId="15" xfId="0" applyFont="1" applyBorder="1"/>
    <xf numFmtId="0" fontId="23" fillId="0" borderId="0" xfId="0" applyFont="1"/>
    <xf numFmtId="0" fontId="18" fillId="37" borderId="0" xfId="0" applyFont="1" applyFill="1"/>
    <xf numFmtId="0" fontId="0" fillId="37" borderId="0" xfId="0" applyFill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0" fontId="0" fillId="0" borderId="10" xfId="0" applyNumberFormat="1" applyBorder="1"/>
    <xf numFmtId="10" fontId="0" fillId="0" borderId="10" xfId="42" applyNumberFormat="1" applyFont="1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/>
    <xf numFmtId="0" fontId="0" fillId="0" borderId="0" xfId="0" applyBorder="1"/>
    <xf numFmtId="0" fontId="0" fillId="0" borderId="35" xfId="0" applyBorder="1"/>
    <xf numFmtId="0" fontId="0" fillId="0" borderId="36" xfId="0" applyBorder="1"/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2" fillId="0" borderId="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0" xfId="0" applyBorder="1" applyAlignment="1">
      <alignment horizontal="center"/>
    </xf>
    <xf numFmtId="0" fontId="22" fillId="0" borderId="3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40" borderId="0" xfId="0" applyFill="1" applyBorder="1" applyAlignment="1">
      <alignment horizontal="center"/>
    </xf>
    <xf numFmtId="0" fontId="0" fillId="40" borderId="35" xfId="0" applyFill="1" applyBorder="1" applyAlignment="1">
      <alignment horizontal="center"/>
    </xf>
    <xf numFmtId="0" fontId="0" fillId="40" borderId="30" xfId="0" applyFill="1" applyBorder="1" applyAlignment="1">
      <alignment horizontal="center"/>
    </xf>
    <xf numFmtId="0" fontId="0" fillId="40" borderId="11" xfId="0" applyFill="1" applyBorder="1" applyAlignment="1">
      <alignment horizontal="center"/>
    </xf>
    <xf numFmtId="0" fontId="22" fillId="40" borderId="0" xfId="0" applyFont="1" applyFill="1" applyBorder="1" applyAlignment="1">
      <alignment horizontal="center" vertical="center"/>
    </xf>
    <xf numFmtId="0" fontId="22" fillId="40" borderId="30" xfId="0" applyFont="1" applyFill="1" applyBorder="1" applyAlignment="1">
      <alignment horizontal="center" vertical="center"/>
    </xf>
    <xf numFmtId="0" fontId="16" fillId="0" borderId="33" xfId="0" applyFont="1" applyBorder="1" applyAlignment="1">
      <alignment horizontal="left"/>
    </xf>
    <xf numFmtId="0" fontId="16" fillId="0" borderId="11" xfId="0" applyFont="1" applyBorder="1"/>
    <xf numFmtId="0" fontId="16" fillId="0" borderId="30" xfId="0" applyFont="1" applyBorder="1"/>
    <xf numFmtId="164" fontId="0" fillId="0" borderId="37" xfId="42" applyNumberFormat="1" applyFont="1" applyBorder="1"/>
    <xf numFmtId="10" fontId="0" fillId="0" borderId="22" xfId="0" applyNumberFormat="1" applyBorder="1"/>
    <xf numFmtId="0" fontId="16" fillId="0" borderId="13" xfId="0" applyFont="1" applyBorder="1"/>
    <xf numFmtId="0" fontId="16" fillId="0" borderId="15" xfId="0" applyFont="1" applyBorder="1"/>
    <xf numFmtId="0" fontId="16" fillId="0" borderId="21" xfId="0" applyFont="1" applyFill="1" applyBorder="1"/>
    <xf numFmtId="0" fontId="16" fillId="0" borderId="18" xfId="0" applyFont="1" applyBorder="1"/>
    <xf numFmtId="10" fontId="0" fillId="0" borderId="19" xfId="0" applyNumberFormat="1" applyBorder="1"/>
    <xf numFmtId="0" fontId="16" fillId="0" borderId="16" xfId="0" applyFont="1" applyBorder="1"/>
    <xf numFmtId="2" fontId="0" fillId="0" borderId="36" xfId="0" applyNumberFormat="1" applyBorder="1"/>
    <xf numFmtId="2" fontId="0" fillId="0" borderId="41" xfId="0" applyNumberFormat="1" applyBorder="1"/>
    <xf numFmtId="2" fontId="0" fillId="0" borderId="42" xfId="0" applyNumberFormat="1" applyBorder="1"/>
    <xf numFmtId="0" fontId="16" fillId="0" borderId="43" xfId="0" applyFont="1" applyBorder="1"/>
    <xf numFmtId="2" fontId="0" fillId="0" borderId="31" xfId="0" applyNumberFormat="1" applyBorder="1"/>
    <xf numFmtId="10" fontId="0" fillId="0" borderId="23" xfId="42" applyNumberFormat="1" applyFont="1" applyBorder="1"/>
    <xf numFmtId="10" fontId="0" fillId="0" borderId="44" xfId="42" applyNumberFormat="1" applyFont="1" applyBorder="1"/>
    <xf numFmtId="10" fontId="1" fillId="0" borderId="44" xfId="42" applyNumberFormat="1" applyFont="1" applyBorder="1"/>
    <xf numFmtId="0" fontId="16" fillId="0" borderId="10" xfId="0" applyFont="1" applyBorder="1" applyAlignment="1">
      <alignment horizontal="center" vertical="center"/>
    </xf>
    <xf numFmtId="2" fontId="16" fillId="0" borderId="10" xfId="0" applyNumberFormat="1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2" fontId="16" fillId="0" borderId="39" xfId="0" applyNumberFormat="1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2" fontId="16" fillId="0" borderId="16" xfId="0" applyNumberFormat="1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6600-AF70-4DE6-8ECD-5A3C3B3443BC}">
  <dimension ref="B2:N35"/>
  <sheetViews>
    <sheetView zoomScale="73" zoomScaleNormal="73" workbookViewId="0">
      <selection activeCell="H23" sqref="H23"/>
    </sheetView>
  </sheetViews>
  <sheetFormatPr defaultRowHeight="15" x14ac:dyDescent="0.25"/>
  <cols>
    <col min="2" max="2" width="13.7109375" bestFit="1" customWidth="1"/>
    <col min="3" max="3" width="4.85546875" bestFit="1" customWidth="1"/>
    <col min="4" max="4" width="14.7109375" bestFit="1" customWidth="1"/>
    <col min="5" max="5" width="20.28515625" bestFit="1" customWidth="1"/>
    <col min="6" max="6" width="12.5703125" bestFit="1" customWidth="1"/>
    <col min="7" max="7" width="13.42578125" bestFit="1" customWidth="1"/>
    <col min="8" max="8" width="17.5703125" customWidth="1"/>
    <col min="9" max="9" width="13.7109375" bestFit="1" customWidth="1"/>
    <col min="10" max="10" width="19.7109375" bestFit="1" customWidth="1"/>
    <col min="11" max="11" width="17.5703125" bestFit="1" customWidth="1"/>
    <col min="12" max="12" width="15.5703125" bestFit="1" customWidth="1"/>
    <col min="13" max="14" width="18.7109375" bestFit="1" customWidth="1"/>
  </cols>
  <sheetData>
    <row r="2" spans="2:14" s="58" customFormat="1" x14ac:dyDescent="0.25">
      <c r="B2" s="71"/>
      <c r="C2" s="72"/>
      <c r="D2" s="92" t="s">
        <v>85</v>
      </c>
      <c r="E2" s="72">
        <v>2022</v>
      </c>
      <c r="F2" s="72">
        <v>2017</v>
      </c>
      <c r="G2" s="72">
        <v>1980</v>
      </c>
      <c r="H2" s="72">
        <v>2019</v>
      </c>
      <c r="I2" s="72">
        <v>2017</v>
      </c>
      <c r="J2" s="72">
        <v>2005</v>
      </c>
      <c r="K2" s="72">
        <v>2016</v>
      </c>
      <c r="L2" s="72">
        <v>2024</v>
      </c>
      <c r="M2" s="72">
        <v>2019</v>
      </c>
      <c r="N2" s="73">
        <v>2019</v>
      </c>
    </row>
    <row r="3" spans="2:14" x14ac:dyDescent="0.25">
      <c r="B3" s="77"/>
      <c r="C3" s="59" t="s">
        <v>56</v>
      </c>
      <c r="D3" s="93" t="s">
        <v>58</v>
      </c>
      <c r="E3" s="94" t="s">
        <v>33</v>
      </c>
      <c r="F3" s="94" t="s">
        <v>34</v>
      </c>
      <c r="G3" s="94" t="s">
        <v>35</v>
      </c>
      <c r="H3" s="94" t="s">
        <v>36</v>
      </c>
      <c r="I3" s="94" t="s">
        <v>37</v>
      </c>
      <c r="J3" s="94" t="s">
        <v>54</v>
      </c>
      <c r="K3" s="94" t="s">
        <v>39</v>
      </c>
      <c r="L3" s="94" t="s">
        <v>40</v>
      </c>
      <c r="M3" s="94" t="s">
        <v>41</v>
      </c>
      <c r="N3" s="93" t="s">
        <v>42</v>
      </c>
    </row>
    <row r="4" spans="2:14" x14ac:dyDescent="0.25">
      <c r="B4" s="74"/>
      <c r="C4" s="75">
        <v>1</v>
      </c>
      <c r="D4" s="76" t="s">
        <v>59</v>
      </c>
      <c r="E4" s="80" t="s">
        <v>68</v>
      </c>
      <c r="F4" s="80" t="s">
        <v>72</v>
      </c>
      <c r="G4" s="80" t="s">
        <v>74</v>
      </c>
      <c r="H4" s="81" t="s">
        <v>60</v>
      </c>
      <c r="I4" s="80" t="s">
        <v>65</v>
      </c>
      <c r="J4" s="80" t="s">
        <v>90</v>
      </c>
      <c r="K4" s="80" t="s">
        <v>92</v>
      </c>
      <c r="L4" s="80" t="s">
        <v>96</v>
      </c>
      <c r="M4" s="80" t="s">
        <v>99</v>
      </c>
      <c r="N4" s="82" t="s">
        <v>101</v>
      </c>
    </row>
    <row r="5" spans="2:14" x14ac:dyDescent="0.25">
      <c r="B5" s="78" t="s">
        <v>55</v>
      </c>
      <c r="C5" s="75"/>
      <c r="D5" s="76" t="s">
        <v>57</v>
      </c>
      <c r="E5" s="80" t="s">
        <v>66</v>
      </c>
      <c r="F5" s="80" t="s">
        <v>66</v>
      </c>
      <c r="G5" s="80" t="s">
        <v>66</v>
      </c>
      <c r="H5" s="81" t="s">
        <v>61</v>
      </c>
      <c r="I5" s="80" t="s">
        <v>66</v>
      </c>
      <c r="J5" s="80" t="s">
        <v>61</v>
      </c>
      <c r="K5" s="80" t="s">
        <v>61</v>
      </c>
      <c r="L5" s="80" t="s">
        <v>66</v>
      </c>
      <c r="M5" s="80" t="s">
        <v>61</v>
      </c>
      <c r="N5" s="82" t="s">
        <v>61</v>
      </c>
    </row>
    <row r="6" spans="2:14" x14ac:dyDescent="0.25">
      <c r="B6" s="78"/>
      <c r="C6" s="75"/>
      <c r="D6" s="76" t="s">
        <v>63</v>
      </c>
      <c r="E6" s="80">
        <v>173</v>
      </c>
      <c r="F6" s="80">
        <v>185</v>
      </c>
      <c r="G6" s="80">
        <v>180</v>
      </c>
      <c r="H6" s="81">
        <v>175</v>
      </c>
      <c r="I6" s="80">
        <v>183</v>
      </c>
      <c r="J6" s="80">
        <v>170</v>
      </c>
      <c r="K6" s="80">
        <v>160</v>
      </c>
      <c r="L6" s="80">
        <v>175</v>
      </c>
      <c r="M6" s="80">
        <v>162</v>
      </c>
      <c r="N6" s="82">
        <v>168</v>
      </c>
    </row>
    <row r="7" spans="2:14" s="59" customFormat="1" x14ac:dyDescent="0.25">
      <c r="B7" s="79"/>
      <c r="D7" s="17" t="s">
        <v>62</v>
      </c>
      <c r="E7" s="83">
        <v>59</v>
      </c>
      <c r="F7" s="83">
        <v>60</v>
      </c>
      <c r="G7" s="83">
        <v>45</v>
      </c>
      <c r="H7" s="84">
        <v>58</v>
      </c>
      <c r="I7" s="83">
        <v>42</v>
      </c>
      <c r="J7" s="83">
        <v>20</v>
      </c>
      <c r="K7" s="83">
        <v>55</v>
      </c>
      <c r="L7" s="83">
        <v>33</v>
      </c>
      <c r="M7" s="83">
        <v>23</v>
      </c>
      <c r="N7" s="85">
        <v>25</v>
      </c>
    </row>
    <row r="8" spans="2:14" x14ac:dyDescent="0.25">
      <c r="B8" s="74"/>
      <c r="C8" s="75">
        <v>2</v>
      </c>
      <c r="D8" s="76" t="s">
        <v>59</v>
      </c>
      <c r="E8" s="80" t="s">
        <v>69</v>
      </c>
      <c r="F8" s="80" t="s">
        <v>73</v>
      </c>
      <c r="G8" s="80" t="s">
        <v>75</v>
      </c>
      <c r="H8" s="81" t="s">
        <v>64</v>
      </c>
      <c r="I8" s="80" t="s">
        <v>67</v>
      </c>
      <c r="J8" s="80" t="s">
        <v>91</v>
      </c>
      <c r="K8" s="80" t="s">
        <v>93</v>
      </c>
      <c r="L8" s="86"/>
      <c r="M8" s="80" t="s">
        <v>100</v>
      </c>
      <c r="N8" s="82" t="s">
        <v>100</v>
      </c>
    </row>
    <row r="9" spans="2:14" x14ac:dyDescent="0.25">
      <c r="B9" s="78" t="s">
        <v>55</v>
      </c>
      <c r="C9" s="75"/>
      <c r="D9" s="76" t="s">
        <v>57</v>
      </c>
      <c r="E9" s="80" t="s">
        <v>61</v>
      </c>
      <c r="F9" s="80" t="s">
        <v>66</v>
      </c>
      <c r="G9" s="80" t="s">
        <v>66</v>
      </c>
      <c r="H9" s="81" t="s">
        <v>61</v>
      </c>
      <c r="I9" s="80" t="s">
        <v>61</v>
      </c>
      <c r="J9" s="80" t="s">
        <v>66</v>
      </c>
      <c r="K9" s="80" t="s">
        <v>66</v>
      </c>
      <c r="L9" s="86"/>
      <c r="M9" s="80" t="s">
        <v>66</v>
      </c>
      <c r="N9" s="82" t="s">
        <v>66</v>
      </c>
    </row>
    <row r="10" spans="2:14" x14ac:dyDescent="0.25">
      <c r="B10" s="78"/>
      <c r="C10" s="75"/>
      <c r="D10" s="76" t="s">
        <v>63</v>
      </c>
      <c r="E10" s="80">
        <v>170</v>
      </c>
      <c r="F10" s="80">
        <v>175</v>
      </c>
      <c r="G10" s="80">
        <v>175</v>
      </c>
      <c r="H10" s="81">
        <v>180</v>
      </c>
      <c r="I10" s="80">
        <v>165</v>
      </c>
      <c r="J10" s="80">
        <v>191</v>
      </c>
      <c r="K10" s="80">
        <v>183</v>
      </c>
      <c r="L10" s="86"/>
      <c r="M10" s="80">
        <v>178</v>
      </c>
      <c r="N10" s="82">
        <v>178</v>
      </c>
    </row>
    <row r="11" spans="2:14" s="59" customFormat="1" x14ac:dyDescent="0.25">
      <c r="B11" s="79"/>
      <c r="D11" s="17" t="s">
        <v>62</v>
      </c>
      <c r="E11" s="83">
        <v>48</v>
      </c>
      <c r="F11" s="83">
        <v>63</v>
      </c>
      <c r="G11" s="83">
        <v>74</v>
      </c>
      <c r="H11" s="84">
        <v>29</v>
      </c>
      <c r="I11" s="83">
        <v>27</v>
      </c>
      <c r="J11" s="83">
        <v>31</v>
      </c>
      <c r="K11" s="83">
        <v>41</v>
      </c>
      <c r="L11" s="88"/>
      <c r="M11" s="83">
        <v>24</v>
      </c>
      <c r="N11" s="85">
        <v>24</v>
      </c>
    </row>
    <row r="12" spans="2:14" x14ac:dyDescent="0.25">
      <c r="B12" s="74"/>
      <c r="C12" s="75">
        <v>3</v>
      </c>
      <c r="D12" s="76" t="s">
        <v>59</v>
      </c>
      <c r="E12" s="80" t="s">
        <v>70</v>
      </c>
      <c r="F12" s="86"/>
      <c r="G12" s="86"/>
      <c r="H12" s="86"/>
      <c r="I12" s="86"/>
      <c r="J12" s="86"/>
      <c r="K12" s="86"/>
      <c r="L12" s="86"/>
      <c r="M12" s="86"/>
      <c r="N12" s="87"/>
    </row>
    <row r="13" spans="2:14" x14ac:dyDescent="0.25">
      <c r="B13" s="78" t="s">
        <v>55</v>
      </c>
      <c r="C13" s="75"/>
      <c r="D13" s="76" t="s">
        <v>57</v>
      </c>
      <c r="E13" s="80" t="s">
        <v>66</v>
      </c>
      <c r="F13" s="86"/>
      <c r="G13" s="86"/>
      <c r="H13" s="86"/>
      <c r="I13" s="86"/>
      <c r="J13" s="86"/>
      <c r="K13" s="86"/>
      <c r="L13" s="86"/>
      <c r="M13" s="86"/>
      <c r="N13" s="87"/>
    </row>
    <row r="14" spans="2:14" x14ac:dyDescent="0.25">
      <c r="B14" s="78"/>
      <c r="C14" s="75"/>
      <c r="D14" s="76" t="s">
        <v>63</v>
      </c>
      <c r="E14" s="80">
        <v>188</v>
      </c>
      <c r="F14" s="86"/>
      <c r="G14" s="86"/>
      <c r="H14" s="86"/>
      <c r="I14" s="86"/>
      <c r="J14" s="86"/>
      <c r="K14" s="86"/>
      <c r="L14" s="86"/>
      <c r="M14" s="86"/>
      <c r="N14" s="87"/>
    </row>
    <row r="15" spans="2:14" s="59" customFormat="1" x14ac:dyDescent="0.25">
      <c r="B15" s="79"/>
      <c r="D15" s="17" t="s">
        <v>62</v>
      </c>
      <c r="E15" s="83">
        <v>63</v>
      </c>
      <c r="F15" s="88"/>
      <c r="G15" s="88"/>
      <c r="H15" s="88"/>
      <c r="I15" s="88"/>
      <c r="J15" s="88"/>
      <c r="K15" s="88"/>
      <c r="L15" s="88"/>
      <c r="M15" s="88"/>
      <c r="N15" s="89"/>
    </row>
    <row r="16" spans="2:14" x14ac:dyDescent="0.25">
      <c r="B16" s="74"/>
      <c r="C16" s="75">
        <v>4</v>
      </c>
      <c r="D16" s="76" t="s">
        <v>59</v>
      </c>
      <c r="E16" s="80" t="s">
        <v>71</v>
      </c>
      <c r="F16" s="86"/>
      <c r="G16" s="86"/>
      <c r="H16" s="90"/>
      <c r="I16" s="86"/>
      <c r="J16" s="86"/>
      <c r="K16" s="86"/>
      <c r="L16" s="86"/>
      <c r="M16" s="86"/>
      <c r="N16" s="87"/>
    </row>
    <row r="17" spans="2:14" x14ac:dyDescent="0.25">
      <c r="B17" s="78" t="s">
        <v>55</v>
      </c>
      <c r="C17" s="75"/>
      <c r="D17" s="76" t="s">
        <v>57</v>
      </c>
      <c r="E17" s="80" t="s">
        <v>66</v>
      </c>
      <c r="F17" s="86"/>
      <c r="G17" s="86"/>
      <c r="H17" s="90"/>
      <c r="I17" s="86"/>
      <c r="J17" s="86"/>
      <c r="K17" s="86"/>
      <c r="L17" s="86"/>
      <c r="M17" s="86"/>
      <c r="N17" s="87"/>
    </row>
    <row r="18" spans="2:14" x14ac:dyDescent="0.25">
      <c r="B18" s="78"/>
      <c r="C18" s="75"/>
      <c r="D18" s="76" t="s">
        <v>63</v>
      </c>
      <c r="E18" s="80">
        <v>182</v>
      </c>
      <c r="F18" s="86"/>
      <c r="G18" s="86"/>
      <c r="H18" s="90"/>
      <c r="I18" s="86"/>
      <c r="J18" s="86"/>
      <c r="K18" s="86"/>
      <c r="L18" s="86"/>
      <c r="M18" s="86"/>
      <c r="N18" s="87"/>
    </row>
    <row r="19" spans="2:14" x14ac:dyDescent="0.25">
      <c r="B19" s="79"/>
      <c r="C19" s="59"/>
      <c r="D19" s="17" t="s">
        <v>62</v>
      </c>
      <c r="E19" s="83">
        <v>44</v>
      </c>
      <c r="F19" s="88"/>
      <c r="G19" s="88"/>
      <c r="H19" s="91"/>
      <c r="I19" s="88"/>
      <c r="J19" s="88"/>
      <c r="K19" s="88"/>
      <c r="L19" s="88"/>
      <c r="M19" s="88"/>
      <c r="N19" s="89"/>
    </row>
    <row r="21" spans="2:14" x14ac:dyDescent="0.25">
      <c r="H21" s="49"/>
    </row>
    <row r="22" spans="2:14" x14ac:dyDescent="0.25">
      <c r="H22" s="49"/>
      <c r="M22" s="46"/>
    </row>
    <row r="23" spans="2:14" x14ac:dyDescent="0.25">
      <c r="H23" s="48"/>
      <c r="M23" s="46"/>
    </row>
    <row r="24" spans="2:14" x14ac:dyDescent="0.25">
      <c r="H24" s="48"/>
    </row>
    <row r="26" spans="2:14" x14ac:dyDescent="0.25">
      <c r="G26" s="7"/>
    </row>
    <row r="27" spans="2:14" x14ac:dyDescent="0.25">
      <c r="G27" s="7"/>
    </row>
    <row r="31" spans="2:14" x14ac:dyDescent="0.25">
      <c r="G31" s="7"/>
    </row>
    <row r="32" spans="2:14" x14ac:dyDescent="0.25">
      <c r="G32" s="7"/>
      <c r="M32" s="46"/>
    </row>
    <row r="33" spans="7:10" x14ac:dyDescent="0.25">
      <c r="G33" s="7"/>
    </row>
    <row r="34" spans="7:10" x14ac:dyDescent="0.25">
      <c r="G34" s="7"/>
      <c r="J34" s="48"/>
    </row>
    <row r="35" spans="7:10" x14ac:dyDescent="0.25">
      <c r="J35" s="48"/>
    </row>
  </sheetData>
  <mergeCells count="4">
    <mergeCell ref="B5:B7"/>
    <mergeCell ref="B9:B11"/>
    <mergeCell ref="B13:B15"/>
    <mergeCell ref="B17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69A8-4E2E-4AA8-9763-874E32F9BB0D}">
  <dimension ref="B2:I35"/>
  <sheetViews>
    <sheetView zoomScale="106" zoomScaleNormal="106" workbookViewId="0">
      <selection activeCell="I27" sqref="I27"/>
    </sheetView>
  </sheetViews>
  <sheetFormatPr defaultRowHeight="15" x14ac:dyDescent="0.25"/>
  <cols>
    <col min="2" max="2" width="24.42578125" bestFit="1" customWidth="1"/>
    <col min="3" max="3" width="21.5703125" bestFit="1" customWidth="1"/>
    <col min="4" max="4" width="3.85546875" customWidth="1"/>
    <col min="5" max="5" width="20.140625" bestFit="1" customWidth="1"/>
    <col min="6" max="6" width="21.5703125" bestFit="1" customWidth="1"/>
    <col min="7" max="7" width="3.140625" customWidth="1"/>
    <col min="8" max="8" width="20.140625" bestFit="1" customWidth="1"/>
    <col min="9" max="9" width="21.5703125" bestFit="1" customWidth="1"/>
  </cols>
  <sheetData>
    <row r="2" spans="2:9" ht="15.75" thickBot="1" x14ac:dyDescent="0.3"/>
    <row r="3" spans="2:9" ht="15.75" thickBot="1" x14ac:dyDescent="0.3">
      <c r="B3" s="37" t="s">
        <v>16</v>
      </c>
      <c r="C3" s="38"/>
    </row>
    <row r="4" spans="2:9" x14ac:dyDescent="0.25">
      <c r="B4" s="67" t="s">
        <v>19</v>
      </c>
      <c r="C4" s="68"/>
      <c r="E4" s="37" t="s">
        <v>17</v>
      </c>
      <c r="F4" s="38"/>
      <c r="H4" s="37" t="s">
        <v>15</v>
      </c>
      <c r="I4" s="38"/>
    </row>
    <row r="5" spans="2:9" ht="16.5" customHeight="1" x14ac:dyDescent="0.25">
      <c r="B5" s="21" t="s">
        <v>20</v>
      </c>
      <c r="C5" s="22" t="s">
        <v>21</v>
      </c>
      <c r="E5" s="65" t="s">
        <v>19</v>
      </c>
      <c r="F5" s="66"/>
      <c r="H5" s="65" t="s">
        <v>19</v>
      </c>
      <c r="I5" s="66"/>
    </row>
    <row r="6" spans="2:9" x14ac:dyDescent="0.25">
      <c r="B6" s="21" t="s">
        <v>22</v>
      </c>
      <c r="C6" s="22" t="s">
        <v>23</v>
      </c>
      <c r="E6" s="21" t="s">
        <v>20</v>
      </c>
      <c r="F6" s="22" t="s">
        <v>21</v>
      </c>
      <c r="H6" s="21" t="s">
        <v>20</v>
      </c>
      <c r="I6" s="22" t="s">
        <v>21</v>
      </c>
    </row>
    <row r="7" spans="2:9" x14ac:dyDescent="0.25">
      <c r="B7" s="21" t="s">
        <v>24</v>
      </c>
      <c r="C7" s="22" t="s">
        <v>25</v>
      </c>
      <c r="E7" s="21" t="s">
        <v>48</v>
      </c>
      <c r="F7" s="22" t="s">
        <v>25</v>
      </c>
      <c r="H7" s="21" t="s">
        <v>50</v>
      </c>
      <c r="I7" s="22" t="s">
        <v>23</v>
      </c>
    </row>
    <row r="8" spans="2:9" ht="15.75" thickBot="1" x14ac:dyDescent="0.3">
      <c r="B8" s="21" t="s">
        <v>26</v>
      </c>
      <c r="C8" s="22" t="s">
        <v>27</v>
      </c>
      <c r="E8" s="39" t="s">
        <v>49</v>
      </c>
      <c r="F8" s="29" t="s">
        <v>23</v>
      </c>
      <c r="H8" s="39" t="s">
        <v>51</v>
      </c>
      <c r="I8" s="29" t="s">
        <v>25</v>
      </c>
    </row>
    <row r="9" spans="2:9" ht="15.75" thickBot="1" x14ac:dyDescent="0.3">
      <c r="B9" s="39" t="s">
        <v>28</v>
      </c>
      <c r="C9" s="40" t="s">
        <v>25</v>
      </c>
    </row>
    <row r="10" spans="2:9" ht="15.75" thickBot="1" x14ac:dyDescent="0.3"/>
    <row r="11" spans="2:9" x14ac:dyDescent="0.25">
      <c r="B11" s="37" t="s">
        <v>14</v>
      </c>
      <c r="C11" s="38"/>
      <c r="E11" s="37" t="s">
        <v>6</v>
      </c>
      <c r="F11" s="38"/>
      <c r="H11" s="37" t="s">
        <v>18</v>
      </c>
      <c r="I11" s="38"/>
    </row>
    <row r="12" spans="2:9" x14ac:dyDescent="0.25">
      <c r="B12" s="65" t="s">
        <v>19</v>
      </c>
      <c r="C12" s="66"/>
      <c r="E12" s="65" t="s">
        <v>19</v>
      </c>
      <c r="F12" s="66"/>
      <c r="H12" s="65" t="s">
        <v>19</v>
      </c>
      <c r="I12" s="66"/>
    </row>
    <row r="13" spans="2:9" x14ac:dyDescent="0.25">
      <c r="B13" s="21" t="s">
        <v>20</v>
      </c>
      <c r="C13" s="22" t="s">
        <v>21</v>
      </c>
      <c r="E13" s="21" t="s">
        <v>20</v>
      </c>
      <c r="F13" s="22" t="s">
        <v>21</v>
      </c>
      <c r="H13" s="21" t="s">
        <v>20</v>
      </c>
      <c r="I13" s="22" t="s">
        <v>21</v>
      </c>
    </row>
    <row r="14" spans="2:9" x14ac:dyDescent="0.25">
      <c r="B14" s="21" t="s">
        <v>76</v>
      </c>
      <c r="C14" s="22" t="s">
        <v>23</v>
      </c>
      <c r="E14" s="21" t="s">
        <v>78</v>
      </c>
      <c r="F14" s="22" t="s">
        <v>23</v>
      </c>
      <c r="H14" s="21" t="s">
        <v>86</v>
      </c>
      <c r="I14" s="22" t="s">
        <v>23</v>
      </c>
    </row>
    <row r="15" spans="2:9" ht="15.75" thickBot="1" x14ac:dyDescent="0.3">
      <c r="B15" s="39" t="s">
        <v>77</v>
      </c>
      <c r="C15" s="29" t="s">
        <v>25</v>
      </c>
      <c r="E15" s="39" t="s">
        <v>79</v>
      </c>
      <c r="F15" s="29" t="s">
        <v>25</v>
      </c>
      <c r="H15" s="21" t="s">
        <v>87</v>
      </c>
      <c r="I15" s="22" t="s">
        <v>27</v>
      </c>
    </row>
    <row r="16" spans="2:9" ht="15.75" thickBot="1" x14ac:dyDescent="0.3">
      <c r="H16" s="61" t="s">
        <v>89</v>
      </c>
      <c r="I16" s="40" t="s">
        <v>88</v>
      </c>
    </row>
    <row r="17" spans="2:9" ht="15.75" thickBot="1" x14ac:dyDescent="0.3"/>
    <row r="18" spans="2:9" x14ac:dyDescent="0.25">
      <c r="B18" s="37" t="s">
        <v>7</v>
      </c>
      <c r="C18" s="38"/>
      <c r="E18" s="37" t="s">
        <v>10</v>
      </c>
      <c r="F18" s="38"/>
      <c r="H18" s="37" t="s">
        <v>11</v>
      </c>
      <c r="I18" s="38"/>
    </row>
    <row r="19" spans="2:9" x14ac:dyDescent="0.25">
      <c r="B19" s="65" t="s">
        <v>19</v>
      </c>
      <c r="C19" s="66"/>
      <c r="E19" s="65" t="s">
        <v>19</v>
      </c>
      <c r="F19" s="66"/>
      <c r="H19" s="65" t="s">
        <v>19</v>
      </c>
      <c r="I19" s="66"/>
    </row>
    <row r="20" spans="2:9" x14ac:dyDescent="0.25">
      <c r="B20" s="21" t="s">
        <v>20</v>
      </c>
      <c r="C20" s="22" t="s">
        <v>21</v>
      </c>
      <c r="E20" s="21" t="s">
        <v>20</v>
      </c>
      <c r="F20" s="22" t="s">
        <v>21</v>
      </c>
      <c r="H20" s="21" t="s">
        <v>20</v>
      </c>
      <c r="I20" s="22" t="s">
        <v>21</v>
      </c>
    </row>
    <row r="21" spans="2:9" x14ac:dyDescent="0.25">
      <c r="B21" s="21" t="s">
        <v>94</v>
      </c>
      <c r="C21" s="22" t="s">
        <v>23</v>
      </c>
      <c r="E21" s="21" t="s">
        <v>97</v>
      </c>
      <c r="F21" s="22" t="s">
        <v>25</v>
      </c>
      <c r="H21" s="21" t="s">
        <v>52</v>
      </c>
      <c r="I21" s="22" t="s">
        <v>23</v>
      </c>
    </row>
    <row r="22" spans="2:9" ht="15.75" thickBot="1" x14ac:dyDescent="0.3">
      <c r="B22" s="39" t="s">
        <v>95</v>
      </c>
      <c r="C22" s="29" t="s">
        <v>25</v>
      </c>
      <c r="E22" s="61" t="s">
        <v>98</v>
      </c>
      <c r="F22" s="40" t="s">
        <v>23</v>
      </c>
      <c r="H22" s="39" t="s">
        <v>53</v>
      </c>
      <c r="I22" s="29" t="s">
        <v>25</v>
      </c>
    </row>
    <row r="23" spans="2:9" ht="15.75" thickBot="1" x14ac:dyDescent="0.3"/>
    <row r="24" spans="2:9" x14ac:dyDescent="0.25">
      <c r="B24" s="37" t="s">
        <v>12</v>
      </c>
      <c r="C24" s="38"/>
      <c r="E24" s="46"/>
      <c r="H24" s="46"/>
    </row>
    <row r="25" spans="2:9" x14ac:dyDescent="0.25">
      <c r="B25" s="65" t="s">
        <v>19</v>
      </c>
      <c r="C25" s="66"/>
      <c r="H25" s="46"/>
    </row>
    <row r="26" spans="2:9" x14ac:dyDescent="0.25">
      <c r="B26" s="21" t="s">
        <v>20</v>
      </c>
      <c r="C26" s="22" t="s">
        <v>21</v>
      </c>
      <c r="H26" s="46"/>
    </row>
    <row r="27" spans="2:9" x14ac:dyDescent="0.25">
      <c r="B27" s="21" t="s">
        <v>102</v>
      </c>
      <c r="C27" s="22" t="s">
        <v>25</v>
      </c>
      <c r="H27" s="46"/>
    </row>
    <row r="28" spans="2:9" ht="15.75" thickBot="1" x14ac:dyDescent="0.3">
      <c r="B28" s="39" t="s">
        <v>53</v>
      </c>
      <c r="C28" s="29" t="s">
        <v>103</v>
      </c>
      <c r="F28" s="62"/>
      <c r="H28" s="46"/>
    </row>
    <row r="29" spans="2:9" x14ac:dyDescent="0.25">
      <c r="H29" s="47"/>
    </row>
    <row r="30" spans="2:9" x14ac:dyDescent="0.25">
      <c r="H30" s="46"/>
    </row>
    <row r="31" spans="2:9" x14ac:dyDescent="0.25">
      <c r="H31" s="46"/>
    </row>
    <row r="32" spans="2:9" x14ac:dyDescent="0.25">
      <c r="H32" s="46"/>
    </row>
    <row r="33" spans="2:8" x14ac:dyDescent="0.25">
      <c r="B33" s="46"/>
      <c r="H33" s="46"/>
    </row>
    <row r="34" spans="2:8" x14ac:dyDescent="0.25">
      <c r="B34" s="46"/>
      <c r="F34" s="62"/>
      <c r="H34" s="46"/>
    </row>
    <row r="35" spans="2:8" x14ac:dyDescent="0.25">
      <c r="B35" s="46"/>
    </row>
  </sheetData>
  <mergeCells count="10">
    <mergeCell ref="B19:C19"/>
    <mergeCell ref="E19:F19"/>
    <mergeCell ref="H19:I19"/>
    <mergeCell ref="B25:C25"/>
    <mergeCell ref="B4:C4"/>
    <mergeCell ref="E5:F5"/>
    <mergeCell ref="H5:I5"/>
    <mergeCell ref="E12:F12"/>
    <mergeCell ref="B12:C12"/>
    <mergeCell ref="H12:I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F0D2-43B9-4761-819B-AF4E2ADB1DA7}">
  <dimension ref="B2:CC61"/>
  <sheetViews>
    <sheetView zoomScale="89" zoomScaleNormal="89" workbookViewId="0">
      <selection activeCell="D41" sqref="D41"/>
    </sheetView>
  </sheetViews>
  <sheetFormatPr defaultRowHeight="15" x14ac:dyDescent="0.25"/>
  <cols>
    <col min="3" max="3" width="15.7109375" bestFit="1" customWidth="1"/>
    <col min="4" max="5" width="8.7109375" customWidth="1"/>
    <col min="6" max="6" width="16.28515625" customWidth="1"/>
    <col min="7" max="8" width="8.140625" customWidth="1"/>
    <col min="9" max="10" width="9.85546875" customWidth="1"/>
    <col min="11" max="11" width="16.7109375" customWidth="1"/>
    <col min="12" max="13" width="9.85546875" customWidth="1"/>
    <col min="14" max="14" width="16.7109375" customWidth="1"/>
    <col min="15" max="18" width="9.85546875" customWidth="1"/>
    <col min="19" max="19" width="16.7109375" customWidth="1"/>
    <col min="20" max="21" width="9.85546875" customWidth="1"/>
    <col min="22" max="22" width="16.7109375" customWidth="1"/>
    <col min="23" max="26" width="9.85546875" customWidth="1"/>
    <col min="27" max="27" width="16.7109375" customWidth="1"/>
    <col min="28" max="29" width="9.85546875" customWidth="1"/>
    <col min="30" max="30" width="16.7109375" customWidth="1"/>
    <col min="31" max="34" width="9.85546875" customWidth="1"/>
    <col min="35" max="35" width="16.140625" bestFit="1" customWidth="1"/>
    <col min="36" max="36" width="7.85546875" bestFit="1" customWidth="1"/>
    <col min="37" max="37" width="7" bestFit="1" customWidth="1"/>
    <col min="38" max="38" width="17.42578125" bestFit="1" customWidth="1"/>
    <col min="39" max="40" width="12" bestFit="1" customWidth="1"/>
    <col min="43" max="48" width="14" customWidth="1"/>
    <col min="51" max="51" width="16.140625" bestFit="1" customWidth="1"/>
    <col min="55" max="56" width="12.85546875" customWidth="1"/>
    <col min="59" max="59" width="16.140625" bestFit="1" customWidth="1"/>
    <col min="62" max="62" width="13" customWidth="1"/>
    <col min="67" max="67" width="16.140625" bestFit="1" customWidth="1"/>
    <col min="70" max="70" width="13.140625" customWidth="1"/>
    <col min="75" max="75" width="16.140625" bestFit="1" customWidth="1"/>
    <col min="76" max="76" width="7.85546875" bestFit="1" customWidth="1"/>
    <col min="77" max="77" width="7" bestFit="1" customWidth="1"/>
    <col min="78" max="78" width="16.42578125" customWidth="1"/>
    <col min="79" max="80" width="12.5703125" customWidth="1"/>
    <col min="86" max="88" width="12.140625" customWidth="1"/>
  </cols>
  <sheetData>
    <row r="2" spans="2:80" x14ac:dyDescent="0.25">
      <c r="B2" t="s">
        <v>43</v>
      </c>
      <c r="C2" s="3" t="s">
        <v>44</v>
      </c>
      <c r="D2" t="s">
        <v>45</v>
      </c>
    </row>
    <row r="3" spans="2:80" ht="17.25" customHeight="1" x14ac:dyDescent="0.25">
      <c r="C3" s="13" t="s">
        <v>46</v>
      </c>
      <c r="D3" t="s">
        <v>80</v>
      </c>
    </row>
    <row r="4" spans="2:80" x14ac:dyDescent="0.25">
      <c r="C4" s="50" t="s">
        <v>47</v>
      </c>
      <c r="D4" t="s">
        <v>81</v>
      </c>
    </row>
    <row r="5" spans="2:80" x14ac:dyDescent="0.25">
      <c r="C5" s="45" t="s">
        <v>82</v>
      </c>
      <c r="D5" t="s">
        <v>83</v>
      </c>
    </row>
    <row r="7" spans="2:80" ht="15.75" thickBot="1" x14ac:dyDescent="0.3"/>
    <row r="8" spans="2:80" s="7" customFormat="1" ht="15.75" thickBot="1" x14ac:dyDescent="0.3">
      <c r="C8" s="36" t="s">
        <v>16</v>
      </c>
      <c r="D8" s="53"/>
      <c r="E8" s="54"/>
      <c r="F8" s="36"/>
      <c r="G8" s="53"/>
      <c r="H8" s="54"/>
      <c r="K8" s="36" t="s">
        <v>17</v>
      </c>
      <c r="L8" s="53"/>
      <c r="M8" s="54"/>
      <c r="N8" s="55"/>
      <c r="O8" s="53"/>
      <c r="P8" s="54"/>
      <c r="S8" s="7" t="s">
        <v>15</v>
      </c>
      <c r="AA8" s="7" t="s">
        <v>14</v>
      </c>
      <c r="AI8" s="7" t="s">
        <v>6</v>
      </c>
      <c r="AQ8" s="7" t="s">
        <v>18</v>
      </c>
      <c r="AY8" s="7" t="s">
        <v>7</v>
      </c>
      <c r="BG8" s="7" t="s">
        <v>10</v>
      </c>
      <c r="BO8" s="7" t="s">
        <v>11</v>
      </c>
      <c r="BW8" s="7" t="s">
        <v>12</v>
      </c>
    </row>
    <row r="9" spans="2:80" x14ac:dyDescent="0.25">
      <c r="C9" s="33" t="s">
        <v>29</v>
      </c>
      <c r="D9" s="34" t="s">
        <v>0</v>
      </c>
      <c r="E9" s="35" t="s">
        <v>1</v>
      </c>
      <c r="F9" s="33" t="s">
        <v>5</v>
      </c>
      <c r="G9" s="34" t="s">
        <v>0</v>
      </c>
      <c r="H9" s="35" t="s">
        <v>1</v>
      </c>
      <c r="K9" s="33" t="s">
        <v>4</v>
      </c>
      <c r="L9" s="34" t="s">
        <v>0</v>
      </c>
      <c r="M9" s="35" t="s">
        <v>1</v>
      </c>
      <c r="N9" s="17" t="s">
        <v>5</v>
      </c>
      <c r="O9" s="34" t="s">
        <v>0</v>
      </c>
      <c r="P9" s="35" t="s">
        <v>1</v>
      </c>
      <c r="S9" t="s">
        <v>4</v>
      </c>
      <c r="T9" t="s">
        <v>0</v>
      </c>
      <c r="U9" t="s">
        <v>1</v>
      </c>
      <c r="V9" t="s">
        <v>5</v>
      </c>
      <c r="W9" t="s">
        <v>0</v>
      </c>
      <c r="X9" t="s">
        <v>1</v>
      </c>
      <c r="AA9" t="s">
        <v>4</v>
      </c>
      <c r="AB9" t="s">
        <v>0</v>
      </c>
      <c r="AC9" t="s">
        <v>1</v>
      </c>
      <c r="AD9" t="s">
        <v>5</v>
      </c>
      <c r="AE9" t="s">
        <v>0</v>
      </c>
      <c r="AF9" t="s">
        <v>1</v>
      </c>
      <c r="AI9" t="s">
        <v>4</v>
      </c>
      <c r="AJ9" t="s">
        <v>0</v>
      </c>
      <c r="AK9" t="s">
        <v>1</v>
      </c>
      <c r="AL9" t="s">
        <v>5</v>
      </c>
      <c r="AM9" t="s">
        <v>0</v>
      </c>
      <c r="AN9" t="s">
        <v>1</v>
      </c>
      <c r="AQ9" t="s">
        <v>4</v>
      </c>
      <c r="AR9" t="s">
        <v>0</v>
      </c>
      <c r="AS9" t="s">
        <v>1</v>
      </c>
      <c r="AT9" t="s">
        <v>5</v>
      </c>
      <c r="AU9" t="s">
        <v>0</v>
      </c>
      <c r="AV9" t="s">
        <v>1</v>
      </c>
      <c r="AY9" t="s">
        <v>4</v>
      </c>
      <c r="AZ9" t="s">
        <v>0</v>
      </c>
      <c r="BA9" t="s">
        <v>1</v>
      </c>
      <c r="BB9" t="s">
        <v>5</v>
      </c>
      <c r="BC9" t="s">
        <v>0</v>
      </c>
      <c r="BD9" t="s">
        <v>1</v>
      </c>
      <c r="BG9" t="s">
        <v>4</v>
      </c>
      <c r="BH9" t="s">
        <v>0</v>
      </c>
      <c r="BI9" t="s">
        <v>1</v>
      </c>
      <c r="BJ9" t="s">
        <v>5</v>
      </c>
      <c r="BK9" t="s">
        <v>0</v>
      </c>
      <c r="BL9" t="s">
        <v>1</v>
      </c>
      <c r="BO9" t="s">
        <v>4</v>
      </c>
      <c r="BP9" t="s">
        <v>0</v>
      </c>
      <c r="BQ9" t="s">
        <v>1</v>
      </c>
      <c r="BR9" t="s">
        <v>5</v>
      </c>
      <c r="BS9" t="s">
        <v>0</v>
      </c>
      <c r="BT9" t="s">
        <v>1</v>
      </c>
      <c r="BW9" t="s">
        <v>4</v>
      </c>
      <c r="BX9" t="s">
        <v>0</v>
      </c>
      <c r="BY9" t="s">
        <v>1</v>
      </c>
      <c r="BZ9" t="s">
        <v>5</v>
      </c>
      <c r="CA9" t="s">
        <v>0</v>
      </c>
      <c r="CB9" t="s">
        <v>1</v>
      </c>
    </row>
    <row r="10" spans="2:80" x14ac:dyDescent="0.25">
      <c r="C10" s="23">
        <v>1</v>
      </c>
      <c r="D10" s="8">
        <v>0</v>
      </c>
      <c r="E10" s="22">
        <v>4</v>
      </c>
      <c r="F10" s="23" t="s">
        <v>2</v>
      </c>
      <c r="G10" s="16">
        <v>3.096875E-2</v>
      </c>
      <c r="H10" s="30">
        <v>5.7684687500000003</v>
      </c>
      <c r="K10" s="23">
        <v>1</v>
      </c>
      <c r="L10" s="8">
        <v>0</v>
      </c>
      <c r="M10" s="22">
        <v>8</v>
      </c>
      <c r="N10" s="19" t="s">
        <v>3</v>
      </c>
      <c r="O10" s="8">
        <v>0.28409374999999998</v>
      </c>
      <c r="P10" s="22">
        <v>8.4684687499999995</v>
      </c>
      <c r="S10" s="14">
        <v>1</v>
      </c>
      <c r="T10">
        <v>0</v>
      </c>
      <c r="U10">
        <v>4</v>
      </c>
      <c r="V10" s="1" t="s">
        <v>2</v>
      </c>
      <c r="W10">
        <v>1.3978437500000001</v>
      </c>
      <c r="X10">
        <v>3.97971875</v>
      </c>
      <c r="AA10" s="1">
        <v>1</v>
      </c>
      <c r="AB10">
        <v>0</v>
      </c>
      <c r="AC10">
        <v>8</v>
      </c>
      <c r="AD10" s="1" t="s">
        <v>2</v>
      </c>
      <c r="AE10">
        <v>3.096875E-2</v>
      </c>
      <c r="AF10">
        <v>8.0297187500000007</v>
      </c>
      <c r="AI10" s="1">
        <v>1</v>
      </c>
      <c r="AJ10">
        <v>0</v>
      </c>
      <c r="AK10">
        <v>5</v>
      </c>
      <c r="AL10" s="1" t="s">
        <v>2</v>
      </c>
      <c r="AM10">
        <v>3.096875E-2</v>
      </c>
      <c r="AN10">
        <v>6.2915937499999997</v>
      </c>
      <c r="AQ10" s="3">
        <v>1</v>
      </c>
      <c r="AR10">
        <v>8</v>
      </c>
      <c r="AS10">
        <v>9</v>
      </c>
      <c r="AT10" s="45" t="s">
        <v>3</v>
      </c>
      <c r="AU10">
        <v>1.02659375</v>
      </c>
      <c r="AV10">
        <v>6.7134687499999997</v>
      </c>
      <c r="AY10" s="1">
        <v>1</v>
      </c>
      <c r="AZ10">
        <v>0</v>
      </c>
      <c r="BA10">
        <v>54</v>
      </c>
      <c r="BB10" s="1">
        <v>1</v>
      </c>
      <c r="BC10">
        <v>1.2</v>
      </c>
      <c r="BD10">
        <v>13.58</v>
      </c>
      <c r="BG10" s="1">
        <v>1</v>
      </c>
      <c r="BH10">
        <v>0</v>
      </c>
      <c r="BI10">
        <v>2</v>
      </c>
      <c r="BJ10" s="1" t="s">
        <v>2</v>
      </c>
      <c r="BK10">
        <v>3.096875E-2</v>
      </c>
      <c r="BL10">
        <v>4.5365937499999998</v>
      </c>
      <c r="BO10" s="1">
        <v>1</v>
      </c>
      <c r="BP10">
        <v>0</v>
      </c>
      <c r="BQ10">
        <v>4</v>
      </c>
      <c r="BR10" s="1" t="s">
        <v>2</v>
      </c>
      <c r="BS10">
        <v>3.096875E-2</v>
      </c>
      <c r="BT10">
        <v>4.3172187500000003</v>
      </c>
      <c r="BW10" s="1">
        <v>1</v>
      </c>
      <c r="BX10">
        <v>0</v>
      </c>
      <c r="BY10">
        <v>3</v>
      </c>
      <c r="BZ10" s="1" t="s">
        <v>3</v>
      </c>
      <c r="CA10">
        <v>1.12784375</v>
      </c>
      <c r="CB10">
        <v>3.2034687499999999</v>
      </c>
    </row>
    <row r="11" spans="2:80" x14ac:dyDescent="0.25">
      <c r="C11" s="24">
        <v>2</v>
      </c>
      <c r="D11" s="8">
        <v>5</v>
      </c>
      <c r="E11" s="22">
        <v>7</v>
      </c>
      <c r="F11" s="24" t="s">
        <v>3</v>
      </c>
      <c r="G11" s="16">
        <v>4.9753437500000004</v>
      </c>
      <c r="H11" s="30">
        <v>7.0172187499999996</v>
      </c>
      <c r="K11" s="24">
        <v>2</v>
      </c>
      <c r="L11" s="8">
        <v>9</v>
      </c>
      <c r="M11" s="22">
        <v>22</v>
      </c>
      <c r="N11" s="20" t="s">
        <v>2</v>
      </c>
      <c r="O11" s="8">
        <v>8.4684687499999995</v>
      </c>
      <c r="P11" s="22">
        <v>22.778468749999998</v>
      </c>
      <c r="S11" s="15">
        <v>2</v>
      </c>
      <c r="T11">
        <v>4</v>
      </c>
      <c r="U11">
        <v>13</v>
      </c>
      <c r="V11" s="2" t="s">
        <v>3</v>
      </c>
      <c r="W11">
        <v>4.7559687500000001</v>
      </c>
      <c r="X11">
        <v>14.982218749999999</v>
      </c>
      <c r="AA11" s="2">
        <v>2</v>
      </c>
      <c r="AB11">
        <v>10</v>
      </c>
      <c r="AC11">
        <v>12</v>
      </c>
      <c r="AD11" s="2" t="s">
        <v>3</v>
      </c>
      <c r="AE11">
        <v>10.54409375</v>
      </c>
      <c r="AF11">
        <v>18.947843750000001</v>
      </c>
      <c r="AI11" s="2">
        <v>2</v>
      </c>
      <c r="AJ11">
        <v>5</v>
      </c>
      <c r="AK11">
        <v>11</v>
      </c>
      <c r="AL11" s="2" t="s">
        <v>3</v>
      </c>
      <c r="AM11">
        <v>6.2915937499999997</v>
      </c>
      <c r="AN11">
        <v>10.72971875</v>
      </c>
      <c r="AQ11" s="1">
        <v>2</v>
      </c>
      <c r="AR11">
        <v>9</v>
      </c>
      <c r="AS11">
        <v>28</v>
      </c>
      <c r="AT11" s="1" t="s">
        <v>13</v>
      </c>
      <c r="AU11">
        <v>12.68721875</v>
      </c>
      <c r="AV11">
        <v>16.433468749999999</v>
      </c>
      <c r="AY11" s="1">
        <v>1</v>
      </c>
      <c r="AZ11">
        <v>58</v>
      </c>
      <c r="BA11">
        <v>60</v>
      </c>
      <c r="BB11" s="1">
        <v>1</v>
      </c>
      <c r="BC11">
        <v>18.68</v>
      </c>
      <c r="BD11">
        <v>21.97</v>
      </c>
      <c r="BG11" s="1">
        <v>1</v>
      </c>
      <c r="BH11">
        <v>6</v>
      </c>
      <c r="BI11">
        <v>23</v>
      </c>
      <c r="BJ11" s="1" t="s">
        <v>2</v>
      </c>
      <c r="BK11">
        <v>6.0047187500000003</v>
      </c>
      <c r="BL11">
        <v>24.111593750000001</v>
      </c>
      <c r="BO11" s="2">
        <v>2</v>
      </c>
      <c r="BP11">
        <v>4</v>
      </c>
      <c r="BQ11">
        <v>6</v>
      </c>
      <c r="BR11" s="2" t="s">
        <v>3</v>
      </c>
      <c r="BS11">
        <v>4.3172187500000003</v>
      </c>
      <c r="BT11">
        <v>6.5615937500000001</v>
      </c>
      <c r="BW11" s="3">
        <v>1</v>
      </c>
      <c r="BX11">
        <v>9</v>
      </c>
      <c r="BY11">
        <v>10</v>
      </c>
      <c r="BZ11" s="2" t="s">
        <v>2</v>
      </c>
      <c r="CA11">
        <v>11.52284375</v>
      </c>
      <c r="CB11">
        <v>31.215968749999998</v>
      </c>
    </row>
    <row r="12" spans="2:80" x14ac:dyDescent="0.25">
      <c r="C12" s="23">
        <v>1</v>
      </c>
      <c r="D12" s="8">
        <v>7</v>
      </c>
      <c r="E12" s="22">
        <v>15</v>
      </c>
      <c r="F12" s="23" t="s">
        <v>2</v>
      </c>
      <c r="G12" s="16">
        <v>7.0172187499999996</v>
      </c>
      <c r="H12" s="30">
        <v>14.087843749999999</v>
      </c>
      <c r="K12" s="24">
        <v>2</v>
      </c>
      <c r="L12" s="8">
        <v>23</v>
      </c>
      <c r="M12" s="22">
        <v>60</v>
      </c>
      <c r="N12" s="20" t="s">
        <v>2</v>
      </c>
      <c r="O12" s="8">
        <v>24.07784375</v>
      </c>
      <c r="P12" s="22">
        <v>54.23346875</v>
      </c>
      <c r="S12" s="14">
        <v>1</v>
      </c>
      <c r="T12">
        <v>13</v>
      </c>
      <c r="U12">
        <v>15</v>
      </c>
      <c r="V12" s="1" t="s">
        <v>2</v>
      </c>
      <c r="W12">
        <v>14.982218749999999</v>
      </c>
      <c r="X12">
        <v>17.040968750000001</v>
      </c>
      <c r="AA12" s="50">
        <v>1</v>
      </c>
      <c r="AB12">
        <v>12</v>
      </c>
      <c r="AC12">
        <v>13</v>
      </c>
      <c r="AD12" s="1" t="s">
        <v>2</v>
      </c>
      <c r="AE12">
        <v>21.563468749999998</v>
      </c>
      <c r="AF12">
        <v>26.035343749999999</v>
      </c>
      <c r="AI12" s="1">
        <v>1</v>
      </c>
      <c r="AJ12">
        <v>11</v>
      </c>
      <c r="AK12">
        <v>18</v>
      </c>
      <c r="AL12" s="1" t="s">
        <v>2</v>
      </c>
      <c r="AM12">
        <v>11.505968749999999</v>
      </c>
      <c r="AN12">
        <v>29.123468750000001</v>
      </c>
      <c r="AQ12" s="3">
        <v>1</v>
      </c>
      <c r="AR12">
        <v>28</v>
      </c>
      <c r="AS12">
        <v>29</v>
      </c>
      <c r="AT12" s="1" t="s">
        <v>13</v>
      </c>
      <c r="AU12">
        <v>17.125343749999999</v>
      </c>
      <c r="AV12">
        <v>28.566593749999999</v>
      </c>
      <c r="AY12" s="1">
        <v>1</v>
      </c>
      <c r="AZ12">
        <v>64</v>
      </c>
      <c r="BA12">
        <v>67</v>
      </c>
      <c r="BB12" s="1">
        <v>1</v>
      </c>
      <c r="BC12">
        <v>25.39</v>
      </c>
      <c r="BD12">
        <v>29.11</v>
      </c>
      <c r="BG12" s="1">
        <v>1</v>
      </c>
      <c r="BH12">
        <v>28</v>
      </c>
      <c r="BI12">
        <v>34</v>
      </c>
      <c r="BJ12" s="1" t="s">
        <v>2</v>
      </c>
      <c r="BK12">
        <v>28.802843750000001</v>
      </c>
      <c r="BL12">
        <v>34.709093750000001</v>
      </c>
      <c r="BO12" s="1">
        <v>1</v>
      </c>
      <c r="BP12">
        <v>6</v>
      </c>
      <c r="BQ12">
        <v>12</v>
      </c>
      <c r="BR12" s="1" t="s">
        <v>2</v>
      </c>
      <c r="BS12">
        <v>6.6965937499999999</v>
      </c>
      <c r="BT12">
        <v>26.895968750000002</v>
      </c>
      <c r="BW12" s="2">
        <v>2</v>
      </c>
      <c r="BX12">
        <v>11</v>
      </c>
      <c r="BY12">
        <v>12</v>
      </c>
      <c r="BZ12" s="2" t="s">
        <v>2</v>
      </c>
      <c r="CA12">
        <v>36.379718750000002</v>
      </c>
      <c r="CB12">
        <v>39.974093750000002</v>
      </c>
    </row>
    <row r="13" spans="2:80" x14ac:dyDescent="0.25">
      <c r="C13" s="25">
        <v>3</v>
      </c>
      <c r="D13" s="8">
        <v>14</v>
      </c>
      <c r="E13" s="22">
        <v>17</v>
      </c>
      <c r="F13" s="25" t="s">
        <v>13</v>
      </c>
      <c r="G13" s="16">
        <v>14.087843749999999</v>
      </c>
      <c r="H13" s="30">
        <v>17.42909375</v>
      </c>
      <c r="K13" s="24">
        <v>2</v>
      </c>
      <c r="L13" s="8">
        <v>61</v>
      </c>
      <c r="M13" s="22">
        <v>67</v>
      </c>
      <c r="N13" s="20" t="s">
        <v>2</v>
      </c>
      <c r="O13" s="8">
        <v>54.857843750000001</v>
      </c>
      <c r="P13" s="22">
        <v>60.899093749999999</v>
      </c>
      <c r="S13" s="15">
        <v>2</v>
      </c>
      <c r="T13">
        <v>15</v>
      </c>
      <c r="U13">
        <v>30</v>
      </c>
      <c r="V13" s="2" t="s">
        <v>3</v>
      </c>
      <c r="W13">
        <v>16.011593749999999</v>
      </c>
      <c r="X13">
        <v>29.882843749999999</v>
      </c>
      <c r="AA13" s="2">
        <v>2</v>
      </c>
      <c r="AB13">
        <v>13</v>
      </c>
      <c r="AC13">
        <v>18</v>
      </c>
      <c r="AD13" s="1" t="s">
        <v>2</v>
      </c>
      <c r="AE13">
        <v>30.169718750000001</v>
      </c>
      <c r="AF13">
        <v>36.632843749999999</v>
      </c>
      <c r="AI13" s="1">
        <v>1</v>
      </c>
      <c r="AJ13">
        <v>17</v>
      </c>
      <c r="AK13">
        <v>28</v>
      </c>
      <c r="AL13" s="2" t="s">
        <v>3</v>
      </c>
      <c r="AM13">
        <v>28.802843750000001</v>
      </c>
      <c r="AN13">
        <v>35.097218750000003</v>
      </c>
      <c r="AQ13" s="3">
        <v>2</v>
      </c>
      <c r="AR13">
        <v>29</v>
      </c>
      <c r="AS13">
        <v>31</v>
      </c>
      <c r="AT13" s="2" t="s">
        <v>2</v>
      </c>
      <c r="AU13">
        <v>47.095343749999998</v>
      </c>
      <c r="AV13">
        <v>53.170343750000001</v>
      </c>
      <c r="AY13" s="1">
        <v>1</v>
      </c>
      <c r="AZ13">
        <v>71</v>
      </c>
      <c r="BA13">
        <v>74</v>
      </c>
      <c r="BB13" s="1">
        <v>1</v>
      </c>
      <c r="BC13">
        <v>32.43</v>
      </c>
      <c r="BD13">
        <v>35.64</v>
      </c>
      <c r="BG13" s="1">
        <v>1</v>
      </c>
      <c r="BH13">
        <v>37</v>
      </c>
      <c r="BI13">
        <v>67</v>
      </c>
      <c r="BJ13" s="1" t="s">
        <v>2</v>
      </c>
      <c r="BK13">
        <v>37.932218749999997</v>
      </c>
      <c r="BL13">
        <v>67.328468749999999</v>
      </c>
      <c r="BO13" s="3">
        <v>2</v>
      </c>
      <c r="BP13">
        <v>13</v>
      </c>
      <c r="BQ13">
        <v>14</v>
      </c>
      <c r="BR13" s="2" t="s">
        <v>3</v>
      </c>
      <c r="BS13">
        <v>32.19471875</v>
      </c>
      <c r="BT13">
        <v>34.844093749999999</v>
      </c>
      <c r="BW13" s="52">
        <v>1</v>
      </c>
      <c r="BX13">
        <v>12</v>
      </c>
      <c r="BY13">
        <v>12</v>
      </c>
      <c r="BZ13" s="1" t="s">
        <v>3</v>
      </c>
      <c r="CA13">
        <v>39.974093750000002</v>
      </c>
      <c r="CB13">
        <v>50.53784375</v>
      </c>
    </row>
    <row r="14" spans="2:80" x14ac:dyDescent="0.25">
      <c r="C14" s="23">
        <v>1</v>
      </c>
      <c r="D14" s="8">
        <v>19</v>
      </c>
      <c r="E14" s="22">
        <v>22</v>
      </c>
      <c r="F14" s="23" t="s">
        <v>2</v>
      </c>
      <c r="G14" s="16">
        <v>19.386593749999999</v>
      </c>
      <c r="H14" s="30">
        <v>22.457843749999999</v>
      </c>
      <c r="K14" s="24">
        <v>2</v>
      </c>
      <c r="L14" s="8">
        <v>69</v>
      </c>
      <c r="M14" s="22">
        <v>73</v>
      </c>
      <c r="N14" s="20" t="s">
        <v>2</v>
      </c>
      <c r="O14" s="8">
        <v>61.877843749999997</v>
      </c>
      <c r="P14" s="22">
        <v>66.46784375</v>
      </c>
      <c r="S14" s="14">
        <v>1</v>
      </c>
      <c r="T14">
        <v>30</v>
      </c>
      <c r="U14">
        <v>32</v>
      </c>
      <c r="V14" s="1" t="s">
        <v>2</v>
      </c>
      <c r="W14">
        <v>30.355343749999999</v>
      </c>
      <c r="X14">
        <v>32.565968750000003</v>
      </c>
      <c r="AA14" s="1">
        <v>1</v>
      </c>
      <c r="AB14">
        <v>18</v>
      </c>
      <c r="AC14">
        <v>25</v>
      </c>
      <c r="AD14" s="1" t="s">
        <v>2</v>
      </c>
      <c r="AE14">
        <v>37.274093749999999</v>
      </c>
      <c r="AF14">
        <v>46.200968750000001</v>
      </c>
      <c r="AI14" s="2">
        <v>2</v>
      </c>
      <c r="AJ14">
        <v>28</v>
      </c>
      <c r="AK14">
        <v>35</v>
      </c>
      <c r="AL14" s="1" t="s">
        <v>2</v>
      </c>
      <c r="AM14">
        <v>39.349718750000001</v>
      </c>
      <c r="AN14">
        <v>49.17096875</v>
      </c>
      <c r="AQ14" s="12">
        <v>2</v>
      </c>
      <c r="AR14">
        <v>33</v>
      </c>
      <c r="AS14">
        <v>36</v>
      </c>
      <c r="AT14" s="1" t="s">
        <v>13</v>
      </c>
      <c r="AU14">
        <v>55.17846875</v>
      </c>
      <c r="AV14">
        <v>59.650343749999998</v>
      </c>
      <c r="AY14" s="1">
        <v>1</v>
      </c>
      <c r="AZ14">
        <v>78</v>
      </c>
      <c r="BA14">
        <v>80</v>
      </c>
      <c r="BB14" s="1">
        <v>1</v>
      </c>
      <c r="BC14">
        <v>38.81</v>
      </c>
      <c r="BD14">
        <v>42.78</v>
      </c>
      <c r="BG14" s="1">
        <v>1</v>
      </c>
      <c r="BH14">
        <v>70</v>
      </c>
      <c r="BI14">
        <v>82</v>
      </c>
      <c r="BJ14" s="1" t="s">
        <v>2</v>
      </c>
      <c r="BK14">
        <v>70.214093750000004</v>
      </c>
      <c r="BL14">
        <v>80.963468750000004</v>
      </c>
      <c r="BO14" s="1">
        <v>1</v>
      </c>
      <c r="BP14">
        <v>13</v>
      </c>
      <c r="BQ14">
        <v>28</v>
      </c>
      <c r="BR14" s="1" t="s">
        <v>2</v>
      </c>
      <c r="BS14">
        <v>38.995343750000004</v>
      </c>
      <c r="BT14">
        <v>42.539093749999999</v>
      </c>
      <c r="BW14" s="2">
        <v>2</v>
      </c>
      <c r="BX14">
        <v>13</v>
      </c>
      <c r="BY14">
        <v>24</v>
      </c>
      <c r="BZ14" s="1" t="s">
        <v>3</v>
      </c>
      <c r="CA14">
        <v>52.326593750000001</v>
      </c>
      <c r="CB14">
        <v>57.034718750000003</v>
      </c>
    </row>
    <row r="15" spans="2:80" x14ac:dyDescent="0.25">
      <c r="C15" s="25">
        <v>3</v>
      </c>
      <c r="D15" s="8">
        <v>23</v>
      </c>
      <c r="E15" s="22">
        <v>48</v>
      </c>
      <c r="F15" s="25" t="s">
        <v>13</v>
      </c>
      <c r="G15" s="16">
        <v>22.457843749999999</v>
      </c>
      <c r="H15" s="30">
        <v>48.580343749999997</v>
      </c>
      <c r="K15" s="24">
        <v>2</v>
      </c>
      <c r="L15" s="8">
        <v>74</v>
      </c>
      <c r="M15" s="22">
        <v>77</v>
      </c>
      <c r="N15" s="20" t="s">
        <v>2</v>
      </c>
      <c r="O15" s="8">
        <v>67.480343750000003</v>
      </c>
      <c r="P15" s="22">
        <v>75.96846875</v>
      </c>
      <c r="S15" s="15">
        <v>2</v>
      </c>
      <c r="T15">
        <v>32</v>
      </c>
      <c r="U15">
        <v>43</v>
      </c>
      <c r="V15" s="2" t="s">
        <v>3</v>
      </c>
      <c r="W15">
        <v>31.604093750000001</v>
      </c>
      <c r="X15">
        <v>36.852218749999999</v>
      </c>
      <c r="AA15" s="3">
        <v>2</v>
      </c>
      <c r="AB15">
        <v>25</v>
      </c>
      <c r="AC15">
        <v>27</v>
      </c>
      <c r="AD15" s="1" t="s">
        <v>2</v>
      </c>
      <c r="AE15">
        <v>46.977218749999999</v>
      </c>
      <c r="AF15">
        <v>50.53784375</v>
      </c>
      <c r="AI15" s="3">
        <v>1</v>
      </c>
      <c r="AJ15">
        <v>35</v>
      </c>
      <c r="AK15">
        <v>36</v>
      </c>
      <c r="AL15" s="1" t="s">
        <v>2</v>
      </c>
      <c r="AM15">
        <v>54.959093750000001</v>
      </c>
      <c r="AN15">
        <v>57.473468750000002</v>
      </c>
      <c r="AQ15" s="12">
        <v>2</v>
      </c>
      <c r="AR15">
        <v>38</v>
      </c>
      <c r="AS15">
        <v>42</v>
      </c>
      <c r="AT15" s="2" t="s">
        <v>2</v>
      </c>
      <c r="AU15">
        <v>61.371593750000002</v>
      </c>
      <c r="AV15">
        <v>65.387843750000002</v>
      </c>
      <c r="AY15" s="1">
        <v>1</v>
      </c>
      <c r="AZ15">
        <v>88</v>
      </c>
      <c r="BA15">
        <v>92</v>
      </c>
      <c r="BB15" s="1">
        <v>1</v>
      </c>
      <c r="BC15">
        <v>46.79</v>
      </c>
      <c r="BD15">
        <v>51.6</v>
      </c>
      <c r="BG15" s="12">
        <v>1</v>
      </c>
      <c r="BH15">
        <v>82</v>
      </c>
      <c r="BI15">
        <v>91</v>
      </c>
      <c r="BJ15" s="56" t="s">
        <v>3</v>
      </c>
      <c r="BK15">
        <v>80.963468750000004</v>
      </c>
      <c r="BL15">
        <v>91.662218749999994</v>
      </c>
      <c r="BO15" s="2">
        <v>2</v>
      </c>
      <c r="BP15">
        <v>31</v>
      </c>
      <c r="BQ15">
        <v>35</v>
      </c>
      <c r="BR15" s="2" t="s">
        <v>3</v>
      </c>
      <c r="BS15">
        <v>42.539093749999999</v>
      </c>
      <c r="BT15">
        <v>44.817218750000002</v>
      </c>
      <c r="BW15" s="52">
        <v>1</v>
      </c>
      <c r="BX15">
        <v>24</v>
      </c>
      <c r="BY15">
        <v>25</v>
      </c>
      <c r="BZ15" s="1" t="s">
        <v>3</v>
      </c>
      <c r="CA15">
        <v>59.228468749999998</v>
      </c>
      <c r="CB15">
        <v>61.253468750000003</v>
      </c>
    </row>
    <row r="16" spans="2:80" x14ac:dyDescent="0.25">
      <c r="C16" s="26">
        <v>4</v>
      </c>
      <c r="D16" s="8">
        <v>49</v>
      </c>
      <c r="E16" s="22">
        <v>58</v>
      </c>
      <c r="F16" s="26" t="s">
        <v>3</v>
      </c>
      <c r="G16" s="16">
        <v>48.563468749999998</v>
      </c>
      <c r="H16" s="30">
        <v>59.970968749999997</v>
      </c>
      <c r="K16" s="23">
        <v>1</v>
      </c>
      <c r="L16" s="8">
        <v>77</v>
      </c>
      <c r="M16" s="22">
        <v>82</v>
      </c>
      <c r="N16" s="19" t="s">
        <v>3</v>
      </c>
      <c r="O16" s="8">
        <v>75.96846875</v>
      </c>
      <c r="P16" s="22">
        <v>82.414718750000006</v>
      </c>
      <c r="S16" s="14">
        <v>1</v>
      </c>
      <c r="T16">
        <v>44</v>
      </c>
      <c r="U16">
        <v>51</v>
      </c>
      <c r="V16" s="2" t="s">
        <v>3</v>
      </c>
      <c r="W16">
        <v>40.21034375</v>
      </c>
      <c r="X16">
        <v>43.146593750000001</v>
      </c>
      <c r="AA16" s="1">
        <v>1</v>
      </c>
      <c r="AB16">
        <v>26</v>
      </c>
      <c r="AC16">
        <v>52</v>
      </c>
      <c r="AD16" s="2" t="s">
        <v>3</v>
      </c>
      <c r="AE16">
        <v>50.53784375</v>
      </c>
      <c r="AF16">
        <v>62.080343749999997</v>
      </c>
      <c r="AI16" s="4">
        <v>2</v>
      </c>
      <c r="AJ16">
        <v>36</v>
      </c>
      <c r="AK16">
        <v>39</v>
      </c>
      <c r="AL16" s="2" t="s">
        <v>3</v>
      </c>
      <c r="AM16">
        <v>57.473468750000002</v>
      </c>
      <c r="AN16">
        <v>59.970968749999997</v>
      </c>
      <c r="AQ16" s="2">
        <v>1</v>
      </c>
      <c r="AR16">
        <v>43</v>
      </c>
      <c r="AS16">
        <v>54</v>
      </c>
      <c r="AT16" s="1" t="s">
        <v>13</v>
      </c>
      <c r="AU16">
        <v>67.125968749999998</v>
      </c>
      <c r="AV16">
        <v>70.500968749999998</v>
      </c>
      <c r="AY16" s="1">
        <v>1</v>
      </c>
      <c r="AZ16">
        <v>98</v>
      </c>
      <c r="BA16">
        <v>102</v>
      </c>
      <c r="BB16" s="1">
        <v>1</v>
      </c>
      <c r="BC16">
        <v>52.55</v>
      </c>
      <c r="BD16">
        <v>54.39</v>
      </c>
      <c r="BG16" s="1">
        <v>1</v>
      </c>
      <c r="BH16">
        <v>91</v>
      </c>
      <c r="BI16">
        <v>97</v>
      </c>
      <c r="BJ16" s="1" t="s">
        <v>2</v>
      </c>
      <c r="BK16">
        <v>91.712843750000005</v>
      </c>
      <c r="BL16">
        <v>97.399718750000005</v>
      </c>
      <c r="BO16" s="1">
        <v>1</v>
      </c>
      <c r="BP16">
        <v>38</v>
      </c>
      <c r="BQ16">
        <v>40</v>
      </c>
      <c r="BR16" s="1" t="s">
        <v>2</v>
      </c>
      <c r="BS16">
        <v>46.082843750000002</v>
      </c>
      <c r="BT16">
        <v>60.089093750000004</v>
      </c>
      <c r="BW16" s="2">
        <v>2</v>
      </c>
      <c r="BX16">
        <v>24</v>
      </c>
      <c r="BY16">
        <v>32</v>
      </c>
      <c r="BZ16" s="1" t="s">
        <v>3</v>
      </c>
      <c r="CA16">
        <v>65.539718750000006</v>
      </c>
      <c r="CB16">
        <v>68.492843750000006</v>
      </c>
    </row>
    <row r="17" spans="3:81" x14ac:dyDescent="0.25">
      <c r="C17" s="25">
        <v>3</v>
      </c>
      <c r="D17" s="8">
        <v>59</v>
      </c>
      <c r="E17" s="22">
        <v>62</v>
      </c>
      <c r="F17" s="25" t="s">
        <v>13</v>
      </c>
      <c r="G17" s="16">
        <v>59.970968749999997</v>
      </c>
      <c r="H17" s="30">
        <v>62.957843750000002</v>
      </c>
      <c r="K17" s="41">
        <v>2</v>
      </c>
      <c r="L17" s="8">
        <v>82</v>
      </c>
      <c r="M17" s="22">
        <v>83</v>
      </c>
      <c r="N17" s="19" t="s">
        <v>3</v>
      </c>
      <c r="O17" s="8">
        <v>83.56221875</v>
      </c>
      <c r="P17" s="22">
        <v>85.840343750000002</v>
      </c>
      <c r="S17" s="15">
        <v>2</v>
      </c>
      <c r="T17">
        <v>51</v>
      </c>
      <c r="U17">
        <v>67</v>
      </c>
      <c r="V17" s="1" t="s">
        <v>2</v>
      </c>
      <c r="W17">
        <v>44.682218749999997</v>
      </c>
      <c r="X17">
        <v>50.385968750000004</v>
      </c>
      <c r="AA17" s="2">
        <v>2</v>
      </c>
      <c r="AB17">
        <v>52</v>
      </c>
      <c r="AC17">
        <v>61</v>
      </c>
      <c r="AD17" s="1" t="s">
        <v>2</v>
      </c>
      <c r="AE17">
        <v>63.480968750000002</v>
      </c>
      <c r="AF17">
        <v>73.454093749999998</v>
      </c>
      <c r="AI17" s="1">
        <v>1</v>
      </c>
      <c r="AJ17">
        <v>39</v>
      </c>
      <c r="AK17">
        <v>42</v>
      </c>
      <c r="AL17" s="1" t="s">
        <v>2</v>
      </c>
      <c r="AM17">
        <v>59.363468750000003</v>
      </c>
      <c r="AN17">
        <v>63.160343750000003</v>
      </c>
      <c r="AQ17" s="1">
        <v>2</v>
      </c>
      <c r="AR17">
        <v>54</v>
      </c>
      <c r="AS17">
        <v>56</v>
      </c>
      <c r="AT17" s="60" t="s">
        <v>2</v>
      </c>
      <c r="AU17">
        <v>70.399718750000005</v>
      </c>
      <c r="AV17">
        <v>80.18721875</v>
      </c>
      <c r="AY17" s="2">
        <v>2</v>
      </c>
      <c r="AZ17">
        <v>126</v>
      </c>
      <c r="BA17">
        <v>150</v>
      </c>
      <c r="BB17" s="3">
        <v>0</v>
      </c>
      <c r="BC17">
        <v>53.22</v>
      </c>
      <c r="BD17">
        <v>53.47</v>
      </c>
      <c r="BO17" s="3">
        <v>2</v>
      </c>
      <c r="BP17">
        <v>41</v>
      </c>
      <c r="BQ17">
        <v>42</v>
      </c>
      <c r="BR17" s="2" t="s">
        <v>3</v>
      </c>
      <c r="BS17">
        <v>66.670343750000001</v>
      </c>
      <c r="BT17">
        <v>69.505343749999994</v>
      </c>
      <c r="BW17" s="2">
        <v>2</v>
      </c>
      <c r="BX17">
        <v>33</v>
      </c>
      <c r="BY17">
        <v>36</v>
      </c>
      <c r="BZ17" s="63" t="s">
        <v>13</v>
      </c>
      <c r="CA17">
        <v>68.492843750000006</v>
      </c>
      <c r="CB17">
        <v>71.10846875</v>
      </c>
    </row>
    <row r="18" spans="3:81" x14ac:dyDescent="0.25">
      <c r="C18" s="24">
        <v>2</v>
      </c>
      <c r="D18" s="8">
        <v>62</v>
      </c>
      <c r="E18" s="22">
        <v>66</v>
      </c>
      <c r="F18" s="24" t="s">
        <v>3</v>
      </c>
      <c r="G18" s="16">
        <v>62.063468749999998</v>
      </c>
      <c r="H18" s="30">
        <v>67.564718749999997</v>
      </c>
      <c r="K18" s="23">
        <v>1</v>
      </c>
      <c r="L18" s="8">
        <v>83</v>
      </c>
      <c r="M18" s="22">
        <v>86</v>
      </c>
      <c r="N18" s="20" t="s">
        <v>2</v>
      </c>
      <c r="O18" s="8">
        <v>89.029718750000001</v>
      </c>
      <c r="P18" s="22">
        <v>94.31159375</v>
      </c>
      <c r="S18" s="14">
        <v>1</v>
      </c>
      <c r="T18">
        <v>67</v>
      </c>
      <c r="U18">
        <v>74</v>
      </c>
      <c r="V18" s="2" t="s">
        <v>3</v>
      </c>
      <c r="W18">
        <v>54.45284375</v>
      </c>
      <c r="X18">
        <v>61.911593750000002</v>
      </c>
      <c r="AA18" s="1">
        <v>1</v>
      </c>
      <c r="AB18">
        <v>60</v>
      </c>
      <c r="AC18">
        <v>71</v>
      </c>
      <c r="AD18" s="2" t="s">
        <v>3</v>
      </c>
      <c r="AE18">
        <v>71.682218750000004</v>
      </c>
      <c r="AF18">
        <v>86.29596875</v>
      </c>
      <c r="AI18" s="3">
        <v>2</v>
      </c>
      <c r="AJ18">
        <v>42</v>
      </c>
      <c r="AK18">
        <v>43</v>
      </c>
      <c r="AL18" s="2" t="s">
        <v>3</v>
      </c>
      <c r="AM18">
        <v>63.160343750000003</v>
      </c>
      <c r="AN18">
        <v>71.378468749999996</v>
      </c>
      <c r="AQ18" s="52">
        <v>1</v>
      </c>
      <c r="AR18">
        <v>55</v>
      </c>
      <c r="AS18">
        <v>56</v>
      </c>
      <c r="AT18" s="60" t="s">
        <v>2</v>
      </c>
      <c r="AU18">
        <v>82.009718750000005</v>
      </c>
      <c r="AV18">
        <v>87.089093750000004</v>
      </c>
      <c r="AY18" s="2">
        <v>2</v>
      </c>
      <c r="AZ18">
        <v>153</v>
      </c>
      <c r="BA18">
        <v>262</v>
      </c>
      <c r="BB18" s="1">
        <v>1</v>
      </c>
      <c r="BC18">
        <v>58.64</v>
      </c>
      <c r="BD18">
        <v>60.24</v>
      </c>
      <c r="BK18" t="s">
        <v>9</v>
      </c>
      <c r="BM18" s="11">
        <f>6/7</f>
        <v>0.8571428571428571</v>
      </c>
      <c r="BO18" s="3">
        <v>1</v>
      </c>
      <c r="BP18">
        <v>42</v>
      </c>
      <c r="BQ18">
        <v>43</v>
      </c>
      <c r="BR18" s="2" t="s">
        <v>3</v>
      </c>
      <c r="BS18">
        <v>70.534718749999996</v>
      </c>
      <c r="BT18">
        <v>76.035968749999995</v>
      </c>
      <c r="BW18" s="2">
        <v>2</v>
      </c>
      <c r="BX18">
        <v>37</v>
      </c>
      <c r="BY18">
        <v>39</v>
      </c>
      <c r="BZ18" s="1" t="s">
        <v>3</v>
      </c>
      <c r="CA18">
        <v>71.040968750000005</v>
      </c>
      <c r="CB18">
        <v>78.533468749999997</v>
      </c>
    </row>
    <row r="19" spans="3:81" ht="15.75" thickBot="1" x14ac:dyDescent="0.3">
      <c r="C19" s="27">
        <v>3</v>
      </c>
      <c r="D19" s="28">
        <v>67</v>
      </c>
      <c r="E19" s="29">
        <v>82</v>
      </c>
      <c r="F19" s="27" t="s">
        <v>13</v>
      </c>
      <c r="G19" s="31">
        <v>67.345343749999998</v>
      </c>
      <c r="H19" s="32">
        <v>81.942218749999995</v>
      </c>
      <c r="K19" s="24">
        <v>2</v>
      </c>
      <c r="L19" s="8">
        <v>90</v>
      </c>
      <c r="M19" s="22">
        <v>94</v>
      </c>
      <c r="N19" s="19" t="s">
        <v>3</v>
      </c>
      <c r="O19" s="8">
        <v>105.66846875</v>
      </c>
      <c r="P19" s="22">
        <v>110.54534375</v>
      </c>
      <c r="S19" s="15">
        <v>2</v>
      </c>
      <c r="T19">
        <v>77</v>
      </c>
      <c r="U19">
        <v>120</v>
      </c>
      <c r="V19" s="2" t="s">
        <v>3</v>
      </c>
      <c r="W19">
        <v>62.552843750000001</v>
      </c>
      <c r="X19">
        <v>65.860343749999998</v>
      </c>
      <c r="AA19" s="2">
        <v>2</v>
      </c>
      <c r="AB19">
        <v>71</v>
      </c>
      <c r="AC19">
        <v>86</v>
      </c>
      <c r="AD19" s="2" t="s">
        <v>3</v>
      </c>
      <c r="AE19">
        <v>100.16721875</v>
      </c>
      <c r="AF19">
        <v>102.90096875</v>
      </c>
      <c r="AI19" s="1">
        <v>1</v>
      </c>
      <c r="AJ19">
        <v>43</v>
      </c>
      <c r="AK19">
        <v>48</v>
      </c>
      <c r="AL19" s="1" t="s">
        <v>2</v>
      </c>
      <c r="AM19">
        <v>71.834093749999994</v>
      </c>
      <c r="AN19">
        <v>76.896593749999994</v>
      </c>
      <c r="AQ19" s="1">
        <v>2</v>
      </c>
      <c r="AR19">
        <v>56</v>
      </c>
      <c r="AS19">
        <v>59</v>
      </c>
      <c r="AT19" s="2" t="s">
        <v>2</v>
      </c>
      <c r="AU19">
        <v>91.257218750000007</v>
      </c>
      <c r="AV19">
        <v>101.33159375</v>
      </c>
      <c r="BB19" s="1">
        <v>1</v>
      </c>
      <c r="BC19">
        <v>65.02</v>
      </c>
      <c r="BD19">
        <v>67.31</v>
      </c>
      <c r="BO19" s="2">
        <v>2</v>
      </c>
      <c r="BP19">
        <v>43</v>
      </c>
      <c r="BQ19">
        <v>45</v>
      </c>
      <c r="BR19" s="1" t="s">
        <v>2</v>
      </c>
      <c r="BS19">
        <v>76.997843750000001</v>
      </c>
      <c r="BT19">
        <v>80.38971875</v>
      </c>
      <c r="BW19" s="1">
        <v>1</v>
      </c>
      <c r="BX19">
        <v>38</v>
      </c>
      <c r="BY19">
        <v>50</v>
      </c>
      <c r="BZ19" s="2" t="s">
        <v>2</v>
      </c>
      <c r="CA19">
        <v>78.533468749999997</v>
      </c>
      <c r="CB19">
        <v>84.743468750000005</v>
      </c>
    </row>
    <row r="20" spans="3:81" x14ac:dyDescent="0.25">
      <c r="K20" s="23">
        <v>1</v>
      </c>
      <c r="L20" s="8">
        <v>105</v>
      </c>
      <c r="M20" s="22">
        <v>107</v>
      </c>
      <c r="N20" s="20" t="s">
        <v>2</v>
      </c>
      <c r="O20" s="8">
        <v>113.86971875</v>
      </c>
      <c r="P20" s="22">
        <v>119.33721875000001</v>
      </c>
      <c r="S20" s="14">
        <v>1</v>
      </c>
      <c r="T20">
        <v>120</v>
      </c>
      <c r="U20">
        <v>125</v>
      </c>
      <c r="V20" s="1" t="s">
        <v>2</v>
      </c>
      <c r="W20">
        <v>67.73346875</v>
      </c>
      <c r="X20">
        <v>73.622843750000001</v>
      </c>
      <c r="AA20" s="2">
        <v>2</v>
      </c>
      <c r="AB20">
        <v>100</v>
      </c>
      <c r="AC20">
        <v>102</v>
      </c>
      <c r="AD20" s="1" t="s">
        <v>2</v>
      </c>
      <c r="AE20">
        <v>102.02346875000001</v>
      </c>
      <c r="AF20">
        <v>105.06096875</v>
      </c>
      <c r="AI20" s="3">
        <v>1</v>
      </c>
      <c r="AJ20">
        <v>52</v>
      </c>
      <c r="AK20">
        <v>54</v>
      </c>
      <c r="AL20" s="1" t="s">
        <v>2</v>
      </c>
      <c r="AM20">
        <v>79.832843749999995</v>
      </c>
      <c r="AN20">
        <v>86.245343750000004</v>
      </c>
      <c r="AQ20" s="3">
        <v>1</v>
      </c>
      <c r="AR20">
        <v>59</v>
      </c>
      <c r="AS20">
        <v>60</v>
      </c>
      <c r="AT20" s="1" t="s">
        <v>13</v>
      </c>
      <c r="AU20">
        <v>107.76096875</v>
      </c>
      <c r="AV20">
        <v>116.45159375</v>
      </c>
      <c r="BB20" s="1">
        <v>1</v>
      </c>
      <c r="BC20">
        <v>71.63</v>
      </c>
      <c r="BD20">
        <v>73.89</v>
      </c>
      <c r="BO20" s="1">
        <v>1</v>
      </c>
      <c r="BP20">
        <v>45</v>
      </c>
      <c r="BQ20">
        <v>47</v>
      </c>
      <c r="BR20" s="2" t="s">
        <v>3</v>
      </c>
      <c r="BS20">
        <v>81.638468750000001</v>
      </c>
      <c r="BT20">
        <v>86.397218749999993</v>
      </c>
      <c r="BW20" s="3">
        <v>2</v>
      </c>
      <c r="BX20">
        <v>50</v>
      </c>
      <c r="BY20">
        <v>51</v>
      </c>
      <c r="BZ20" s="1" t="s">
        <v>3</v>
      </c>
      <c r="CA20">
        <v>84.743468750000005</v>
      </c>
      <c r="CB20">
        <v>92.151593750000004</v>
      </c>
    </row>
    <row r="21" spans="3:81" x14ac:dyDescent="0.25">
      <c r="G21" t="s">
        <v>9</v>
      </c>
      <c r="I21" s="6">
        <f>9/10</f>
        <v>0.9</v>
      </c>
      <c r="K21" s="23">
        <v>1</v>
      </c>
      <c r="L21" s="8">
        <v>108</v>
      </c>
      <c r="M21" s="22">
        <v>111</v>
      </c>
      <c r="N21" s="19" t="s">
        <v>3</v>
      </c>
      <c r="O21" s="8">
        <v>119.33721875000001</v>
      </c>
      <c r="P21" s="22">
        <v>125.66534375000001</v>
      </c>
      <c r="S21" s="15">
        <v>2</v>
      </c>
      <c r="T21">
        <v>127</v>
      </c>
      <c r="U21">
        <v>184</v>
      </c>
      <c r="V21" s="2" t="s">
        <v>3</v>
      </c>
      <c r="W21">
        <v>77.757218750000007</v>
      </c>
      <c r="X21">
        <v>83.815343749999997</v>
      </c>
      <c r="AA21" s="1">
        <v>1</v>
      </c>
      <c r="AB21">
        <v>102</v>
      </c>
      <c r="AC21">
        <v>120</v>
      </c>
      <c r="AD21" s="1" t="s">
        <v>2</v>
      </c>
      <c r="AE21">
        <v>106.22534374999999</v>
      </c>
      <c r="AF21">
        <v>117.54846875</v>
      </c>
      <c r="AI21" s="2">
        <v>2</v>
      </c>
      <c r="AJ21">
        <v>54</v>
      </c>
      <c r="AK21">
        <v>58</v>
      </c>
      <c r="AL21" s="2" t="s">
        <v>3</v>
      </c>
      <c r="AM21">
        <v>85.165343750000005</v>
      </c>
      <c r="AN21">
        <v>94.514093750000001</v>
      </c>
      <c r="AQ21" s="3">
        <v>2</v>
      </c>
      <c r="AR21">
        <v>60</v>
      </c>
      <c r="AS21">
        <v>61</v>
      </c>
      <c r="AT21" s="2" t="s">
        <v>2</v>
      </c>
      <c r="AU21">
        <v>116.41784375</v>
      </c>
      <c r="AV21">
        <v>118.72971875</v>
      </c>
      <c r="BB21" s="1">
        <v>1</v>
      </c>
      <c r="BC21">
        <v>78.45</v>
      </c>
      <c r="BD21">
        <v>80.2</v>
      </c>
      <c r="BO21" s="3">
        <v>2</v>
      </c>
      <c r="BP21">
        <v>47</v>
      </c>
      <c r="BQ21">
        <v>48</v>
      </c>
      <c r="BR21" s="2" t="s">
        <v>3</v>
      </c>
      <c r="BS21">
        <v>93.214718750000003</v>
      </c>
      <c r="BT21">
        <v>96.167843750000003</v>
      </c>
      <c r="BW21" s="1">
        <v>1</v>
      </c>
      <c r="BX21">
        <v>51</v>
      </c>
      <c r="BY21">
        <v>68</v>
      </c>
      <c r="BZ21" s="63" t="s">
        <v>13</v>
      </c>
      <c r="CA21">
        <v>96.960968750000006</v>
      </c>
      <c r="CB21">
        <v>100.55534375000001</v>
      </c>
    </row>
    <row r="22" spans="3:81" x14ac:dyDescent="0.25">
      <c r="K22" s="24">
        <v>2</v>
      </c>
      <c r="L22" s="8">
        <v>113</v>
      </c>
      <c r="M22" s="22">
        <v>120</v>
      </c>
      <c r="N22" s="20" t="s">
        <v>2</v>
      </c>
      <c r="O22" s="8">
        <v>126.17159375</v>
      </c>
      <c r="P22" s="22">
        <v>135.84096875</v>
      </c>
      <c r="S22" s="14">
        <v>1</v>
      </c>
      <c r="T22">
        <v>185</v>
      </c>
      <c r="U22">
        <v>193</v>
      </c>
      <c r="V22" s="2" t="s">
        <v>3</v>
      </c>
      <c r="W22">
        <v>90.126593749999998</v>
      </c>
      <c r="X22">
        <v>98.277218750000003</v>
      </c>
      <c r="AA22" s="2">
        <v>2</v>
      </c>
      <c r="AB22">
        <v>120</v>
      </c>
      <c r="AC22">
        <v>131</v>
      </c>
      <c r="AD22" s="2" t="s">
        <v>3</v>
      </c>
      <c r="AE22">
        <v>120.50159375</v>
      </c>
      <c r="AF22">
        <v>143.40096875</v>
      </c>
      <c r="AI22" s="1">
        <v>1</v>
      </c>
      <c r="AJ22">
        <v>58</v>
      </c>
      <c r="AK22">
        <v>63</v>
      </c>
      <c r="AL22" s="1" t="s">
        <v>2</v>
      </c>
      <c r="AM22">
        <v>94.159718749999996</v>
      </c>
      <c r="AN22">
        <v>97.011593750000003</v>
      </c>
      <c r="AQ22" s="2">
        <v>1</v>
      </c>
      <c r="AR22">
        <v>61</v>
      </c>
      <c r="AS22">
        <v>65</v>
      </c>
      <c r="AT22" s="2" t="s">
        <v>2</v>
      </c>
      <c r="AU22">
        <v>124.06221875</v>
      </c>
      <c r="AV22">
        <v>127.84221875</v>
      </c>
      <c r="BB22" s="1">
        <v>1</v>
      </c>
      <c r="BC22">
        <v>88.32</v>
      </c>
      <c r="BD22">
        <v>90.26</v>
      </c>
      <c r="BO22" s="1">
        <v>1</v>
      </c>
      <c r="BP22">
        <v>48</v>
      </c>
      <c r="BQ22">
        <v>52</v>
      </c>
      <c r="BR22" s="1" t="s">
        <v>2</v>
      </c>
      <c r="BS22">
        <v>100.62284375</v>
      </c>
      <c r="BT22">
        <v>103.69409374999999</v>
      </c>
      <c r="BW22" s="63">
        <v>2</v>
      </c>
      <c r="BX22">
        <v>68</v>
      </c>
      <c r="BY22">
        <v>70</v>
      </c>
      <c r="BZ22" s="1" t="s">
        <v>3</v>
      </c>
      <c r="CA22">
        <v>106.52909375</v>
      </c>
      <c r="CB22">
        <v>126.35721875</v>
      </c>
    </row>
    <row r="23" spans="3:81" x14ac:dyDescent="0.25">
      <c r="K23" s="23">
        <v>1</v>
      </c>
      <c r="L23" s="8">
        <v>120</v>
      </c>
      <c r="M23" s="22">
        <v>122</v>
      </c>
      <c r="N23" s="20" t="s">
        <v>2</v>
      </c>
      <c r="O23" s="8">
        <v>138.60846874999999</v>
      </c>
      <c r="P23" s="22">
        <v>147.83909374999999</v>
      </c>
      <c r="S23" s="15">
        <v>2</v>
      </c>
      <c r="T23">
        <v>193</v>
      </c>
      <c r="U23">
        <v>258</v>
      </c>
      <c r="V23" s="2" t="s">
        <v>3</v>
      </c>
      <c r="W23">
        <v>99.559718750000002</v>
      </c>
      <c r="X23">
        <v>102.20909374999999</v>
      </c>
      <c r="AA23" s="3">
        <v>1</v>
      </c>
      <c r="AB23">
        <v>131</v>
      </c>
      <c r="AC23">
        <v>132</v>
      </c>
      <c r="AD23" s="1" t="s">
        <v>2</v>
      </c>
      <c r="AE23">
        <v>144.85221874999999</v>
      </c>
      <c r="AF23">
        <v>150.03284375000001</v>
      </c>
      <c r="AI23" s="2">
        <v>2</v>
      </c>
      <c r="AJ23">
        <v>63</v>
      </c>
      <c r="AK23">
        <v>71</v>
      </c>
      <c r="AL23" s="1" t="s">
        <v>2</v>
      </c>
      <c r="AM23">
        <v>99.779093750000001</v>
      </c>
      <c r="AN23">
        <v>101.90534375</v>
      </c>
      <c r="AQ23" s="1">
        <v>2</v>
      </c>
      <c r="AR23">
        <v>66</v>
      </c>
      <c r="AS23">
        <v>70</v>
      </c>
      <c r="AT23" s="1" t="s">
        <v>13</v>
      </c>
      <c r="AU23">
        <v>127.50471874999999</v>
      </c>
      <c r="AV23">
        <v>130.42409375</v>
      </c>
      <c r="BB23" s="1">
        <v>1</v>
      </c>
      <c r="BC23">
        <v>91.68</v>
      </c>
      <c r="BD23">
        <v>93.18</v>
      </c>
      <c r="BO23" s="3">
        <v>2</v>
      </c>
      <c r="BP23">
        <v>52</v>
      </c>
      <c r="BQ23">
        <v>54</v>
      </c>
      <c r="BR23" s="2" t="s">
        <v>3</v>
      </c>
      <c r="BS23">
        <v>103.69409374999999</v>
      </c>
      <c r="BT23">
        <v>109.88721875</v>
      </c>
      <c r="BW23" s="1">
        <v>1</v>
      </c>
      <c r="BX23">
        <v>70</v>
      </c>
      <c r="BY23">
        <v>72</v>
      </c>
      <c r="BZ23" s="1" t="s">
        <v>3</v>
      </c>
      <c r="CA23">
        <v>129.47909375</v>
      </c>
      <c r="CB23">
        <v>137.02221875000001</v>
      </c>
    </row>
    <row r="24" spans="3:81" x14ac:dyDescent="0.25">
      <c r="K24" s="41">
        <v>2</v>
      </c>
      <c r="L24" s="8">
        <v>122</v>
      </c>
      <c r="M24" s="22">
        <v>122</v>
      </c>
      <c r="N24" s="20" t="s">
        <v>2</v>
      </c>
      <c r="O24" s="8">
        <v>148.96971875</v>
      </c>
      <c r="P24" s="22">
        <v>172.98284375</v>
      </c>
      <c r="S24" s="14">
        <v>1</v>
      </c>
      <c r="T24">
        <v>258</v>
      </c>
      <c r="U24">
        <v>264</v>
      </c>
      <c r="V24" s="2" t="s">
        <v>3</v>
      </c>
      <c r="W24">
        <v>103.94721875</v>
      </c>
      <c r="X24">
        <v>107.22096875</v>
      </c>
      <c r="AA24" s="2">
        <v>2</v>
      </c>
      <c r="AB24">
        <v>132</v>
      </c>
      <c r="AC24">
        <v>144</v>
      </c>
      <c r="AD24" s="2" t="s">
        <v>3</v>
      </c>
      <c r="AE24">
        <v>150.03284375000001</v>
      </c>
      <c r="AF24">
        <v>154.48784375</v>
      </c>
      <c r="AI24" s="1">
        <v>1</v>
      </c>
      <c r="AJ24">
        <v>71</v>
      </c>
      <c r="AK24">
        <v>85</v>
      </c>
      <c r="AL24" s="1" t="s">
        <v>2</v>
      </c>
      <c r="AM24">
        <v>102.98534375</v>
      </c>
      <c r="AN24">
        <v>117.00846875000001</v>
      </c>
      <c r="AQ24" s="60">
        <v>1</v>
      </c>
      <c r="AR24">
        <v>70</v>
      </c>
      <c r="AS24">
        <v>76</v>
      </c>
      <c r="AT24" s="1" t="s">
        <v>13</v>
      </c>
      <c r="AU24">
        <v>131.68971875</v>
      </c>
      <c r="AV24">
        <v>134.17034375</v>
      </c>
      <c r="BB24" s="1">
        <v>1</v>
      </c>
      <c r="BC24">
        <v>94.97</v>
      </c>
      <c r="BD24">
        <v>95.93</v>
      </c>
      <c r="BO24" s="1">
        <v>1</v>
      </c>
      <c r="BP24">
        <v>54</v>
      </c>
      <c r="BQ24">
        <v>59</v>
      </c>
      <c r="BR24" s="1" t="s">
        <v>2</v>
      </c>
      <c r="BS24">
        <v>112.09784375</v>
      </c>
      <c r="BT24">
        <v>116.67096875</v>
      </c>
      <c r="BW24" s="52">
        <v>2</v>
      </c>
      <c r="BX24">
        <v>72</v>
      </c>
      <c r="BY24">
        <v>74</v>
      </c>
      <c r="BZ24" s="1" t="s">
        <v>3</v>
      </c>
      <c r="CA24">
        <v>154.85909375</v>
      </c>
      <c r="CB24">
        <v>159.46596875</v>
      </c>
    </row>
    <row r="25" spans="3:81" x14ac:dyDescent="0.25">
      <c r="K25" s="23">
        <v>1</v>
      </c>
      <c r="L25" s="8">
        <v>123</v>
      </c>
      <c r="M25" s="22">
        <v>125</v>
      </c>
      <c r="N25" s="18"/>
      <c r="O25" s="8"/>
      <c r="P25" s="22"/>
      <c r="S25" s="15">
        <v>2</v>
      </c>
      <c r="T25">
        <v>264</v>
      </c>
      <c r="U25">
        <v>279</v>
      </c>
      <c r="V25" s="2" t="s">
        <v>3</v>
      </c>
      <c r="W25">
        <v>109.36409374999999</v>
      </c>
      <c r="X25">
        <v>120.31596875</v>
      </c>
      <c r="AA25" s="1">
        <v>1</v>
      </c>
      <c r="AB25">
        <v>144</v>
      </c>
      <c r="AC25">
        <v>150</v>
      </c>
      <c r="AD25" s="1" t="s">
        <v>2</v>
      </c>
      <c r="AE25">
        <v>156.63096874999999</v>
      </c>
      <c r="AF25">
        <v>169.65846875</v>
      </c>
      <c r="AI25" s="2">
        <v>2</v>
      </c>
      <c r="AJ25">
        <v>85</v>
      </c>
      <c r="AK25">
        <v>95</v>
      </c>
      <c r="AL25" s="2" t="s">
        <v>3</v>
      </c>
      <c r="AM25">
        <v>117.24471875</v>
      </c>
      <c r="AN25">
        <v>137.56221875</v>
      </c>
      <c r="AQ25" s="50">
        <v>2</v>
      </c>
      <c r="AR25">
        <v>76</v>
      </c>
      <c r="AS25">
        <v>76</v>
      </c>
      <c r="AT25" s="2" t="s">
        <v>2</v>
      </c>
      <c r="AU25">
        <v>134.05221875000001</v>
      </c>
      <c r="AV25">
        <v>136.06034374999999</v>
      </c>
      <c r="BB25" s="1">
        <v>1</v>
      </c>
      <c r="BC25">
        <v>96.98</v>
      </c>
      <c r="BD25">
        <v>101.91</v>
      </c>
      <c r="BO25" s="3">
        <v>2</v>
      </c>
      <c r="BP25">
        <v>59</v>
      </c>
      <c r="BQ25">
        <v>61</v>
      </c>
      <c r="BR25" s="1" t="s">
        <v>2</v>
      </c>
      <c r="BS25">
        <v>118.03784374999999</v>
      </c>
      <c r="BT25">
        <v>128.85471874999999</v>
      </c>
      <c r="BW25" s="1">
        <v>1</v>
      </c>
      <c r="BX25">
        <v>74</v>
      </c>
      <c r="BY25">
        <v>78</v>
      </c>
      <c r="BZ25" s="64" t="s">
        <v>13</v>
      </c>
      <c r="CA25">
        <v>159.46596875</v>
      </c>
      <c r="CB25">
        <v>166.21596875</v>
      </c>
    </row>
    <row r="26" spans="3:81" x14ac:dyDescent="0.25">
      <c r="K26" s="24">
        <v>2</v>
      </c>
      <c r="L26" s="8">
        <v>126</v>
      </c>
      <c r="M26" s="22">
        <v>127</v>
      </c>
      <c r="N26" s="18"/>
      <c r="O26" s="8"/>
      <c r="P26" s="22"/>
      <c r="S26" s="51">
        <v>1</v>
      </c>
      <c r="T26">
        <v>276</v>
      </c>
      <c r="U26">
        <v>279</v>
      </c>
      <c r="V26" s="1" t="s">
        <v>2</v>
      </c>
      <c r="W26">
        <v>120.48471875</v>
      </c>
      <c r="X26">
        <v>124.95659375</v>
      </c>
      <c r="AA26" s="2">
        <v>2</v>
      </c>
      <c r="AB26">
        <v>150</v>
      </c>
      <c r="AC26">
        <v>155</v>
      </c>
      <c r="AD26" s="1" t="s">
        <v>2</v>
      </c>
      <c r="AE26">
        <v>172.05471875000001</v>
      </c>
      <c r="AF26">
        <v>179.53034374999999</v>
      </c>
      <c r="AI26" s="1">
        <v>1</v>
      </c>
      <c r="AJ26">
        <v>95</v>
      </c>
      <c r="AK26">
        <v>97</v>
      </c>
      <c r="AL26" s="1" t="s">
        <v>2</v>
      </c>
      <c r="AM26">
        <v>137.56221875</v>
      </c>
      <c r="AN26">
        <v>140.61659374999999</v>
      </c>
      <c r="AQ26" s="60">
        <v>1</v>
      </c>
      <c r="AR26">
        <v>76</v>
      </c>
      <c r="AS26">
        <v>80</v>
      </c>
      <c r="AT26" s="1" t="s">
        <v>13</v>
      </c>
      <c r="AU26">
        <v>137.02221875000001</v>
      </c>
      <c r="AV26">
        <v>139.67159375</v>
      </c>
      <c r="BB26" s="3">
        <v>0</v>
      </c>
      <c r="BC26">
        <v>97.5</v>
      </c>
      <c r="BD26">
        <v>99.44</v>
      </c>
      <c r="BO26" s="3">
        <v>1</v>
      </c>
      <c r="BP26">
        <v>65</v>
      </c>
      <c r="BQ26">
        <v>66</v>
      </c>
      <c r="BR26" s="1" t="s">
        <v>2</v>
      </c>
      <c r="BS26">
        <v>131.18346875</v>
      </c>
      <c r="BT26">
        <v>133.78221875</v>
      </c>
      <c r="BW26" s="2">
        <v>2</v>
      </c>
      <c r="BX26">
        <v>77</v>
      </c>
      <c r="BY26">
        <v>84</v>
      </c>
    </row>
    <row r="27" spans="3:81" x14ac:dyDescent="0.25">
      <c r="K27" s="41">
        <v>1</v>
      </c>
      <c r="L27" s="8">
        <v>128</v>
      </c>
      <c r="M27" s="22">
        <v>128</v>
      </c>
      <c r="N27" s="18"/>
      <c r="O27" s="8"/>
      <c r="P27" s="22"/>
      <c r="S27" s="15">
        <v>2</v>
      </c>
      <c r="T27">
        <v>279</v>
      </c>
      <c r="U27">
        <v>285</v>
      </c>
      <c r="V27" s="2" t="s">
        <v>3</v>
      </c>
      <c r="W27">
        <v>127.79159375</v>
      </c>
      <c r="X27">
        <v>132.48284375</v>
      </c>
      <c r="AA27" s="1">
        <v>1</v>
      </c>
      <c r="AB27">
        <v>156</v>
      </c>
      <c r="AC27">
        <v>180</v>
      </c>
      <c r="AD27" s="2" t="s">
        <v>3</v>
      </c>
      <c r="AE27">
        <v>179.53034374999999</v>
      </c>
      <c r="AF27">
        <v>201.95721875000001</v>
      </c>
      <c r="AI27" s="1">
        <v>1</v>
      </c>
      <c r="AJ27">
        <v>99</v>
      </c>
      <c r="AK27">
        <v>102</v>
      </c>
      <c r="AL27" s="1" t="s">
        <v>2</v>
      </c>
      <c r="AM27">
        <v>143.51909375</v>
      </c>
      <c r="AN27">
        <v>146.96159374999999</v>
      </c>
      <c r="AQ27" s="3">
        <v>2</v>
      </c>
      <c r="AR27">
        <v>80</v>
      </c>
      <c r="AS27">
        <v>81</v>
      </c>
      <c r="AT27" s="2" t="s">
        <v>2</v>
      </c>
      <c r="AU27">
        <v>139.28346875</v>
      </c>
      <c r="AV27">
        <v>142.92846875000001</v>
      </c>
      <c r="BB27" s="2">
        <v>0</v>
      </c>
      <c r="BC27">
        <v>126.05</v>
      </c>
      <c r="BD27">
        <v>128.53</v>
      </c>
      <c r="BO27" s="2">
        <v>2</v>
      </c>
      <c r="BP27">
        <v>66</v>
      </c>
      <c r="BQ27">
        <v>69</v>
      </c>
      <c r="BR27" s="1" t="s">
        <v>2</v>
      </c>
      <c r="BS27">
        <v>135.75659375000001</v>
      </c>
      <c r="BT27">
        <v>139.11471875000001</v>
      </c>
      <c r="BW27" s="1">
        <v>1</v>
      </c>
      <c r="BX27">
        <v>84</v>
      </c>
      <c r="BY27">
        <v>93</v>
      </c>
      <c r="CA27" t="s">
        <v>9</v>
      </c>
      <c r="CC27" s="6">
        <f xml:space="preserve"> 16/16</f>
        <v>1</v>
      </c>
    </row>
    <row r="28" spans="3:81" x14ac:dyDescent="0.25">
      <c r="K28" s="24">
        <v>2</v>
      </c>
      <c r="L28" s="8">
        <v>128</v>
      </c>
      <c r="M28" s="22">
        <v>136</v>
      </c>
      <c r="N28" s="18"/>
      <c r="O28" s="8"/>
      <c r="P28" s="22"/>
      <c r="S28" s="14">
        <v>1</v>
      </c>
      <c r="T28">
        <v>285</v>
      </c>
      <c r="U28">
        <v>290</v>
      </c>
      <c r="V28" s="2" t="s">
        <v>3</v>
      </c>
      <c r="W28">
        <v>133.79909375</v>
      </c>
      <c r="X28">
        <v>137.30909374999999</v>
      </c>
      <c r="AA28" s="2">
        <v>2</v>
      </c>
      <c r="AB28">
        <v>179</v>
      </c>
      <c r="AC28">
        <v>222</v>
      </c>
      <c r="AD28" s="2" t="s">
        <v>3</v>
      </c>
      <c r="AE28">
        <v>203.12159374999999</v>
      </c>
      <c r="AF28">
        <v>222.61221875000001</v>
      </c>
      <c r="AI28" s="3">
        <v>2</v>
      </c>
      <c r="AJ28">
        <v>102</v>
      </c>
      <c r="AK28">
        <v>104</v>
      </c>
      <c r="AL28" s="2" t="s">
        <v>3</v>
      </c>
      <c r="AM28">
        <v>146.55659374999999</v>
      </c>
      <c r="AN28">
        <v>149.20596875000001</v>
      </c>
      <c r="AQ28" s="60">
        <v>1</v>
      </c>
      <c r="AR28">
        <v>81</v>
      </c>
      <c r="AS28">
        <v>87</v>
      </c>
      <c r="AT28" s="1" t="s">
        <v>13</v>
      </c>
      <c r="AU28">
        <v>141.73034375</v>
      </c>
      <c r="AV28">
        <v>147.65346875</v>
      </c>
      <c r="BB28" s="2">
        <v>0</v>
      </c>
      <c r="BC28">
        <v>129.44999999999999</v>
      </c>
      <c r="BD28">
        <v>151.21</v>
      </c>
      <c r="BO28" s="3">
        <v>1</v>
      </c>
      <c r="BP28">
        <v>69</v>
      </c>
      <c r="BQ28">
        <v>70</v>
      </c>
      <c r="BR28" s="1" t="s">
        <v>2</v>
      </c>
      <c r="BS28">
        <v>140.29596874999999</v>
      </c>
      <c r="BT28">
        <v>154.40346875</v>
      </c>
      <c r="BW28" s="63">
        <v>2</v>
      </c>
      <c r="BX28">
        <v>96</v>
      </c>
      <c r="BY28">
        <v>100</v>
      </c>
      <c r="CA28" s="7"/>
    </row>
    <row r="29" spans="3:81" x14ac:dyDescent="0.25">
      <c r="K29" s="24">
        <v>2</v>
      </c>
      <c r="L29" s="8">
        <v>138</v>
      </c>
      <c r="M29" s="22">
        <v>165</v>
      </c>
      <c r="N29" s="18"/>
      <c r="O29" s="8"/>
      <c r="P29" s="22"/>
      <c r="S29" s="15">
        <v>2</v>
      </c>
      <c r="T29">
        <v>290</v>
      </c>
      <c r="U29">
        <v>334</v>
      </c>
      <c r="V29" s="2" t="s">
        <v>3</v>
      </c>
      <c r="W29">
        <v>139.78971874999999</v>
      </c>
      <c r="X29">
        <v>144.46409374999999</v>
      </c>
      <c r="AA29" s="1">
        <v>1</v>
      </c>
      <c r="AB29">
        <v>222</v>
      </c>
      <c r="AC29">
        <v>228</v>
      </c>
      <c r="AD29" s="1" t="s">
        <v>2</v>
      </c>
      <c r="AE29">
        <v>222.61221875000001</v>
      </c>
      <c r="AF29">
        <v>230.02034374999999</v>
      </c>
      <c r="AI29" s="1">
        <v>1</v>
      </c>
      <c r="AJ29">
        <v>104</v>
      </c>
      <c r="AK29">
        <v>117</v>
      </c>
      <c r="AL29" s="2" t="s">
        <v>3</v>
      </c>
      <c r="AM29">
        <v>150.52221875000001</v>
      </c>
      <c r="AN29">
        <v>159.70221874999999</v>
      </c>
      <c r="AQ29" s="2">
        <v>1</v>
      </c>
      <c r="AR29">
        <v>89</v>
      </c>
      <c r="AS29">
        <v>101</v>
      </c>
      <c r="AT29" s="56" t="s">
        <v>3</v>
      </c>
      <c r="AU29">
        <v>150.97784375000001</v>
      </c>
      <c r="AV29">
        <v>161.82846875000001</v>
      </c>
      <c r="BB29" s="2">
        <v>0</v>
      </c>
      <c r="BC29">
        <v>153.31</v>
      </c>
      <c r="BD29">
        <v>170.87</v>
      </c>
      <c r="BO29" s="2">
        <v>2</v>
      </c>
      <c r="BP29">
        <v>70</v>
      </c>
      <c r="BQ29">
        <v>76</v>
      </c>
      <c r="BR29" s="1" t="s">
        <v>2</v>
      </c>
      <c r="BS29">
        <v>156.64784374999999</v>
      </c>
      <c r="BT29">
        <v>159.09471875</v>
      </c>
      <c r="BW29" s="3">
        <v>1</v>
      </c>
      <c r="BX29">
        <v>99</v>
      </c>
      <c r="BY29">
        <v>102</v>
      </c>
    </row>
    <row r="30" spans="3:81" x14ac:dyDescent="0.25">
      <c r="K30" s="42">
        <v>1</v>
      </c>
      <c r="L30" s="8">
        <v>167</v>
      </c>
      <c r="M30" s="22">
        <v>170</v>
      </c>
      <c r="N30" s="18"/>
      <c r="O30" s="8"/>
      <c r="P30" s="22"/>
      <c r="S30" s="14">
        <v>1</v>
      </c>
      <c r="T30">
        <v>334</v>
      </c>
      <c r="U30">
        <v>337</v>
      </c>
      <c r="V30" s="2" t="s">
        <v>3</v>
      </c>
      <c r="W30">
        <v>145.35846874999999</v>
      </c>
      <c r="X30">
        <v>147.41721874999999</v>
      </c>
      <c r="AA30" s="2">
        <v>2</v>
      </c>
      <c r="AB30">
        <v>228</v>
      </c>
      <c r="AC30">
        <v>247</v>
      </c>
      <c r="AD30" s="2" t="s">
        <v>3</v>
      </c>
      <c r="AE30">
        <v>228.60284375000001</v>
      </c>
      <c r="AF30">
        <v>231.16784375</v>
      </c>
      <c r="AI30" s="2">
        <v>2</v>
      </c>
      <c r="AJ30">
        <v>117</v>
      </c>
      <c r="AK30">
        <v>130</v>
      </c>
      <c r="AL30" s="1" t="s">
        <v>2</v>
      </c>
      <c r="AM30">
        <v>159.70221874999999</v>
      </c>
      <c r="AN30">
        <v>163.53284375000001</v>
      </c>
      <c r="AQ30" s="3">
        <v>2</v>
      </c>
      <c r="AR30">
        <v>101</v>
      </c>
      <c r="AS30">
        <v>102</v>
      </c>
      <c r="AT30" s="2" t="s">
        <v>2</v>
      </c>
      <c r="AU30">
        <v>166.67159375</v>
      </c>
      <c r="AV30">
        <v>169.67534375</v>
      </c>
      <c r="BB30" s="2">
        <v>0</v>
      </c>
      <c r="BC30">
        <v>171.46</v>
      </c>
      <c r="BD30">
        <v>206.5</v>
      </c>
      <c r="BO30" s="1">
        <v>1</v>
      </c>
      <c r="BP30">
        <v>76</v>
      </c>
      <c r="BQ30">
        <v>81</v>
      </c>
      <c r="BR30" s="1" t="s">
        <v>2</v>
      </c>
      <c r="BS30">
        <v>162.55409374999999</v>
      </c>
      <c r="BT30">
        <v>164.76471874999999</v>
      </c>
      <c r="BW30" s="3">
        <v>1</v>
      </c>
      <c r="BX30">
        <v>103</v>
      </c>
      <c r="BY30">
        <v>104</v>
      </c>
    </row>
    <row r="31" spans="3:81" ht="15.75" thickBot="1" x14ac:dyDescent="0.3">
      <c r="K31" s="43">
        <v>2</v>
      </c>
      <c r="L31" s="28">
        <v>170</v>
      </c>
      <c r="M31" s="29">
        <v>172</v>
      </c>
      <c r="N31" s="44"/>
      <c r="O31" s="28"/>
      <c r="P31" s="29"/>
      <c r="S31" s="15">
        <v>2</v>
      </c>
      <c r="T31">
        <v>337</v>
      </c>
      <c r="U31">
        <v>358</v>
      </c>
      <c r="V31" s="2" t="s">
        <v>3</v>
      </c>
      <c r="W31">
        <v>148.93596875</v>
      </c>
      <c r="X31">
        <v>161.08596875000001</v>
      </c>
      <c r="AA31" s="1">
        <v>1</v>
      </c>
      <c r="AB31">
        <v>247</v>
      </c>
      <c r="AC31">
        <v>258</v>
      </c>
      <c r="AD31" s="2" t="s">
        <v>3</v>
      </c>
      <c r="AE31">
        <v>231.89346875000001</v>
      </c>
      <c r="AF31">
        <v>248.02596875</v>
      </c>
      <c r="AI31" s="52">
        <v>1</v>
      </c>
      <c r="AJ31">
        <v>130</v>
      </c>
      <c r="AK31">
        <v>132</v>
      </c>
      <c r="AL31" s="2" t="s">
        <v>3</v>
      </c>
      <c r="AM31">
        <v>164.14034375</v>
      </c>
      <c r="AN31">
        <v>168.83159375</v>
      </c>
      <c r="AQ31" s="3">
        <v>1</v>
      </c>
      <c r="AR31">
        <v>104</v>
      </c>
      <c r="AS31">
        <v>106</v>
      </c>
      <c r="AT31" s="1" t="s">
        <v>13</v>
      </c>
      <c r="AU31">
        <v>169.65846875</v>
      </c>
      <c r="AV31">
        <v>174.80534374999999</v>
      </c>
      <c r="BB31" s="2">
        <v>0</v>
      </c>
      <c r="BC31">
        <v>207.22</v>
      </c>
      <c r="BD31">
        <v>268.5</v>
      </c>
      <c r="BO31" s="2">
        <v>2</v>
      </c>
      <c r="BP31">
        <v>81</v>
      </c>
      <c r="BQ31">
        <v>84</v>
      </c>
      <c r="BR31" s="1" t="s">
        <v>2</v>
      </c>
      <c r="BS31">
        <v>191.62971874999999</v>
      </c>
      <c r="BT31">
        <v>194.51534375</v>
      </c>
      <c r="BW31" s="1">
        <v>1</v>
      </c>
      <c r="BX31">
        <v>106</v>
      </c>
      <c r="BY31">
        <v>121</v>
      </c>
    </row>
    <row r="32" spans="3:81" x14ac:dyDescent="0.25">
      <c r="S32" s="14">
        <v>1</v>
      </c>
      <c r="T32">
        <v>358</v>
      </c>
      <c r="U32">
        <v>364</v>
      </c>
      <c r="V32" s="2" t="s">
        <v>3</v>
      </c>
      <c r="W32">
        <v>162.11534374999999</v>
      </c>
      <c r="X32">
        <v>169.52346875000001</v>
      </c>
      <c r="AA32" s="50">
        <v>2</v>
      </c>
      <c r="AB32">
        <v>250</v>
      </c>
      <c r="AC32">
        <v>254</v>
      </c>
      <c r="AD32" s="1" t="s">
        <v>2</v>
      </c>
      <c r="AE32">
        <v>248.02596875</v>
      </c>
      <c r="AF32">
        <v>257.96534374999999</v>
      </c>
      <c r="AI32" s="2">
        <v>2</v>
      </c>
      <c r="AJ32">
        <v>131</v>
      </c>
      <c r="AK32">
        <v>138</v>
      </c>
      <c r="AL32" s="1" t="s">
        <v>2</v>
      </c>
      <c r="AM32">
        <v>168.83159375</v>
      </c>
      <c r="AN32">
        <v>185.48721875000001</v>
      </c>
      <c r="AQ32" s="3">
        <v>2</v>
      </c>
      <c r="AR32">
        <v>105</v>
      </c>
      <c r="AS32">
        <v>107</v>
      </c>
      <c r="AT32" s="2" t="s">
        <v>2</v>
      </c>
      <c r="AU32">
        <v>174.83909374999999</v>
      </c>
      <c r="AV32">
        <v>177.53909375000001</v>
      </c>
      <c r="BO32" s="3">
        <v>1</v>
      </c>
      <c r="BP32">
        <v>84</v>
      </c>
      <c r="BQ32">
        <v>85</v>
      </c>
      <c r="BR32" s="45" t="s">
        <v>3</v>
      </c>
      <c r="BS32">
        <v>213.26346874999999</v>
      </c>
      <c r="BT32">
        <v>218.96721875</v>
      </c>
      <c r="BW32" s="52">
        <v>2</v>
      </c>
      <c r="BX32">
        <v>120</v>
      </c>
      <c r="BY32">
        <v>121</v>
      </c>
    </row>
    <row r="33" spans="14:77" x14ac:dyDescent="0.25">
      <c r="N33" t="s">
        <v>9</v>
      </c>
      <c r="P33" s="6">
        <f>15/15</f>
        <v>1</v>
      </c>
      <c r="S33" s="15">
        <v>2</v>
      </c>
      <c r="T33">
        <v>364</v>
      </c>
      <c r="U33">
        <v>396</v>
      </c>
      <c r="V33" s="2" t="s">
        <v>3</v>
      </c>
      <c r="W33">
        <v>171.48096874999999</v>
      </c>
      <c r="X33">
        <v>177.84284374999999</v>
      </c>
      <c r="AA33" s="2">
        <v>2</v>
      </c>
      <c r="AB33">
        <v>258</v>
      </c>
      <c r="AC33">
        <v>297</v>
      </c>
      <c r="AD33" s="2" t="s">
        <v>3</v>
      </c>
      <c r="AE33">
        <v>257.96534374999999</v>
      </c>
      <c r="AF33">
        <v>263.11221875000001</v>
      </c>
      <c r="AI33" s="1">
        <v>1</v>
      </c>
      <c r="AJ33">
        <v>139</v>
      </c>
      <c r="AK33">
        <v>146</v>
      </c>
      <c r="AL33" s="2" t="s">
        <v>3</v>
      </c>
      <c r="AM33">
        <v>184.27221875000001</v>
      </c>
      <c r="AN33">
        <v>190.78596874999999</v>
      </c>
      <c r="AQ33" s="3">
        <v>1</v>
      </c>
      <c r="AR33">
        <v>107</v>
      </c>
      <c r="AS33">
        <v>108</v>
      </c>
      <c r="AT33" s="1" t="s">
        <v>13</v>
      </c>
      <c r="AU33">
        <v>180.88034375000001</v>
      </c>
      <c r="AV33">
        <v>192.18659374999999</v>
      </c>
      <c r="BC33" t="s">
        <v>9</v>
      </c>
      <c r="BE33" s="11">
        <f xml:space="preserve"> 20/22</f>
        <v>0.90909090909090906</v>
      </c>
      <c r="BO33" s="2">
        <v>2</v>
      </c>
      <c r="BP33">
        <v>85</v>
      </c>
      <c r="BQ33">
        <v>88</v>
      </c>
      <c r="BW33" s="1">
        <v>1</v>
      </c>
      <c r="BX33">
        <v>121</v>
      </c>
      <c r="BY33">
        <v>122</v>
      </c>
    </row>
    <row r="34" spans="14:77" x14ac:dyDescent="0.25">
      <c r="V34" s="2" t="s">
        <v>3</v>
      </c>
      <c r="W34">
        <v>179.61471875000001</v>
      </c>
      <c r="X34">
        <v>184.06971874999999</v>
      </c>
      <c r="AA34" s="1">
        <v>1</v>
      </c>
      <c r="AB34">
        <v>297</v>
      </c>
      <c r="AC34">
        <v>305</v>
      </c>
      <c r="AD34" s="2" t="s">
        <v>3</v>
      </c>
      <c r="AE34">
        <v>263.90534374999999</v>
      </c>
      <c r="AF34">
        <v>297.53721875000002</v>
      </c>
      <c r="AI34" s="3">
        <v>2</v>
      </c>
      <c r="AJ34">
        <v>139</v>
      </c>
      <c r="AK34">
        <v>140</v>
      </c>
      <c r="AL34" s="1" t="s">
        <v>2</v>
      </c>
      <c r="AM34">
        <v>189.73971875000001</v>
      </c>
      <c r="AN34">
        <v>192.03471875</v>
      </c>
      <c r="AQ34" s="1">
        <v>2</v>
      </c>
      <c r="AR34">
        <v>108</v>
      </c>
      <c r="AS34">
        <v>110</v>
      </c>
      <c r="AT34" s="2" t="s">
        <v>2</v>
      </c>
      <c r="AU34">
        <v>194.85284375000001</v>
      </c>
      <c r="AV34">
        <v>204.64034375</v>
      </c>
      <c r="BO34" s="3">
        <v>1</v>
      </c>
      <c r="BP34">
        <v>88</v>
      </c>
      <c r="BQ34">
        <v>89</v>
      </c>
      <c r="BS34" t="s">
        <v>9</v>
      </c>
      <c r="BU34" s="11">
        <f xml:space="preserve"> 22/23</f>
        <v>0.95652173913043481</v>
      </c>
      <c r="BW34" s="52">
        <v>2</v>
      </c>
      <c r="BX34">
        <v>122</v>
      </c>
      <c r="BY34">
        <v>123</v>
      </c>
    </row>
    <row r="35" spans="14:77" x14ac:dyDescent="0.25">
      <c r="V35" s="1" t="s">
        <v>2</v>
      </c>
      <c r="W35">
        <v>184.06971874999999</v>
      </c>
      <c r="X35">
        <v>188.79471874999999</v>
      </c>
      <c r="AA35" s="50">
        <v>2</v>
      </c>
      <c r="AB35">
        <v>304</v>
      </c>
      <c r="AC35">
        <v>307</v>
      </c>
      <c r="AD35" s="1" t="s">
        <v>2</v>
      </c>
      <c r="AE35">
        <v>297.53721875000002</v>
      </c>
      <c r="AF35">
        <v>314.73284374999997</v>
      </c>
      <c r="AI35" s="2">
        <v>2</v>
      </c>
      <c r="AJ35">
        <v>143</v>
      </c>
      <c r="AK35">
        <v>149</v>
      </c>
      <c r="AL35" s="2" t="s">
        <v>3</v>
      </c>
      <c r="AM35">
        <v>191.78159375000001</v>
      </c>
      <c r="AN35">
        <v>205.70346875000001</v>
      </c>
      <c r="AQ35" s="52">
        <v>1</v>
      </c>
      <c r="AR35">
        <v>110</v>
      </c>
      <c r="AS35">
        <v>111</v>
      </c>
      <c r="AT35" s="1" t="s">
        <v>13</v>
      </c>
      <c r="AU35">
        <v>218.08971875</v>
      </c>
      <c r="AV35">
        <v>220.65471875</v>
      </c>
      <c r="BO35" s="2">
        <v>2</v>
      </c>
      <c r="BP35">
        <v>92</v>
      </c>
      <c r="BQ35">
        <v>96</v>
      </c>
      <c r="BW35" s="1">
        <v>1</v>
      </c>
      <c r="BX35">
        <v>123</v>
      </c>
      <c r="BY35">
        <v>136</v>
      </c>
    </row>
    <row r="36" spans="14:77" x14ac:dyDescent="0.25">
      <c r="V36" s="1" t="s">
        <v>2</v>
      </c>
      <c r="W36">
        <v>190.07721874999999</v>
      </c>
      <c r="X36">
        <v>192.70971875000001</v>
      </c>
      <c r="AA36" s="1">
        <v>1</v>
      </c>
      <c r="AB36">
        <v>307</v>
      </c>
      <c r="AC36">
        <v>314</v>
      </c>
      <c r="AD36" s="2" t="s">
        <v>3</v>
      </c>
      <c r="AE36">
        <v>314.73284374999997</v>
      </c>
      <c r="AF36">
        <v>321.06096874999997</v>
      </c>
      <c r="AI36" s="3">
        <v>1</v>
      </c>
      <c r="AJ36">
        <v>149</v>
      </c>
      <c r="AK36">
        <v>150</v>
      </c>
      <c r="AL36" s="1" t="s">
        <v>2</v>
      </c>
      <c r="AM36">
        <v>200.48909374999999</v>
      </c>
      <c r="AN36">
        <v>210.34409375000001</v>
      </c>
      <c r="AQ36" s="1">
        <v>2</v>
      </c>
      <c r="AR36">
        <v>111</v>
      </c>
      <c r="AS36">
        <v>113</v>
      </c>
      <c r="BO36" s="1">
        <v>1</v>
      </c>
      <c r="BP36">
        <v>97</v>
      </c>
      <c r="BQ36">
        <v>103</v>
      </c>
      <c r="BW36" s="1">
        <v>1</v>
      </c>
      <c r="BX36">
        <v>129</v>
      </c>
      <c r="BY36">
        <v>138</v>
      </c>
    </row>
    <row r="37" spans="14:77" x14ac:dyDescent="0.25">
      <c r="V37" s="2" t="s">
        <v>3</v>
      </c>
      <c r="W37">
        <v>196.18596875</v>
      </c>
      <c r="X37">
        <v>217.09409375000001</v>
      </c>
      <c r="AA37" s="2">
        <v>2</v>
      </c>
      <c r="AB37">
        <v>315</v>
      </c>
      <c r="AC37">
        <v>335</v>
      </c>
      <c r="AD37" s="2" t="s">
        <v>3</v>
      </c>
      <c r="AE37">
        <v>323.01846875000001</v>
      </c>
      <c r="AF37">
        <v>335.43846875000003</v>
      </c>
      <c r="AI37" s="2">
        <v>2</v>
      </c>
      <c r="AJ37">
        <v>150</v>
      </c>
      <c r="AK37">
        <v>160</v>
      </c>
      <c r="AL37" s="2" t="s">
        <v>3</v>
      </c>
      <c r="AM37">
        <v>210.58034375</v>
      </c>
      <c r="AN37">
        <v>239.58846875</v>
      </c>
      <c r="AQ37" s="52">
        <v>1</v>
      </c>
      <c r="AR37">
        <v>113</v>
      </c>
      <c r="AS37">
        <v>115</v>
      </c>
      <c r="AU37" t="s">
        <v>8</v>
      </c>
      <c r="AV37" s="5"/>
      <c r="AW37" s="10">
        <f>24/26</f>
        <v>0.92307692307692313</v>
      </c>
      <c r="BO37" s="2">
        <v>2</v>
      </c>
      <c r="BP37">
        <v>103</v>
      </c>
      <c r="BQ37">
        <v>110</v>
      </c>
      <c r="BW37" s="3">
        <v>2</v>
      </c>
      <c r="BX37">
        <v>139</v>
      </c>
      <c r="BY37">
        <v>140</v>
      </c>
    </row>
    <row r="38" spans="14:77" x14ac:dyDescent="0.25">
      <c r="V38" s="2" t="s">
        <v>3</v>
      </c>
      <c r="W38">
        <v>218.32596874999999</v>
      </c>
      <c r="X38">
        <v>220.63784375</v>
      </c>
      <c r="AA38" s="3">
        <v>1</v>
      </c>
      <c r="AB38">
        <v>335</v>
      </c>
      <c r="AC38">
        <v>337</v>
      </c>
      <c r="AD38" s="1" t="s">
        <v>2</v>
      </c>
      <c r="AE38">
        <v>337.53096875</v>
      </c>
      <c r="AF38">
        <v>349.96784374999999</v>
      </c>
      <c r="AI38" s="1">
        <v>1</v>
      </c>
      <c r="AJ38">
        <v>160</v>
      </c>
      <c r="AK38">
        <v>163</v>
      </c>
      <c r="AL38" s="2" t="s">
        <v>3</v>
      </c>
      <c r="AM38">
        <v>240.98909374999999</v>
      </c>
      <c r="AN38">
        <v>249.96659374999999</v>
      </c>
      <c r="AQ38" s="1">
        <v>2</v>
      </c>
      <c r="AR38">
        <v>114</v>
      </c>
      <c r="AS38">
        <v>116</v>
      </c>
      <c r="BO38" s="1">
        <v>1</v>
      </c>
      <c r="BP38">
        <v>111</v>
      </c>
      <c r="BQ38">
        <v>115</v>
      </c>
      <c r="BW38" s="3">
        <v>1</v>
      </c>
      <c r="BX38">
        <v>142</v>
      </c>
      <c r="BY38">
        <v>144</v>
      </c>
    </row>
    <row r="39" spans="14:77" x14ac:dyDescent="0.25">
      <c r="V39" s="2" t="s">
        <v>3</v>
      </c>
      <c r="W39">
        <v>222.67971875000001</v>
      </c>
      <c r="X39">
        <v>238.55909374999999</v>
      </c>
      <c r="AA39" s="50">
        <v>2</v>
      </c>
      <c r="AB39">
        <v>337</v>
      </c>
      <c r="AC39">
        <v>338</v>
      </c>
      <c r="AD39" s="1" t="s">
        <v>2</v>
      </c>
      <c r="AE39">
        <v>351.52034374999999</v>
      </c>
      <c r="AF39">
        <v>355.04721875000001</v>
      </c>
      <c r="AI39" s="2">
        <v>2</v>
      </c>
      <c r="AJ39">
        <v>163</v>
      </c>
      <c r="AK39">
        <v>168</v>
      </c>
      <c r="AL39" s="1" t="s">
        <v>2</v>
      </c>
      <c r="AM39">
        <v>248.26221874999999</v>
      </c>
      <c r="AN39">
        <v>258.16784374999997</v>
      </c>
      <c r="AQ39" s="2">
        <v>1</v>
      </c>
      <c r="AR39">
        <v>116</v>
      </c>
      <c r="AS39">
        <v>119</v>
      </c>
      <c r="BO39" s="3">
        <v>2</v>
      </c>
      <c r="BP39">
        <v>117</v>
      </c>
      <c r="BQ39">
        <v>118</v>
      </c>
      <c r="BW39" s="3">
        <v>2</v>
      </c>
      <c r="BX39">
        <v>144</v>
      </c>
      <c r="BY39">
        <v>145</v>
      </c>
    </row>
    <row r="40" spans="14:77" x14ac:dyDescent="0.25">
      <c r="V40" s="2" t="s">
        <v>3</v>
      </c>
      <c r="W40">
        <v>239.50409375000001</v>
      </c>
      <c r="X40">
        <v>256.19346875000002</v>
      </c>
      <c r="AA40" s="1">
        <v>1</v>
      </c>
      <c r="AB40">
        <v>338</v>
      </c>
      <c r="AC40">
        <v>349</v>
      </c>
      <c r="AD40" s="1" t="s">
        <v>2</v>
      </c>
      <c r="AE40">
        <v>355.87409374999999</v>
      </c>
      <c r="AF40">
        <v>379.02659375000002</v>
      </c>
      <c r="AI40" s="1">
        <v>1</v>
      </c>
      <c r="AJ40">
        <v>168</v>
      </c>
      <c r="AK40">
        <v>170</v>
      </c>
      <c r="AL40" s="2" t="s">
        <v>3</v>
      </c>
      <c r="AM40">
        <v>257.77971874999997</v>
      </c>
      <c r="AN40">
        <v>260.64846875000001</v>
      </c>
      <c r="AQ40" s="2">
        <v>1</v>
      </c>
      <c r="AR40">
        <v>123</v>
      </c>
      <c r="AS40">
        <v>127</v>
      </c>
      <c r="BO40" s="1">
        <v>1</v>
      </c>
      <c r="BP40">
        <v>118</v>
      </c>
      <c r="BQ40">
        <v>123</v>
      </c>
      <c r="BW40" s="1">
        <v>1</v>
      </c>
      <c r="BX40">
        <v>145</v>
      </c>
      <c r="BY40">
        <v>160</v>
      </c>
    </row>
    <row r="41" spans="14:77" x14ac:dyDescent="0.25">
      <c r="V41" s="1" t="s">
        <v>2</v>
      </c>
      <c r="W41">
        <v>257.52659375000002</v>
      </c>
      <c r="X41">
        <v>264.59721875000002</v>
      </c>
      <c r="AA41" s="3">
        <v>2</v>
      </c>
      <c r="AB41">
        <v>349</v>
      </c>
      <c r="AC41">
        <v>350</v>
      </c>
      <c r="AI41" s="52">
        <v>2</v>
      </c>
      <c r="AJ41">
        <v>170</v>
      </c>
      <c r="AK41">
        <v>171</v>
      </c>
      <c r="AL41" s="1" t="s">
        <v>2</v>
      </c>
      <c r="AM41">
        <v>260.53034374999999</v>
      </c>
      <c r="AN41">
        <v>264.49596874999997</v>
      </c>
      <c r="AQ41" s="1">
        <v>2</v>
      </c>
      <c r="AR41">
        <v>127</v>
      </c>
      <c r="AS41">
        <v>129</v>
      </c>
      <c r="BO41" s="3">
        <v>2</v>
      </c>
      <c r="BP41">
        <v>124</v>
      </c>
      <c r="BQ41">
        <v>125</v>
      </c>
      <c r="BW41" s="64">
        <v>2</v>
      </c>
      <c r="BX41">
        <v>160</v>
      </c>
      <c r="BY41">
        <v>166</v>
      </c>
    </row>
    <row r="42" spans="14:77" x14ac:dyDescent="0.25">
      <c r="V42" s="2" t="s">
        <v>3</v>
      </c>
      <c r="W42">
        <v>266.16659375</v>
      </c>
      <c r="X42">
        <v>282.06284375000001</v>
      </c>
      <c r="AA42" s="1">
        <v>1</v>
      </c>
      <c r="AB42">
        <v>350</v>
      </c>
      <c r="AC42">
        <v>353</v>
      </c>
      <c r="AE42" t="s">
        <v>8</v>
      </c>
      <c r="AF42" s="5"/>
      <c r="AG42" s="9">
        <v>1</v>
      </c>
      <c r="AI42" s="1">
        <v>1</v>
      </c>
      <c r="AJ42">
        <v>171</v>
      </c>
      <c r="AK42">
        <v>180</v>
      </c>
      <c r="AL42" s="2" t="s">
        <v>3</v>
      </c>
      <c r="AM42">
        <v>261.59346875</v>
      </c>
      <c r="AN42">
        <v>264.29346874999999</v>
      </c>
      <c r="AQ42" s="52">
        <v>1</v>
      </c>
      <c r="AR42">
        <v>129</v>
      </c>
      <c r="AS42">
        <v>130</v>
      </c>
      <c r="BO42" s="1">
        <v>1</v>
      </c>
      <c r="BP42">
        <v>126</v>
      </c>
      <c r="BQ42">
        <v>167</v>
      </c>
      <c r="BW42" s="3">
        <v>2</v>
      </c>
      <c r="BX42">
        <v>169</v>
      </c>
      <c r="BY42">
        <v>171</v>
      </c>
    </row>
    <row r="43" spans="14:77" x14ac:dyDescent="0.25">
      <c r="V43" s="2" t="s">
        <v>3</v>
      </c>
      <c r="W43">
        <v>283.09221874999997</v>
      </c>
      <c r="X43">
        <v>287.04096874999999</v>
      </c>
      <c r="AA43" s="50">
        <v>2</v>
      </c>
      <c r="AB43">
        <v>353</v>
      </c>
      <c r="AC43">
        <v>354</v>
      </c>
      <c r="AI43" s="3">
        <v>2</v>
      </c>
      <c r="AJ43">
        <v>180</v>
      </c>
      <c r="AK43">
        <v>182</v>
      </c>
      <c r="AL43" s="1" t="s">
        <v>2</v>
      </c>
      <c r="AM43">
        <v>266.77409375000002</v>
      </c>
      <c r="AN43">
        <v>274.09784374999998</v>
      </c>
      <c r="AQ43" s="1">
        <v>2</v>
      </c>
      <c r="AR43">
        <v>130</v>
      </c>
      <c r="AS43">
        <v>134</v>
      </c>
      <c r="BO43" s="1">
        <v>1</v>
      </c>
      <c r="BP43">
        <v>191</v>
      </c>
      <c r="BQ43">
        <v>193</v>
      </c>
    </row>
    <row r="44" spans="14:77" x14ac:dyDescent="0.25">
      <c r="V44" s="1" t="s">
        <v>2</v>
      </c>
      <c r="W44">
        <v>286.07909375000003</v>
      </c>
      <c r="X44">
        <v>290.95596875000001</v>
      </c>
      <c r="AA44" s="1">
        <v>1</v>
      </c>
      <c r="AB44">
        <v>354</v>
      </c>
      <c r="AC44">
        <v>379</v>
      </c>
      <c r="AI44" s="1">
        <v>1</v>
      </c>
      <c r="AJ44">
        <v>182</v>
      </c>
      <c r="AK44">
        <v>184</v>
      </c>
      <c r="AQ44" s="2">
        <v>1</v>
      </c>
      <c r="AR44">
        <v>134</v>
      </c>
      <c r="AS44">
        <v>136</v>
      </c>
      <c r="BO44" s="50">
        <v>2</v>
      </c>
      <c r="BP44">
        <v>193</v>
      </c>
      <c r="BQ44">
        <v>195</v>
      </c>
    </row>
    <row r="45" spans="14:77" x14ac:dyDescent="0.25">
      <c r="V45" s="2" t="s">
        <v>3</v>
      </c>
      <c r="W45">
        <v>291.49596874999997</v>
      </c>
      <c r="X45">
        <v>295.24221875000001</v>
      </c>
      <c r="AI45" s="2">
        <v>2</v>
      </c>
      <c r="AJ45">
        <v>183</v>
      </c>
      <c r="AK45">
        <v>189</v>
      </c>
      <c r="AM45" t="s">
        <v>8</v>
      </c>
      <c r="AN45" s="5"/>
      <c r="AO45" s="11">
        <v>1</v>
      </c>
      <c r="AQ45" s="1">
        <v>2</v>
      </c>
      <c r="AR45">
        <v>136</v>
      </c>
      <c r="AS45">
        <v>139</v>
      </c>
      <c r="BO45" s="56">
        <v>2</v>
      </c>
      <c r="BP45">
        <v>197</v>
      </c>
      <c r="BQ45">
        <v>200</v>
      </c>
    </row>
    <row r="46" spans="14:77" x14ac:dyDescent="0.25">
      <c r="V46" s="2" t="s">
        <v>3</v>
      </c>
      <c r="W46">
        <v>303.98346874999999</v>
      </c>
      <c r="X46">
        <v>306.80159374999999</v>
      </c>
      <c r="AI46" s="1">
        <v>1</v>
      </c>
      <c r="AJ46">
        <v>189</v>
      </c>
      <c r="AK46">
        <v>191</v>
      </c>
      <c r="AO46" s="10"/>
      <c r="AQ46" s="2">
        <v>1</v>
      </c>
      <c r="AR46">
        <v>139</v>
      </c>
      <c r="AS46">
        <v>141</v>
      </c>
    </row>
    <row r="47" spans="14:77" x14ac:dyDescent="0.25">
      <c r="V47" s="2" t="s">
        <v>3</v>
      </c>
      <c r="W47">
        <v>308.42159375</v>
      </c>
      <c r="X47">
        <v>310.46346875</v>
      </c>
      <c r="AI47" s="2">
        <v>2</v>
      </c>
      <c r="AJ47">
        <v>191</v>
      </c>
      <c r="AK47">
        <v>200</v>
      </c>
      <c r="AQ47" s="1">
        <v>2</v>
      </c>
      <c r="AR47">
        <v>140</v>
      </c>
      <c r="AS47">
        <v>142</v>
      </c>
    </row>
    <row r="48" spans="14:77" x14ac:dyDescent="0.25">
      <c r="V48" s="2" t="s">
        <v>3</v>
      </c>
      <c r="W48">
        <v>312.06659374999998</v>
      </c>
      <c r="X48">
        <v>316.04909375</v>
      </c>
      <c r="AI48" s="1">
        <v>1</v>
      </c>
      <c r="AJ48">
        <v>200</v>
      </c>
      <c r="AK48">
        <v>210</v>
      </c>
      <c r="AQ48" s="52">
        <v>1</v>
      </c>
      <c r="AR48">
        <v>142</v>
      </c>
      <c r="AS48">
        <v>143</v>
      </c>
    </row>
    <row r="49" spans="22:45" x14ac:dyDescent="0.25">
      <c r="V49" s="2" t="s">
        <v>3</v>
      </c>
      <c r="W49">
        <v>322.64721874999998</v>
      </c>
      <c r="X49">
        <v>333.14346875000001</v>
      </c>
      <c r="AI49" s="2">
        <v>2</v>
      </c>
      <c r="AJ49">
        <v>210</v>
      </c>
      <c r="AK49">
        <v>240</v>
      </c>
      <c r="AQ49" s="1">
        <v>2</v>
      </c>
      <c r="AR49">
        <v>143</v>
      </c>
      <c r="AS49">
        <v>147</v>
      </c>
    </row>
    <row r="50" spans="22:45" x14ac:dyDescent="0.25">
      <c r="V50" s="1" t="s">
        <v>2</v>
      </c>
      <c r="W50">
        <v>334.40909375000001</v>
      </c>
      <c r="X50">
        <v>337.69971874999999</v>
      </c>
      <c r="AI50" s="3">
        <v>1</v>
      </c>
      <c r="AJ50">
        <v>240</v>
      </c>
      <c r="AK50">
        <v>241</v>
      </c>
      <c r="AQ50" s="12">
        <v>2</v>
      </c>
      <c r="AR50">
        <v>151</v>
      </c>
      <c r="AS50">
        <v>157</v>
      </c>
    </row>
    <row r="51" spans="22:45" x14ac:dyDescent="0.25">
      <c r="V51" s="2" t="s">
        <v>3</v>
      </c>
      <c r="W51">
        <v>337.69971874999999</v>
      </c>
      <c r="X51">
        <v>342.49221875000001</v>
      </c>
      <c r="AI51" s="2">
        <v>2</v>
      </c>
      <c r="AJ51">
        <v>241</v>
      </c>
      <c r="AK51">
        <v>249</v>
      </c>
      <c r="AQ51" s="12">
        <v>1</v>
      </c>
      <c r="AR51">
        <v>162</v>
      </c>
      <c r="AS51">
        <v>164</v>
      </c>
    </row>
    <row r="52" spans="22:45" x14ac:dyDescent="0.25">
      <c r="V52" s="2" t="s">
        <v>3</v>
      </c>
      <c r="W52">
        <v>343.84221874999997</v>
      </c>
      <c r="X52">
        <v>354.69284375000001</v>
      </c>
      <c r="AI52" s="1">
        <v>1</v>
      </c>
      <c r="AJ52">
        <v>249</v>
      </c>
      <c r="AK52">
        <v>250</v>
      </c>
      <c r="AQ52" s="12">
        <v>2</v>
      </c>
      <c r="AR52">
        <v>165</v>
      </c>
      <c r="AS52">
        <v>166</v>
      </c>
    </row>
    <row r="53" spans="22:45" x14ac:dyDescent="0.25">
      <c r="V53" s="1" t="s">
        <v>2</v>
      </c>
      <c r="W53">
        <v>358.47284374999998</v>
      </c>
      <c r="X53">
        <v>364.17659374999999</v>
      </c>
      <c r="AI53" s="3">
        <v>2</v>
      </c>
      <c r="AJ53">
        <v>250</v>
      </c>
      <c r="AK53">
        <v>252</v>
      </c>
      <c r="AQ53" s="2">
        <v>1</v>
      </c>
      <c r="AR53">
        <v>166</v>
      </c>
      <c r="AS53">
        <v>169</v>
      </c>
    </row>
    <row r="54" spans="22:45" x14ac:dyDescent="0.25">
      <c r="V54" s="2" t="s">
        <v>3</v>
      </c>
      <c r="W54">
        <v>369.71159375000002</v>
      </c>
      <c r="X54">
        <v>372.83346875000001</v>
      </c>
      <c r="AI54" s="1">
        <v>1</v>
      </c>
      <c r="AJ54">
        <v>252</v>
      </c>
      <c r="AK54">
        <v>258</v>
      </c>
      <c r="AQ54" s="1">
        <v>2</v>
      </c>
      <c r="AR54">
        <v>169</v>
      </c>
      <c r="AS54">
        <v>171</v>
      </c>
    </row>
    <row r="55" spans="22:45" x14ac:dyDescent="0.25">
      <c r="V55" s="2" t="s">
        <v>3</v>
      </c>
      <c r="W55">
        <v>375.21284374999999</v>
      </c>
      <c r="X55">
        <v>379.73534375000003</v>
      </c>
      <c r="AI55" s="2">
        <v>2</v>
      </c>
      <c r="AJ55">
        <v>258</v>
      </c>
      <c r="AK55">
        <v>263</v>
      </c>
      <c r="AQ55" s="52">
        <v>1</v>
      </c>
      <c r="AR55">
        <v>170</v>
      </c>
      <c r="AS55">
        <v>172</v>
      </c>
    </row>
    <row r="56" spans="22:45" x14ac:dyDescent="0.25">
      <c r="V56" s="2" t="s">
        <v>3</v>
      </c>
      <c r="W56">
        <v>381.25409374999998</v>
      </c>
      <c r="X56">
        <v>383.51534375</v>
      </c>
      <c r="AI56" s="1">
        <v>1</v>
      </c>
      <c r="AJ56">
        <v>261</v>
      </c>
      <c r="AK56">
        <v>264</v>
      </c>
      <c r="AQ56" s="1">
        <v>2</v>
      </c>
      <c r="AR56">
        <v>172</v>
      </c>
      <c r="AS56">
        <v>175</v>
      </c>
    </row>
    <row r="57" spans="22:45" x14ac:dyDescent="0.25">
      <c r="V57" s="2" t="s">
        <v>3</v>
      </c>
      <c r="W57">
        <v>386.72159375000001</v>
      </c>
      <c r="X57">
        <v>389.79284374999997</v>
      </c>
      <c r="AI57" s="1">
        <v>1</v>
      </c>
      <c r="AJ57">
        <v>268</v>
      </c>
      <c r="AK57">
        <v>273</v>
      </c>
      <c r="AQ57" s="2">
        <v>1</v>
      </c>
      <c r="AR57">
        <v>175</v>
      </c>
      <c r="AS57">
        <v>178</v>
      </c>
    </row>
    <row r="58" spans="22:45" x14ac:dyDescent="0.25">
      <c r="V58" s="2" t="s">
        <v>3</v>
      </c>
      <c r="W58">
        <v>391.85159375000001</v>
      </c>
      <c r="X58">
        <v>394.24784375000002</v>
      </c>
      <c r="AQ58" s="1">
        <v>2</v>
      </c>
      <c r="AR58">
        <v>178</v>
      </c>
      <c r="AS58">
        <v>192</v>
      </c>
    </row>
    <row r="59" spans="22:45" x14ac:dyDescent="0.25">
      <c r="AQ59" s="3">
        <v>1</v>
      </c>
      <c r="AR59">
        <v>185</v>
      </c>
      <c r="AS59">
        <v>186</v>
      </c>
    </row>
    <row r="60" spans="22:45" x14ac:dyDescent="0.25">
      <c r="W60" t="s">
        <v>9</v>
      </c>
      <c r="Y60" s="6">
        <f>49/49</f>
        <v>1</v>
      </c>
      <c r="AQ60" s="2">
        <v>1</v>
      </c>
      <c r="AR60">
        <v>192</v>
      </c>
      <c r="AS60">
        <v>204</v>
      </c>
    </row>
    <row r="61" spans="22:45" x14ac:dyDescent="0.25">
      <c r="AQ61" s="1">
        <v>2</v>
      </c>
      <c r="AR61">
        <v>216</v>
      </c>
      <c r="AS61">
        <v>222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ABA6-4E79-462A-8B86-03CBB3D072E3}">
  <dimension ref="C2:F29"/>
  <sheetViews>
    <sheetView tabSelected="1" zoomScale="112" zoomScaleNormal="112" workbookViewId="0">
      <selection activeCell="K23" sqref="K23"/>
    </sheetView>
  </sheetViews>
  <sheetFormatPr defaultRowHeight="15" x14ac:dyDescent="0.25"/>
  <cols>
    <col min="3" max="3" width="11" customWidth="1"/>
    <col min="4" max="4" width="12.140625" bestFit="1" customWidth="1"/>
    <col min="5" max="5" width="10.7109375" style="57" bestFit="1" customWidth="1"/>
    <col min="6" max="6" width="12.5703125" customWidth="1"/>
  </cols>
  <sheetData>
    <row r="2" spans="3:6" ht="11.25" customHeight="1" thickBot="1" x14ac:dyDescent="0.3"/>
    <row r="3" spans="3:6" x14ac:dyDescent="0.25">
      <c r="C3" s="113" t="s">
        <v>32</v>
      </c>
      <c r="D3" s="114"/>
      <c r="E3" s="115" t="s">
        <v>84</v>
      </c>
      <c r="F3" s="118" t="s">
        <v>105</v>
      </c>
    </row>
    <row r="4" spans="3:6" ht="15" customHeight="1" x14ac:dyDescent="0.25">
      <c r="C4" s="116"/>
      <c r="D4" s="111"/>
      <c r="E4" s="112"/>
      <c r="F4" s="119"/>
    </row>
    <row r="5" spans="3:6" ht="15.75" thickBot="1" x14ac:dyDescent="0.3">
      <c r="C5" s="98" t="s">
        <v>30</v>
      </c>
      <c r="D5" s="102" t="s">
        <v>31</v>
      </c>
      <c r="E5" s="117"/>
      <c r="F5" s="120"/>
    </row>
    <row r="6" spans="3:6" x14ac:dyDescent="0.25">
      <c r="C6" s="100" t="s">
        <v>33</v>
      </c>
      <c r="D6" s="101">
        <f>9/10</f>
        <v>0.9</v>
      </c>
      <c r="E6" s="103">
        <v>2.9046208858489901</v>
      </c>
      <c r="F6" s="109">
        <f>9/10</f>
        <v>0.9</v>
      </c>
    </row>
    <row r="7" spans="3:6" x14ac:dyDescent="0.25">
      <c r="C7" s="97" t="s">
        <v>34</v>
      </c>
      <c r="D7" s="70">
        <f>15/15</f>
        <v>1</v>
      </c>
      <c r="E7" s="104">
        <v>1.8963434696197501</v>
      </c>
      <c r="F7" s="109">
        <f>15/15</f>
        <v>1</v>
      </c>
    </row>
    <row r="8" spans="3:6" x14ac:dyDescent="0.25">
      <c r="C8" s="97" t="s">
        <v>35</v>
      </c>
      <c r="D8" s="70">
        <f>49/49</f>
        <v>1</v>
      </c>
      <c r="E8" s="104">
        <v>3.4221243858337398</v>
      </c>
      <c r="F8" s="109">
        <f>49/49</f>
        <v>1</v>
      </c>
    </row>
    <row r="9" spans="3:6" x14ac:dyDescent="0.25">
      <c r="C9" s="97" t="s">
        <v>36</v>
      </c>
      <c r="D9" s="69">
        <v>1</v>
      </c>
      <c r="E9" s="104">
        <v>2.0106647014617902</v>
      </c>
      <c r="F9" s="109">
        <f>29/31</f>
        <v>0.93548387096774188</v>
      </c>
    </row>
    <row r="10" spans="3:6" x14ac:dyDescent="0.25">
      <c r="C10" s="97" t="s">
        <v>37</v>
      </c>
      <c r="D10" s="69">
        <v>1</v>
      </c>
      <c r="E10" s="104">
        <v>2.3085691928863499</v>
      </c>
      <c r="F10" s="109">
        <f>31/34</f>
        <v>0.91176470588235292</v>
      </c>
    </row>
    <row r="11" spans="3:6" x14ac:dyDescent="0.25">
      <c r="C11" s="97" t="s">
        <v>38</v>
      </c>
      <c r="D11" s="69">
        <f>24/26</f>
        <v>0.92307692307692313</v>
      </c>
      <c r="E11" s="104">
        <v>1.83903908729553</v>
      </c>
      <c r="F11" s="109">
        <f>25/26</f>
        <v>0.96153846153846156</v>
      </c>
    </row>
    <row r="12" spans="3:6" x14ac:dyDescent="0.25">
      <c r="C12" s="97" t="s">
        <v>39</v>
      </c>
      <c r="D12" s="70">
        <f xml:space="preserve"> 20/22</f>
        <v>0.90909090909090906</v>
      </c>
      <c r="E12" s="104">
        <v>1.6318560838699301</v>
      </c>
      <c r="F12" s="109">
        <f>14/14</f>
        <v>1</v>
      </c>
    </row>
    <row r="13" spans="3:6" x14ac:dyDescent="0.25">
      <c r="C13" s="97" t="s">
        <v>40</v>
      </c>
      <c r="D13" s="70">
        <f>6/7</f>
        <v>0.8571428571428571</v>
      </c>
      <c r="E13" s="104">
        <v>2.9411659240722599</v>
      </c>
      <c r="F13" s="109">
        <f>6/7</f>
        <v>0.8571428571428571</v>
      </c>
    </row>
    <row r="14" spans="3:6" x14ac:dyDescent="0.25">
      <c r="C14" s="97" t="s">
        <v>41</v>
      </c>
      <c r="D14" s="70">
        <f xml:space="preserve"> 22/23</f>
        <v>0.95652173913043481</v>
      </c>
      <c r="E14" s="104">
        <v>2.5648114681243799</v>
      </c>
      <c r="F14" s="109">
        <f>20/23</f>
        <v>0.86956521739130432</v>
      </c>
    </row>
    <row r="15" spans="3:6" ht="15.75" thickBot="1" x14ac:dyDescent="0.3">
      <c r="C15" s="106" t="s">
        <v>42</v>
      </c>
      <c r="D15" s="95">
        <f xml:space="preserve"> 16/16</f>
        <v>1</v>
      </c>
      <c r="E15" s="107">
        <v>3.13767981529235</v>
      </c>
      <c r="F15" s="110">
        <f>16/16</f>
        <v>1</v>
      </c>
    </row>
    <row r="16" spans="3:6" ht="15.75" thickBot="1" x14ac:dyDescent="0.3">
      <c r="C16" s="99" t="s">
        <v>104</v>
      </c>
      <c r="D16" s="96">
        <f>AVERAGE(D6:D15)</f>
        <v>0.95458324284411256</v>
      </c>
      <c r="E16" s="105">
        <f>AVERAGE(E6:E15)</f>
        <v>2.4656875014305069</v>
      </c>
      <c r="F16" s="108">
        <f>AVERAGE(F6:F15)</f>
        <v>0.94354951129227183</v>
      </c>
    </row>
    <row r="17" spans="4:4" x14ac:dyDescent="0.25">
      <c r="D17" s="10"/>
    </row>
    <row r="18" spans="4:4" x14ac:dyDescent="0.25">
      <c r="D18" s="10"/>
    </row>
    <row r="19" spans="4:4" x14ac:dyDescent="0.25">
      <c r="D19" s="10"/>
    </row>
    <row r="20" spans="4:4" x14ac:dyDescent="0.25">
      <c r="D20" s="10"/>
    </row>
    <row r="21" spans="4:4" x14ac:dyDescent="0.25">
      <c r="D21" s="10"/>
    </row>
    <row r="22" spans="4:4" x14ac:dyDescent="0.25">
      <c r="D22" s="10"/>
    </row>
    <row r="23" spans="4:4" x14ac:dyDescent="0.25">
      <c r="D23" s="10"/>
    </row>
    <row r="24" spans="4:4" x14ac:dyDescent="0.25">
      <c r="D24" s="10"/>
    </row>
    <row r="25" spans="4:4" x14ac:dyDescent="0.25">
      <c r="D25" s="10"/>
    </row>
    <row r="26" spans="4:4" x14ac:dyDescent="0.25">
      <c r="D26" s="10"/>
    </row>
    <row r="27" spans="4:4" x14ac:dyDescent="0.25">
      <c r="D27" s="10"/>
    </row>
    <row r="28" spans="4:4" x14ac:dyDescent="0.25">
      <c r="D28" s="10"/>
    </row>
    <row r="29" spans="4:4" x14ac:dyDescent="0.25">
      <c r="D29" s="10"/>
    </row>
  </sheetData>
  <mergeCells count="3">
    <mergeCell ref="C3:D4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information_OS_classification</vt:lpstr>
      <vt:lpstr>all_relationships</vt:lpstr>
      <vt:lpstr>all_speaker_timestamps</vt:lpstr>
      <vt:lpstr>all_PS_accuracy_PESQ_gender_acc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Chui</dc:creator>
  <cp:lastModifiedBy>Gina Chui Wen Yi</cp:lastModifiedBy>
  <dcterms:created xsi:type="dcterms:W3CDTF">2024-12-02T21:51:40Z</dcterms:created>
  <dcterms:modified xsi:type="dcterms:W3CDTF">2024-12-04T12:55:50Z</dcterms:modified>
</cp:coreProperties>
</file>