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virgi\OneDrive\Desktop\LING807_Final_Prj\Appendix\"/>
    </mc:Choice>
  </mc:AlternateContent>
  <xr:revisionPtr revIDLastSave="0" documentId="13_ncr:1_{492476C8-28C7-4CD3-863B-F6DF72125AF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xtFile1-2Step" sheetId="10" r:id="rId1"/>
    <sheet name="TextFile2-2Step" sheetId="9" r:id="rId2"/>
    <sheet name="TextFile3-2Step" sheetId="8" r:id="rId3"/>
    <sheet name="TextFile4-2Step" sheetId="11" r:id="rId4"/>
    <sheet name="TextFile5-2Step" sheetId="7" r:id="rId5"/>
    <sheet name="TextFile6-2Step" sheetId="1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8" l="1"/>
  <c r="H47" i="10"/>
  <c r="E47" i="10"/>
  <c r="H55" i="9"/>
  <c r="E55" i="9"/>
  <c r="E14" i="8"/>
  <c r="H25" i="11"/>
  <c r="E25" i="11"/>
  <c r="H18" i="7"/>
  <c r="E18" i="7"/>
  <c r="H28" i="12"/>
  <c r="E28" i="12"/>
  <c r="B27" i="12"/>
  <c r="G31" i="12"/>
  <c r="D31" i="12"/>
  <c r="G21" i="7"/>
  <c r="D21" i="7"/>
  <c r="G50" i="10"/>
  <c r="G58" i="9"/>
  <c r="G17" i="8"/>
  <c r="G28" i="11"/>
  <c r="D28" i="11"/>
  <c r="D17" i="8"/>
  <c r="D58" i="9"/>
  <c r="D50" i="10"/>
  <c r="B30" i="12"/>
  <c r="B29" i="12"/>
  <c r="B28" i="12"/>
  <c r="B20" i="7"/>
  <c r="B19" i="7"/>
  <c r="B18" i="7"/>
  <c r="B17" i="7"/>
  <c r="B22" i="7"/>
  <c r="B27" i="11"/>
  <c r="B26" i="11"/>
  <c r="B25" i="11"/>
  <c r="B24" i="11"/>
  <c r="B16" i="8"/>
  <c r="B15" i="8"/>
  <c r="B14" i="8"/>
  <c r="B13" i="8"/>
  <c r="B57" i="9"/>
  <c r="B56" i="9"/>
  <c r="B55" i="9"/>
  <c r="B54" i="9"/>
  <c r="B49" i="10"/>
  <c r="B48" i="10"/>
  <c r="B47" i="10"/>
  <c r="B46" i="10"/>
  <c r="B52" i="10" l="1"/>
  <c r="B51" i="10"/>
  <c r="B33" i="12"/>
  <c r="B32" i="12"/>
  <c r="B23" i="7"/>
  <c r="B30" i="11"/>
  <c r="B29" i="11"/>
  <c r="B19" i="8"/>
  <c r="B18" i="8"/>
  <c r="B60" i="9"/>
  <c r="B59" i="9"/>
</calcChain>
</file>

<file path=xl/sharedStrings.xml><?xml version="1.0" encoding="utf-8"?>
<sst xmlns="http://schemas.openxmlformats.org/spreadsheetml/2006/main" count="596" uniqueCount="87">
  <si>
    <t>word</t>
  </si>
  <si>
    <t>Token</t>
  </si>
  <si>
    <t>Manual</t>
  </si>
  <si>
    <t>spaCy</t>
  </si>
  <si>
    <t>Head</t>
  </si>
  <si>
    <t>manual they</t>
  </si>
  <si>
    <t>spaCy they</t>
  </si>
  <si>
    <t>weeks</t>
  </si>
  <si>
    <t>Y</t>
  </si>
  <si>
    <t>Bardos</t>
  </si>
  <si>
    <t>Cerato</t>
  </si>
  <si>
    <t>two</t>
  </si>
  <si>
    <t>their</t>
  </si>
  <si>
    <t>N</t>
  </si>
  <si>
    <t>P</t>
  </si>
  <si>
    <t>SG</t>
  </si>
  <si>
    <t>they</t>
  </si>
  <si>
    <t>people</t>
  </si>
  <si>
    <t>one</t>
  </si>
  <si>
    <t>couples</t>
  </si>
  <si>
    <t>CATAPHRA</t>
  </si>
  <si>
    <t>patients</t>
  </si>
  <si>
    <t>hand</t>
  </si>
  <si>
    <t>times</t>
  </si>
  <si>
    <t>a</t>
  </si>
  <si>
    <t>she</t>
  </si>
  <si>
    <t>friend</t>
  </si>
  <si>
    <t>themselves</t>
  </si>
  <si>
    <t>boyfriend</t>
  </si>
  <si>
    <t>debts</t>
  </si>
  <si>
    <t>Cable</t>
  </si>
  <si>
    <t>Easley</t>
  </si>
  <si>
    <t>TP</t>
  </si>
  <si>
    <t>Identical head</t>
  </si>
  <si>
    <t>identital non-head</t>
  </si>
  <si>
    <t>FP</t>
  </si>
  <si>
    <t>Total head</t>
  </si>
  <si>
    <t>total non-head</t>
  </si>
  <si>
    <t>TN</t>
  </si>
  <si>
    <t>FN</t>
  </si>
  <si>
    <t>Accuract rate for head</t>
  </si>
  <si>
    <t>accuracy rate for pronouns</t>
  </si>
  <si>
    <t xml:space="preserve">Precision </t>
  </si>
  <si>
    <t>Recall</t>
  </si>
  <si>
    <t>liberals</t>
  </si>
  <si>
    <t>advocates</t>
  </si>
  <si>
    <t>them</t>
  </si>
  <si>
    <t>implementation</t>
  </si>
  <si>
    <t>questions</t>
  </si>
  <si>
    <t>communication</t>
  </si>
  <si>
    <t>parties</t>
  </si>
  <si>
    <t>voters</t>
  </si>
  <si>
    <t>conservatives</t>
  </si>
  <si>
    <t>revenues</t>
  </si>
  <si>
    <t>efforts</t>
  </si>
  <si>
    <t>restrictions</t>
  </si>
  <si>
    <t>groups</t>
  </si>
  <si>
    <t>interests</t>
  </si>
  <si>
    <t>rulings</t>
  </si>
  <si>
    <t>convervatives</t>
  </si>
  <si>
    <t>new democrats</t>
  </si>
  <si>
    <t>greens</t>
  </si>
  <si>
    <t>politicians</t>
  </si>
  <si>
    <t>canadians</t>
  </si>
  <si>
    <t>dogs</t>
  </si>
  <si>
    <t>cannies</t>
  </si>
  <si>
    <t>Killers</t>
  </si>
  <si>
    <t>Gladstone</t>
  </si>
  <si>
    <t>SP</t>
  </si>
  <si>
    <t>pronouns</t>
  </si>
  <si>
    <t>preferences</t>
  </si>
  <si>
    <t>women</t>
  </si>
  <si>
    <t>men's</t>
  </si>
  <si>
    <t>cousins</t>
  </si>
  <si>
    <t>boys</t>
  </si>
  <si>
    <t>words</t>
  </si>
  <si>
    <t>head</t>
  </si>
  <si>
    <t>Soloway</t>
  </si>
  <si>
    <t>Tobia</t>
  </si>
  <si>
    <t>someone</t>
  </si>
  <si>
    <t>joey</t>
  </si>
  <si>
    <t>Lovato</t>
  </si>
  <si>
    <t>KISS</t>
  </si>
  <si>
    <t>management</t>
  </si>
  <si>
    <t>Matty</t>
  </si>
  <si>
    <t>Wednesday</t>
  </si>
  <si>
    <t>those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</si>
</sst>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EF6A-F33D-410B-9113-487DE3EDE8FE}">
  <dimension ref="A1:P52"/>
  <sheetViews>
    <sheetView topLeftCell="A31" workbookViewId="0">
      <selection activeCell="F12" sqref="F12"/>
    </sheetView>
  </sheetViews>
  <sheetFormatPr defaultRowHeight="14.4" x14ac:dyDescent="0.3"/>
  <cols>
    <col min="6" max="6" width="11.6640625" customWidth="1"/>
    <col min="7" max="7" width="12.5546875" customWidth="1"/>
    <col min="12" max="12" width="24.332031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3">
      <c r="A2" s="3" t="s">
        <v>7</v>
      </c>
      <c r="B2" s="3"/>
      <c r="C2" s="3">
        <v>0</v>
      </c>
      <c r="D2" s="3">
        <v>1</v>
      </c>
      <c r="E2" s="3" t="s">
        <v>8</v>
      </c>
      <c r="F2" s="3"/>
      <c r="G2" s="3"/>
      <c r="P2" s="4"/>
    </row>
    <row r="3" spans="1:16" x14ac:dyDescent="0.3">
      <c r="A3" s="3" t="s">
        <v>9</v>
      </c>
      <c r="B3" s="3"/>
      <c r="C3" s="3">
        <v>1</v>
      </c>
      <c r="D3" s="3">
        <v>0</v>
      </c>
      <c r="E3" s="3" t="s">
        <v>8</v>
      </c>
      <c r="F3" s="3"/>
      <c r="G3" s="3"/>
      <c r="P3" s="4"/>
    </row>
    <row r="4" spans="1:16" x14ac:dyDescent="0.3">
      <c r="A4" s="3" t="s">
        <v>10</v>
      </c>
      <c r="B4" s="3"/>
      <c r="C4" s="3">
        <v>1</v>
      </c>
      <c r="D4" s="3">
        <v>0</v>
      </c>
      <c r="E4" s="3" t="s">
        <v>8</v>
      </c>
      <c r="F4" s="3"/>
      <c r="G4" s="3"/>
    </row>
    <row r="5" spans="1:16" x14ac:dyDescent="0.3">
      <c r="A5" t="s">
        <v>12</v>
      </c>
      <c r="C5">
        <v>1</v>
      </c>
      <c r="D5">
        <v>1</v>
      </c>
      <c r="E5" t="s">
        <v>13</v>
      </c>
      <c r="F5" t="s">
        <v>14</v>
      </c>
      <c r="G5" t="s">
        <v>14</v>
      </c>
    </row>
    <row r="6" spans="1:16" x14ac:dyDescent="0.3">
      <c r="A6" s="3" t="s">
        <v>11</v>
      </c>
      <c r="B6" s="3"/>
      <c r="C6" s="3">
        <v>1</v>
      </c>
      <c r="D6" s="3">
        <v>1</v>
      </c>
      <c r="E6" s="3" t="s">
        <v>8</v>
      </c>
      <c r="F6" s="3"/>
      <c r="G6" s="3"/>
    </row>
    <row r="7" spans="1:16" x14ac:dyDescent="0.3">
      <c r="A7" t="s">
        <v>16</v>
      </c>
      <c r="C7">
        <v>1</v>
      </c>
      <c r="D7">
        <v>1</v>
      </c>
      <c r="E7" t="s">
        <v>13</v>
      </c>
      <c r="F7" t="s">
        <v>14</v>
      </c>
      <c r="G7" t="s">
        <v>14</v>
      </c>
    </row>
    <row r="8" spans="1:16" x14ac:dyDescent="0.3">
      <c r="A8" s="3">
        <v>33</v>
      </c>
      <c r="B8" s="3"/>
      <c r="C8" s="3">
        <v>0</v>
      </c>
      <c r="D8" s="3">
        <v>1</v>
      </c>
      <c r="E8" s="3" t="s">
        <v>8</v>
      </c>
      <c r="F8" s="3"/>
      <c r="G8" s="3"/>
    </row>
    <row r="9" spans="1:16" x14ac:dyDescent="0.3">
      <c r="A9" t="s">
        <v>12</v>
      </c>
      <c r="C9">
        <v>1</v>
      </c>
      <c r="D9">
        <v>1</v>
      </c>
      <c r="E9" t="s">
        <v>13</v>
      </c>
      <c r="F9" t="s">
        <v>14</v>
      </c>
      <c r="G9" t="s">
        <v>14</v>
      </c>
    </row>
    <row r="10" spans="1:16" x14ac:dyDescent="0.3">
      <c r="A10" s="3" t="s">
        <v>17</v>
      </c>
      <c r="B10" s="3"/>
      <c r="C10" s="3">
        <v>1</v>
      </c>
      <c r="D10" s="3">
        <v>0</v>
      </c>
      <c r="E10" s="3" t="s">
        <v>8</v>
      </c>
      <c r="F10" s="3"/>
      <c r="G10" s="3"/>
    </row>
    <row r="11" spans="1:16" x14ac:dyDescent="0.3">
      <c r="A11" s="3" t="s">
        <v>12</v>
      </c>
      <c r="B11" s="3"/>
      <c r="C11" s="3">
        <v>1</v>
      </c>
      <c r="D11" s="3">
        <v>1</v>
      </c>
      <c r="E11" s="3" t="s">
        <v>8</v>
      </c>
      <c r="F11" s="3"/>
      <c r="G11" s="3"/>
    </row>
    <row r="12" spans="1:16" x14ac:dyDescent="0.3">
      <c r="A12" t="s">
        <v>19</v>
      </c>
      <c r="C12">
        <v>0</v>
      </c>
      <c r="D12">
        <v>1</v>
      </c>
      <c r="E12" t="s">
        <v>13</v>
      </c>
      <c r="F12" t="s">
        <v>20</v>
      </c>
      <c r="G12" t="s">
        <v>20</v>
      </c>
    </row>
    <row r="13" spans="1:16" x14ac:dyDescent="0.3">
      <c r="A13" s="3" t="s">
        <v>17</v>
      </c>
      <c r="B13" s="3"/>
      <c r="C13" s="3">
        <v>1</v>
      </c>
      <c r="D13" s="3">
        <v>1</v>
      </c>
      <c r="E13" s="3" t="s">
        <v>8</v>
      </c>
      <c r="F13" s="3"/>
      <c r="G13" s="3"/>
    </row>
    <row r="14" spans="1:16" x14ac:dyDescent="0.3">
      <c r="A14" t="s">
        <v>12</v>
      </c>
      <c r="C14">
        <v>1</v>
      </c>
      <c r="D14">
        <v>1</v>
      </c>
      <c r="E14" t="s">
        <v>13</v>
      </c>
      <c r="F14" t="s">
        <v>15</v>
      </c>
      <c r="G14" t="s">
        <v>14</v>
      </c>
    </row>
    <row r="15" spans="1:16" x14ac:dyDescent="0.3">
      <c r="A15" s="3" t="s">
        <v>9</v>
      </c>
      <c r="B15" s="3"/>
      <c r="C15" s="3">
        <v>1</v>
      </c>
      <c r="D15" s="3">
        <v>1</v>
      </c>
      <c r="E15" s="3" t="s">
        <v>8</v>
      </c>
      <c r="F15" s="3"/>
      <c r="G15" s="3"/>
    </row>
    <row r="16" spans="1:16" x14ac:dyDescent="0.3">
      <c r="A16" s="3" t="s">
        <v>10</v>
      </c>
      <c r="B16" s="3"/>
      <c r="C16" s="3">
        <v>1</v>
      </c>
      <c r="D16" s="3">
        <v>1</v>
      </c>
      <c r="E16" s="3" t="s">
        <v>8</v>
      </c>
      <c r="F16" s="3"/>
      <c r="G16" s="3"/>
    </row>
    <row r="17" spans="1:13" x14ac:dyDescent="0.3">
      <c r="A17" t="s">
        <v>12</v>
      </c>
      <c r="C17">
        <v>1</v>
      </c>
      <c r="D17">
        <v>1</v>
      </c>
      <c r="E17" t="s">
        <v>13</v>
      </c>
      <c r="F17" t="s">
        <v>14</v>
      </c>
      <c r="G17" t="s">
        <v>14</v>
      </c>
    </row>
    <row r="18" spans="1:13" x14ac:dyDescent="0.3">
      <c r="A18" t="s">
        <v>12</v>
      </c>
      <c r="C18">
        <v>1</v>
      </c>
      <c r="D18">
        <v>1</v>
      </c>
      <c r="E18" t="s">
        <v>13</v>
      </c>
      <c r="F18" t="s">
        <v>14</v>
      </c>
      <c r="G18" t="s">
        <v>14</v>
      </c>
    </row>
    <row r="19" spans="1:13" x14ac:dyDescent="0.3">
      <c r="A19" s="3" t="s">
        <v>25</v>
      </c>
      <c r="B19" s="3"/>
      <c r="C19" s="3">
        <v>1</v>
      </c>
      <c r="D19" s="3">
        <v>1</v>
      </c>
      <c r="E19" s="3" t="s">
        <v>8</v>
      </c>
      <c r="F19" s="3"/>
      <c r="G19" s="3"/>
      <c r="M19" s="1"/>
    </row>
    <row r="20" spans="1:13" x14ac:dyDescent="0.3">
      <c r="A20" s="3" t="s">
        <v>26</v>
      </c>
      <c r="B20" s="3"/>
      <c r="C20" s="3">
        <v>1</v>
      </c>
      <c r="D20" s="3">
        <v>1</v>
      </c>
      <c r="E20" s="3" t="s">
        <v>8</v>
      </c>
      <c r="F20" s="3"/>
      <c r="G20" s="3"/>
    </row>
    <row r="21" spans="1:13" x14ac:dyDescent="0.3">
      <c r="A21" t="s">
        <v>27</v>
      </c>
      <c r="C21">
        <v>1</v>
      </c>
      <c r="D21">
        <v>1</v>
      </c>
      <c r="E21" t="s">
        <v>13</v>
      </c>
      <c r="F21" t="s">
        <v>14</v>
      </c>
      <c r="G21" t="s">
        <v>14</v>
      </c>
    </row>
    <row r="22" spans="1:13" x14ac:dyDescent="0.3">
      <c r="A22" s="3" t="s">
        <v>25</v>
      </c>
      <c r="B22" s="3"/>
      <c r="C22" s="3">
        <v>1</v>
      </c>
      <c r="D22" s="3">
        <v>0</v>
      </c>
      <c r="E22" s="3" t="s">
        <v>8</v>
      </c>
      <c r="F22" s="3"/>
      <c r="G22" s="3"/>
    </row>
    <row r="23" spans="1:13" x14ac:dyDescent="0.3">
      <c r="A23" s="3" t="s">
        <v>18</v>
      </c>
      <c r="B23" s="3"/>
      <c r="C23" s="3">
        <v>1</v>
      </c>
      <c r="D23" s="3">
        <v>1</v>
      </c>
      <c r="E23" s="3" t="s">
        <v>8</v>
      </c>
      <c r="F23" s="3"/>
      <c r="G23" s="3"/>
    </row>
    <row r="24" spans="1:13" x14ac:dyDescent="0.3">
      <c r="A24" t="s">
        <v>16</v>
      </c>
      <c r="C24">
        <v>1</v>
      </c>
      <c r="D24">
        <v>1</v>
      </c>
      <c r="E24" t="s">
        <v>13</v>
      </c>
      <c r="F24" t="s">
        <v>14</v>
      </c>
      <c r="G24" t="s">
        <v>14</v>
      </c>
    </row>
    <row r="25" spans="1:13" x14ac:dyDescent="0.3">
      <c r="A25" s="3" t="s">
        <v>25</v>
      </c>
      <c r="B25" s="3"/>
      <c r="C25" s="3">
        <v>1</v>
      </c>
      <c r="D25" s="3">
        <v>1</v>
      </c>
      <c r="E25" s="3" t="s">
        <v>8</v>
      </c>
      <c r="F25" s="3"/>
      <c r="G25" s="3"/>
    </row>
    <row r="26" spans="1:13" x14ac:dyDescent="0.3">
      <c r="A26" s="3" t="s">
        <v>28</v>
      </c>
      <c r="B26" s="3"/>
      <c r="C26" s="3">
        <v>1</v>
      </c>
      <c r="D26" s="3">
        <v>1</v>
      </c>
      <c r="E26" s="3" t="s">
        <v>8</v>
      </c>
      <c r="F26" s="3"/>
      <c r="G26" s="3"/>
    </row>
    <row r="27" spans="1:13" x14ac:dyDescent="0.3">
      <c r="A27" t="s">
        <v>16</v>
      </c>
      <c r="C27">
        <v>1</v>
      </c>
      <c r="D27">
        <v>1</v>
      </c>
      <c r="E27" t="s">
        <v>13</v>
      </c>
      <c r="F27" t="s">
        <v>14</v>
      </c>
      <c r="G27" t="s">
        <v>14</v>
      </c>
    </row>
    <row r="28" spans="1:13" x14ac:dyDescent="0.3">
      <c r="A28" t="s">
        <v>16</v>
      </c>
      <c r="C28">
        <v>1</v>
      </c>
      <c r="D28">
        <v>1</v>
      </c>
      <c r="E28" t="s">
        <v>13</v>
      </c>
      <c r="F28" t="s">
        <v>14</v>
      </c>
      <c r="G28" t="s">
        <v>14</v>
      </c>
    </row>
    <row r="29" spans="1:13" x14ac:dyDescent="0.3">
      <c r="A29" s="3" t="s">
        <v>29</v>
      </c>
      <c r="B29" s="3"/>
      <c r="C29" s="3">
        <v>0</v>
      </c>
      <c r="D29" s="3">
        <v>1</v>
      </c>
      <c r="E29" s="3" t="s">
        <v>8</v>
      </c>
      <c r="F29" s="3"/>
      <c r="G29" s="3"/>
    </row>
    <row r="30" spans="1:13" x14ac:dyDescent="0.3">
      <c r="A30" s="3" t="s">
        <v>21</v>
      </c>
      <c r="B30" s="3"/>
      <c r="C30" s="3">
        <v>1</v>
      </c>
      <c r="D30" s="3">
        <v>1</v>
      </c>
      <c r="E30" s="3" t="s">
        <v>8</v>
      </c>
      <c r="F30" s="3"/>
      <c r="G30" s="3"/>
    </row>
    <row r="31" spans="1:13" x14ac:dyDescent="0.3">
      <c r="A31" t="s">
        <v>12</v>
      </c>
      <c r="C31">
        <v>1</v>
      </c>
      <c r="D31">
        <v>1</v>
      </c>
      <c r="E31" t="s">
        <v>13</v>
      </c>
      <c r="F31" t="s">
        <v>14</v>
      </c>
      <c r="G31" t="s">
        <v>14</v>
      </c>
    </row>
    <row r="32" spans="1:13" x14ac:dyDescent="0.3">
      <c r="A32" t="s">
        <v>12</v>
      </c>
      <c r="C32">
        <v>1</v>
      </c>
      <c r="D32">
        <v>1</v>
      </c>
      <c r="E32" t="s">
        <v>13</v>
      </c>
      <c r="F32" t="s">
        <v>14</v>
      </c>
      <c r="G32" t="s">
        <v>14</v>
      </c>
    </row>
    <row r="33" spans="1:8" x14ac:dyDescent="0.3">
      <c r="A33" t="s">
        <v>16</v>
      </c>
      <c r="C33">
        <v>1</v>
      </c>
      <c r="D33">
        <v>1</v>
      </c>
      <c r="E33" t="s">
        <v>13</v>
      </c>
      <c r="F33" t="s">
        <v>14</v>
      </c>
      <c r="G33" t="s">
        <v>14</v>
      </c>
    </row>
    <row r="34" spans="1:8" x14ac:dyDescent="0.3">
      <c r="A34" s="3" t="s">
        <v>30</v>
      </c>
      <c r="B34" s="3"/>
      <c r="C34" s="3">
        <v>1</v>
      </c>
      <c r="D34" s="3">
        <v>0</v>
      </c>
      <c r="E34" s="3" t="s">
        <v>8</v>
      </c>
      <c r="F34" s="3"/>
      <c r="G34" s="3"/>
    </row>
    <row r="35" spans="1:8" x14ac:dyDescent="0.3">
      <c r="A35" s="3" t="s">
        <v>31</v>
      </c>
      <c r="B35" s="3"/>
      <c r="C35" s="3">
        <v>1</v>
      </c>
      <c r="D35" s="3">
        <v>0</v>
      </c>
      <c r="E35" s="3" t="s">
        <v>8</v>
      </c>
      <c r="F35" s="3"/>
      <c r="G35" s="3"/>
    </row>
    <row r="36" spans="1:8" x14ac:dyDescent="0.3">
      <c r="A36" s="3" t="s">
        <v>22</v>
      </c>
      <c r="B36" s="3"/>
      <c r="C36" s="3">
        <v>0</v>
      </c>
      <c r="D36" s="3">
        <v>1</v>
      </c>
      <c r="E36" s="3" t="s">
        <v>8</v>
      </c>
      <c r="F36" s="3"/>
      <c r="G36" s="3"/>
    </row>
    <row r="37" spans="1:8" x14ac:dyDescent="0.3">
      <c r="A37" t="s">
        <v>16</v>
      </c>
      <c r="C37">
        <v>1</v>
      </c>
      <c r="D37">
        <v>1</v>
      </c>
      <c r="E37" t="s">
        <v>13</v>
      </c>
      <c r="F37" t="s">
        <v>14</v>
      </c>
      <c r="G37" t="s">
        <v>14</v>
      </c>
    </row>
    <row r="38" spans="1:8" x14ac:dyDescent="0.3">
      <c r="A38" s="3" t="s">
        <v>23</v>
      </c>
      <c r="B38" s="3"/>
      <c r="C38" s="3">
        <v>0</v>
      </c>
      <c r="D38" s="3">
        <v>1</v>
      </c>
      <c r="E38" s="3" t="s">
        <v>8</v>
      </c>
      <c r="F38" s="3"/>
      <c r="G38" s="3"/>
    </row>
    <row r="39" spans="1:8" x14ac:dyDescent="0.3">
      <c r="A39" t="s">
        <v>16</v>
      </c>
      <c r="C39">
        <v>1</v>
      </c>
      <c r="D39">
        <v>1</v>
      </c>
      <c r="E39" t="s">
        <v>13</v>
      </c>
      <c r="F39" t="s">
        <v>14</v>
      </c>
      <c r="G39" t="s">
        <v>14</v>
      </c>
    </row>
    <row r="40" spans="1:8" x14ac:dyDescent="0.3">
      <c r="A40" t="s">
        <v>27</v>
      </c>
      <c r="C40">
        <v>1</v>
      </c>
      <c r="D40">
        <v>1</v>
      </c>
      <c r="E40" t="s">
        <v>13</v>
      </c>
      <c r="F40" t="s">
        <v>14</v>
      </c>
      <c r="G40" t="s">
        <v>14</v>
      </c>
    </row>
    <row r="41" spans="1:8" x14ac:dyDescent="0.3">
      <c r="A41" t="s">
        <v>16</v>
      </c>
      <c r="C41">
        <v>1</v>
      </c>
      <c r="D41">
        <v>1</v>
      </c>
      <c r="E41" t="s">
        <v>13</v>
      </c>
      <c r="F41" t="s">
        <v>14</v>
      </c>
      <c r="G41" t="s">
        <v>14</v>
      </c>
    </row>
    <row r="42" spans="1:8" x14ac:dyDescent="0.3">
      <c r="A42" t="s">
        <v>12</v>
      </c>
      <c r="C42">
        <v>1</v>
      </c>
      <c r="D42">
        <v>1</v>
      </c>
      <c r="E42" t="s">
        <v>13</v>
      </c>
      <c r="F42" t="s">
        <v>14</v>
      </c>
      <c r="G42" t="s">
        <v>14</v>
      </c>
    </row>
    <row r="43" spans="1:8" x14ac:dyDescent="0.3">
      <c r="A43" s="3" t="s">
        <v>24</v>
      </c>
      <c r="B43" s="3"/>
      <c r="C43" s="3">
        <v>0</v>
      </c>
      <c r="D43" s="3">
        <v>1</v>
      </c>
      <c r="E43" s="3" t="s">
        <v>8</v>
      </c>
      <c r="F43" s="3"/>
      <c r="G43" s="3"/>
    </row>
    <row r="44" spans="1:8" x14ac:dyDescent="0.3">
      <c r="A44" t="s">
        <v>16</v>
      </c>
      <c r="C44">
        <v>1</v>
      </c>
      <c r="D44">
        <v>1</v>
      </c>
      <c r="E44" t="s">
        <v>13</v>
      </c>
      <c r="F44" t="s">
        <v>14</v>
      </c>
      <c r="G44" t="s">
        <v>14</v>
      </c>
    </row>
    <row r="46" spans="1:8" x14ac:dyDescent="0.3">
      <c r="A46" t="s">
        <v>32</v>
      </c>
      <c r="B46">
        <f>COUNTIFS(C2:C44, 1, D2:D44, 1)</f>
        <v>30</v>
      </c>
      <c r="D46" t="s">
        <v>33</v>
      </c>
      <c r="E46">
        <v>11</v>
      </c>
      <c r="G46" t="s">
        <v>34</v>
      </c>
      <c r="H46">
        <v>19</v>
      </c>
    </row>
    <row r="47" spans="1:8" x14ac:dyDescent="0.3">
      <c r="A47" t="s">
        <v>35</v>
      </c>
      <c r="B47">
        <f>COUNTIFS(C2:C44, 0, D2:D44, 1)</f>
        <v>7</v>
      </c>
      <c r="D47" t="s">
        <v>36</v>
      </c>
      <c r="E47">
        <f>COUNTIF(E2:E44,"Y")</f>
        <v>23</v>
      </c>
      <c r="G47" t="s">
        <v>37</v>
      </c>
      <c r="H47">
        <f>COUNTIF(E2:E44,"N")</f>
        <v>20</v>
      </c>
    </row>
    <row r="48" spans="1:8" x14ac:dyDescent="0.3">
      <c r="A48" t="s">
        <v>38</v>
      </c>
      <c r="B48">
        <f>COUNTIFS(C2:C44, 0, D2:D44,0)</f>
        <v>0</v>
      </c>
    </row>
    <row r="49" spans="1:7" x14ac:dyDescent="0.3">
      <c r="A49" t="s">
        <v>39</v>
      </c>
      <c r="B49">
        <f>COUNTIFS(C2:C44,1, D2:D44, 0)</f>
        <v>6</v>
      </c>
      <c r="D49" t="s">
        <v>40</v>
      </c>
      <c r="G49" t="s">
        <v>41</v>
      </c>
    </row>
    <row r="50" spans="1:7" x14ac:dyDescent="0.3">
      <c r="D50">
        <f>E46/E47</f>
        <v>0.47826086956521741</v>
      </c>
      <c r="G50">
        <f>H46/H47</f>
        <v>0.95</v>
      </c>
    </row>
    <row r="51" spans="1:7" x14ac:dyDescent="0.3">
      <c r="A51" t="s">
        <v>42</v>
      </c>
      <c r="B51">
        <f>B46/(B46+B49)</f>
        <v>0.83333333333333337</v>
      </c>
    </row>
    <row r="52" spans="1:7" x14ac:dyDescent="0.3">
      <c r="A52" t="s">
        <v>43</v>
      </c>
      <c r="B52">
        <f>B46/(B46+B47)</f>
        <v>0.81081081081081086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44BB3-F323-4C2B-B1ED-6B2ACA97A53B}">
  <dimension ref="A1:M60"/>
  <sheetViews>
    <sheetView topLeftCell="A40" workbookViewId="0">
      <selection activeCell="I4" sqref="I4"/>
    </sheetView>
  </sheetViews>
  <sheetFormatPr defaultRowHeight="14.4" x14ac:dyDescent="0.3"/>
  <cols>
    <col min="6" max="6" width="12" customWidth="1"/>
    <col min="7" max="7" width="14.21875" customWidth="1"/>
    <col min="12" max="12" width="24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3" t="s">
        <v>44</v>
      </c>
      <c r="B2" s="3"/>
      <c r="C2" s="3">
        <v>1</v>
      </c>
      <c r="D2" s="3">
        <v>1</v>
      </c>
      <c r="E2" s="3" t="s">
        <v>8</v>
      </c>
      <c r="F2" s="3"/>
      <c r="G2" s="3"/>
    </row>
    <row r="3" spans="1:7" x14ac:dyDescent="0.3">
      <c r="A3" t="s">
        <v>12</v>
      </c>
      <c r="C3">
        <v>1</v>
      </c>
      <c r="D3">
        <v>1</v>
      </c>
      <c r="E3" t="s">
        <v>13</v>
      </c>
      <c r="F3" t="s">
        <v>14</v>
      </c>
      <c r="G3" t="s">
        <v>14</v>
      </c>
    </row>
    <row r="4" spans="1:7" x14ac:dyDescent="0.3">
      <c r="A4" s="3" t="s">
        <v>45</v>
      </c>
      <c r="B4" s="3"/>
      <c r="C4" s="3">
        <v>1</v>
      </c>
      <c r="D4" s="3">
        <v>1</v>
      </c>
      <c r="E4" s="3" t="s">
        <v>8</v>
      </c>
      <c r="F4" s="3"/>
      <c r="G4" s="3"/>
    </row>
    <row r="5" spans="1:7" x14ac:dyDescent="0.3">
      <c r="A5" t="s">
        <v>46</v>
      </c>
      <c r="C5">
        <v>1</v>
      </c>
      <c r="D5">
        <v>1</v>
      </c>
      <c r="E5" t="s">
        <v>13</v>
      </c>
      <c r="F5" t="s">
        <v>14</v>
      </c>
      <c r="G5" t="s">
        <v>14</v>
      </c>
    </row>
    <row r="6" spans="1:7" x14ac:dyDescent="0.3">
      <c r="A6" s="3" t="s">
        <v>47</v>
      </c>
      <c r="B6" s="3"/>
      <c r="C6" s="3">
        <v>0</v>
      </c>
      <c r="D6" s="3">
        <v>1</v>
      </c>
      <c r="E6" s="3" t="s">
        <v>8</v>
      </c>
      <c r="F6" s="3"/>
      <c r="G6" s="3"/>
    </row>
    <row r="7" spans="1:7" x14ac:dyDescent="0.3">
      <c r="A7" s="3" t="s">
        <v>49</v>
      </c>
      <c r="B7" s="3"/>
      <c r="C7" s="3">
        <v>0</v>
      </c>
      <c r="D7" s="3">
        <v>1</v>
      </c>
      <c r="E7" s="3" t="s">
        <v>8</v>
      </c>
      <c r="F7" s="3"/>
      <c r="G7" s="3"/>
    </row>
    <row r="8" spans="1:7" x14ac:dyDescent="0.3">
      <c r="A8" t="s">
        <v>16</v>
      </c>
      <c r="C8">
        <v>1</v>
      </c>
      <c r="D8">
        <v>1</v>
      </c>
      <c r="E8" t="s">
        <v>13</v>
      </c>
      <c r="F8" t="s">
        <v>14</v>
      </c>
      <c r="G8" t="s">
        <v>14</v>
      </c>
    </row>
    <row r="9" spans="1:7" x14ac:dyDescent="0.3">
      <c r="A9" s="3" t="s">
        <v>48</v>
      </c>
      <c r="B9" s="3"/>
      <c r="C9" s="3">
        <v>1</v>
      </c>
      <c r="D9" s="3">
        <v>1</v>
      </c>
      <c r="E9" s="3" t="s">
        <v>8</v>
      </c>
      <c r="F9" s="3"/>
      <c r="G9" s="3"/>
    </row>
    <row r="10" spans="1:7" x14ac:dyDescent="0.3">
      <c r="A10" t="s">
        <v>46</v>
      </c>
      <c r="C10">
        <v>1</v>
      </c>
      <c r="D10">
        <v>1</v>
      </c>
      <c r="E10" t="s">
        <v>13</v>
      </c>
      <c r="F10" t="s">
        <v>14</v>
      </c>
      <c r="G10" t="s">
        <v>14</v>
      </c>
    </row>
    <row r="11" spans="1:7" x14ac:dyDescent="0.3">
      <c r="A11" s="3" t="s">
        <v>50</v>
      </c>
      <c r="B11" s="3"/>
      <c r="C11" s="3">
        <v>1</v>
      </c>
      <c r="D11" s="3">
        <v>1</v>
      </c>
      <c r="E11" s="3" t="s">
        <v>8</v>
      </c>
      <c r="F11" s="3"/>
      <c r="G11" s="3"/>
    </row>
    <row r="12" spans="1:7" x14ac:dyDescent="0.3">
      <c r="A12" t="s">
        <v>46</v>
      </c>
      <c r="C12">
        <v>1</v>
      </c>
      <c r="D12">
        <v>1</v>
      </c>
      <c r="E12" t="s">
        <v>13</v>
      </c>
      <c r="F12" t="s">
        <v>14</v>
      </c>
      <c r="G12" t="s">
        <v>14</v>
      </c>
    </row>
    <row r="13" spans="1:7" x14ac:dyDescent="0.3">
      <c r="A13" s="3" t="s">
        <v>44</v>
      </c>
      <c r="B13" s="3"/>
      <c r="C13" s="3">
        <v>1</v>
      </c>
      <c r="D13" s="3">
        <v>0</v>
      </c>
      <c r="E13" s="3" t="s">
        <v>8</v>
      </c>
      <c r="F13" s="3"/>
      <c r="G13" s="3"/>
    </row>
    <row r="14" spans="1:7" x14ac:dyDescent="0.3">
      <c r="A14" s="3" t="s">
        <v>51</v>
      </c>
      <c r="B14" s="3"/>
      <c r="C14" s="3">
        <v>0</v>
      </c>
      <c r="D14" s="3">
        <v>1</v>
      </c>
      <c r="E14" s="3" t="s">
        <v>8</v>
      </c>
      <c r="F14" s="3"/>
      <c r="G14" s="3"/>
    </row>
    <row r="15" spans="1:7" x14ac:dyDescent="0.3">
      <c r="A15" t="s">
        <v>12</v>
      </c>
      <c r="C15">
        <v>1</v>
      </c>
      <c r="D15">
        <v>1</v>
      </c>
      <c r="E15" t="s">
        <v>13</v>
      </c>
      <c r="F15" t="s">
        <v>14</v>
      </c>
      <c r="G15" t="s">
        <v>14</v>
      </c>
    </row>
    <row r="16" spans="1:7" x14ac:dyDescent="0.3">
      <c r="A16" s="3" t="s">
        <v>52</v>
      </c>
      <c r="B16" s="3"/>
      <c r="C16" s="3">
        <v>1</v>
      </c>
      <c r="D16" s="3">
        <v>1</v>
      </c>
      <c r="E16" s="3" t="s">
        <v>8</v>
      </c>
      <c r="F16" s="3"/>
      <c r="G16" s="3"/>
    </row>
    <row r="17" spans="1:13" x14ac:dyDescent="0.3">
      <c r="A17" t="s">
        <v>16</v>
      </c>
      <c r="C17">
        <v>1</v>
      </c>
      <c r="D17">
        <v>1</v>
      </c>
      <c r="E17" t="s">
        <v>13</v>
      </c>
      <c r="F17" t="s">
        <v>14</v>
      </c>
      <c r="G17" t="s">
        <v>14</v>
      </c>
    </row>
    <row r="18" spans="1:13" x14ac:dyDescent="0.3">
      <c r="A18" t="s">
        <v>16</v>
      </c>
      <c r="C18">
        <v>1</v>
      </c>
      <c r="D18">
        <v>1</v>
      </c>
      <c r="E18" t="s">
        <v>13</v>
      </c>
      <c r="F18" t="s">
        <v>14</v>
      </c>
      <c r="G18" t="s">
        <v>14</v>
      </c>
    </row>
    <row r="19" spans="1:13" x14ac:dyDescent="0.3">
      <c r="A19" t="s">
        <v>12</v>
      </c>
      <c r="C19">
        <v>1</v>
      </c>
      <c r="D19">
        <v>1</v>
      </c>
      <c r="E19" t="s">
        <v>13</v>
      </c>
      <c r="F19" t="s">
        <v>14</v>
      </c>
      <c r="G19" t="s">
        <v>14</v>
      </c>
    </row>
    <row r="20" spans="1:13" x14ac:dyDescent="0.3">
      <c r="A20" s="3" t="s">
        <v>50</v>
      </c>
      <c r="B20" s="3"/>
      <c r="C20" s="3">
        <v>1</v>
      </c>
      <c r="D20" s="3">
        <v>1</v>
      </c>
      <c r="E20" s="3" t="s">
        <v>8</v>
      </c>
      <c r="F20" s="3"/>
      <c r="G20" s="3"/>
    </row>
    <row r="21" spans="1:13" x14ac:dyDescent="0.3">
      <c r="A21" t="s">
        <v>46</v>
      </c>
      <c r="C21">
        <v>1</v>
      </c>
      <c r="D21">
        <v>1</v>
      </c>
      <c r="E21" t="s">
        <v>13</v>
      </c>
      <c r="F21" t="s">
        <v>14</v>
      </c>
      <c r="G21" t="s">
        <v>14</v>
      </c>
    </row>
    <row r="22" spans="1:13" x14ac:dyDescent="0.3">
      <c r="A22" s="3" t="s">
        <v>44</v>
      </c>
      <c r="B22" s="3"/>
      <c r="C22" s="3">
        <v>1</v>
      </c>
      <c r="D22" s="3">
        <v>0</v>
      </c>
      <c r="E22" s="3" t="s">
        <v>8</v>
      </c>
      <c r="F22" s="3"/>
      <c r="G22" s="3"/>
    </row>
    <row r="23" spans="1:13" x14ac:dyDescent="0.3">
      <c r="A23" s="3">
        <v>2008</v>
      </c>
      <c r="B23" s="3"/>
      <c r="C23" s="3">
        <v>0</v>
      </c>
      <c r="D23" s="3">
        <v>1</v>
      </c>
      <c r="E23" s="3" t="s">
        <v>8</v>
      </c>
      <c r="F23" s="3"/>
      <c r="G23" s="3"/>
    </row>
    <row r="24" spans="1:13" x14ac:dyDescent="0.3">
      <c r="A24" t="s">
        <v>12</v>
      </c>
      <c r="C24">
        <v>1</v>
      </c>
      <c r="D24">
        <v>1</v>
      </c>
      <c r="E24" t="s">
        <v>13</v>
      </c>
      <c r="F24" t="s">
        <v>14</v>
      </c>
      <c r="G24" t="s">
        <v>14</v>
      </c>
    </row>
    <row r="25" spans="1:13" x14ac:dyDescent="0.3">
      <c r="A25" s="3" t="s">
        <v>53</v>
      </c>
      <c r="B25" s="3"/>
      <c r="C25" s="3">
        <v>0</v>
      </c>
      <c r="D25" s="3">
        <v>1</v>
      </c>
      <c r="E25" s="3" t="s">
        <v>8</v>
      </c>
      <c r="F25" s="3"/>
      <c r="G25" s="3"/>
    </row>
    <row r="26" spans="1:13" x14ac:dyDescent="0.3">
      <c r="A26" t="s">
        <v>16</v>
      </c>
      <c r="C26">
        <v>1</v>
      </c>
      <c r="D26">
        <v>1</v>
      </c>
      <c r="E26" t="s">
        <v>13</v>
      </c>
      <c r="F26" t="s">
        <v>14</v>
      </c>
      <c r="G26" t="s">
        <v>14</v>
      </c>
      <c r="M26" s="1"/>
    </row>
    <row r="27" spans="1:13" x14ac:dyDescent="0.3">
      <c r="A27" t="s">
        <v>16</v>
      </c>
      <c r="C27">
        <v>1</v>
      </c>
      <c r="D27">
        <v>1</v>
      </c>
      <c r="E27" t="s">
        <v>13</v>
      </c>
      <c r="F27" t="s">
        <v>14</v>
      </c>
      <c r="G27" t="s">
        <v>14</v>
      </c>
    </row>
    <row r="28" spans="1:13" x14ac:dyDescent="0.3">
      <c r="A28" s="3" t="s">
        <v>51</v>
      </c>
      <c r="B28" s="3"/>
      <c r="C28" s="3">
        <v>1</v>
      </c>
      <c r="D28" s="3">
        <v>1</v>
      </c>
      <c r="E28" s="3" t="s">
        <v>8</v>
      </c>
      <c r="F28" s="3"/>
      <c r="G28" s="3"/>
    </row>
    <row r="29" spans="1:13" x14ac:dyDescent="0.3">
      <c r="A29" t="s">
        <v>16</v>
      </c>
      <c r="C29">
        <v>1</v>
      </c>
      <c r="D29">
        <v>1</v>
      </c>
      <c r="E29" t="s">
        <v>13</v>
      </c>
      <c r="F29" t="s">
        <v>14</v>
      </c>
      <c r="G29" t="s">
        <v>14</v>
      </c>
    </row>
    <row r="30" spans="1:13" x14ac:dyDescent="0.3">
      <c r="A30" s="3" t="s">
        <v>50</v>
      </c>
      <c r="B30" s="3"/>
      <c r="C30" s="3">
        <v>1</v>
      </c>
      <c r="D30" s="3">
        <v>0</v>
      </c>
      <c r="E30" s="3" t="s">
        <v>8</v>
      </c>
      <c r="F30" s="3"/>
      <c r="G30" s="3"/>
    </row>
    <row r="31" spans="1:13" x14ac:dyDescent="0.3">
      <c r="A31" t="s">
        <v>12</v>
      </c>
      <c r="C31">
        <v>1</v>
      </c>
      <c r="D31">
        <v>1</v>
      </c>
      <c r="E31" t="s">
        <v>13</v>
      </c>
      <c r="F31" t="s">
        <v>14</v>
      </c>
      <c r="G31" t="s">
        <v>14</v>
      </c>
    </row>
    <row r="32" spans="1:13" x14ac:dyDescent="0.3">
      <c r="A32" s="3" t="s">
        <v>59</v>
      </c>
      <c r="B32" s="3"/>
      <c r="C32" s="3">
        <v>0</v>
      </c>
      <c r="D32" s="3">
        <v>1</v>
      </c>
      <c r="E32" s="3" t="s">
        <v>8</v>
      </c>
      <c r="F32" s="3"/>
      <c r="G32" s="3"/>
    </row>
    <row r="33" spans="1:7" x14ac:dyDescent="0.3">
      <c r="A33" s="3" t="s">
        <v>17</v>
      </c>
      <c r="B33" s="3"/>
      <c r="C33" s="3">
        <v>0</v>
      </c>
      <c r="D33" s="3">
        <v>1</v>
      </c>
      <c r="E33" s="3" t="s">
        <v>8</v>
      </c>
      <c r="F33" s="3"/>
      <c r="G33" s="3"/>
    </row>
    <row r="34" spans="1:7" x14ac:dyDescent="0.3">
      <c r="A34" t="s">
        <v>16</v>
      </c>
      <c r="C34">
        <v>1</v>
      </c>
      <c r="D34">
        <v>1</v>
      </c>
      <c r="E34" t="s">
        <v>13</v>
      </c>
      <c r="F34" t="s">
        <v>15</v>
      </c>
      <c r="G34" t="s">
        <v>14</v>
      </c>
    </row>
    <row r="35" spans="1:7" x14ac:dyDescent="0.3">
      <c r="A35" s="3" t="s">
        <v>60</v>
      </c>
      <c r="B35" s="3"/>
      <c r="C35" s="3">
        <v>1</v>
      </c>
      <c r="D35" s="3">
        <v>0</v>
      </c>
      <c r="E35" s="3" t="s">
        <v>8</v>
      </c>
      <c r="F35" s="3"/>
      <c r="G35" s="3"/>
    </row>
    <row r="36" spans="1:7" x14ac:dyDescent="0.3">
      <c r="A36" s="3" t="s">
        <v>61</v>
      </c>
      <c r="B36" s="3"/>
      <c r="C36" s="3">
        <v>1</v>
      </c>
      <c r="D36" s="3">
        <v>0</v>
      </c>
      <c r="E36" s="3" t="s">
        <v>8</v>
      </c>
      <c r="F36" s="3"/>
      <c r="G36" s="3"/>
    </row>
    <row r="37" spans="1:7" x14ac:dyDescent="0.3">
      <c r="A37" s="3" t="s">
        <v>54</v>
      </c>
      <c r="B37" s="3"/>
      <c r="C37" s="3">
        <v>0</v>
      </c>
      <c r="D37" s="3">
        <v>1</v>
      </c>
      <c r="E37" s="3" t="s">
        <v>8</v>
      </c>
      <c r="F37" s="3"/>
      <c r="G37" s="3"/>
    </row>
    <row r="38" spans="1:7" x14ac:dyDescent="0.3">
      <c r="A38" t="s">
        <v>16</v>
      </c>
      <c r="C38">
        <v>1</v>
      </c>
      <c r="D38">
        <v>1</v>
      </c>
      <c r="E38" t="s">
        <v>13</v>
      </c>
      <c r="F38" t="s">
        <v>14</v>
      </c>
      <c r="G38" t="s">
        <v>14</v>
      </c>
    </row>
    <row r="39" spans="1:7" x14ac:dyDescent="0.3">
      <c r="A39" s="3" t="s">
        <v>44</v>
      </c>
      <c r="B39" s="3"/>
      <c r="C39" s="3">
        <v>1</v>
      </c>
      <c r="D39" s="3">
        <v>1</v>
      </c>
      <c r="E39" s="3" t="s">
        <v>8</v>
      </c>
      <c r="F39" s="3"/>
      <c r="G39" s="3"/>
    </row>
    <row r="40" spans="1:7" x14ac:dyDescent="0.3">
      <c r="A40" t="s">
        <v>46</v>
      </c>
      <c r="C40">
        <v>1</v>
      </c>
      <c r="D40">
        <v>1</v>
      </c>
      <c r="E40" t="s">
        <v>13</v>
      </c>
      <c r="F40" t="s">
        <v>14</v>
      </c>
      <c r="G40" t="s">
        <v>14</v>
      </c>
    </row>
    <row r="41" spans="1:7" x14ac:dyDescent="0.3">
      <c r="A41" s="3" t="s">
        <v>55</v>
      </c>
      <c r="B41" s="3"/>
      <c r="C41" s="3">
        <v>0</v>
      </c>
      <c r="D41" s="3">
        <v>1</v>
      </c>
      <c r="E41" s="3" t="s">
        <v>8</v>
      </c>
      <c r="F41" s="3"/>
      <c r="G41" s="3"/>
    </row>
    <row r="42" spans="1:7" x14ac:dyDescent="0.3">
      <c r="A42" t="s">
        <v>46</v>
      </c>
      <c r="C42">
        <v>1</v>
      </c>
      <c r="D42">
        <v>1</v>
      </c>
      <c r="E42" t="s">
        <v>13</v>
      </c>
      <c r="F42" t="s">
        <v>14</v>
      </c>
      <c r="G42" t="s">
        <v>14</v>
      </c>
    </row>
    <row r="43" spans="1:7" x14ac:dyDescent="0.3">
      <c r="A43" s="3" t="s">
        <v>56</v>
      </c>
      <c r="B43" s="3"/>
      <c r="C43" s="3">
        <v>1</v>
      </c>
      <c r="D43" s="3">
        <v>1</v>
      </c>
      <c r="E43" s="3" t="s">
        <v>8</v>
      </c>
      <c r="F43" s="3"/>
      <c r="G43" s="3"/>
    </row>
    <row r="44" spans="1:7" x14ac:dyDescent="0.3">
      <c r="A44" t="s">
        <v>16</v>
      </c>
      <c r="C44">
        <v>1</v>
      </c>
      <c r="D44">
        <v>1</v>
      </c>
      <c r="E44" t="s">
        <v>13</v>
      </c>
      <c r="F44" t="s">
        <v>14</v>
      </c>
      <c r="G44" t="s">
        <v>14</v>
      </c>
    </row>
    <row r="45" spans="1:7" x14ac:dyDescent="0.3">
      <c r="A45" s="3" t="s">
        <v>57</v>
      </c>
      <c r="B45" s="3"/>
      <c r="C45" s="3">
        <v>0</v>
      </c>
      <c r="D45" s="3">
        <v>1</v>
      </c>
      <c r="E45" s="3" t="s">
        <v>8</v>
      </c>
      <c r="F45" s="3"/>
      <c r="G45" s="3"/>
    </row>
    <row r="46" spans="1:7" x14ac:dyDescent="0.3">
      <c r="A46" t="s">
        <v>12</v>
      </c>
      <c r="C46">
        <v>1</v>
      </c>
      <c r="D46">
        <v>1</v>
      </c>
      <c r="E46" t="s">
        <v>13</v>
      </c>
      <c r="F46" t="s">
        <v>14</v>
      </c>
      <c r="G46" t="s">
        <v>14</v>
      </c>
    </row>
    <row r="47" spans="1:7" x14ac:dyDescent="0.3">
      <c r="A47" s="3" t="s">
        <v>58</v>
      </c>
      <c r="B47" s="3"/>
      <c r="C47" s="3">
        <v>1</v>
      </c>
      <c r="D47" s="3">
        <v>1</v>
      </c>
      <c r="E47" s="3" t="s">
        <v>8</v>
      </c>
      <c r="F47" s="3"/>
      <c r="G47" s="3"/>
    </row>
    <row r="48" spans="1:7" x14ac:dyDescent="0.3">
      <c r="A48" t="s">
        <v>16</v>
      </c>
      <c r="C48">
        <v>1</v>
      </c>
      <c r="D48">
        <v>1</v>
      </c>
      <c r="E48" t="s">
        <v>13</v>
      </c>
      <c r="F48" t="s">
        <v>14</v>
      </c>
      <c r="G48" t="s">
        <v>14</v>
      </c>
    </row>
    <row r="49" spans="1:8" x14ac:dyDescent="0.3">
      <c r="A49" t="s">
        <v>16</v>
      </c>
      <c r="C49">
        <v>1</v>
      </c>
      <c r="D49">
        <v>1</v>
      </c>
      <c r="E49" t="s">
        <v>13</v>
      </c>
      <c r="F49" t="s">
        <v>14</v>
      </c>
      <c r="G49" t="s">
        <v>14</v>
      </c>
    </row>
    <row r="50" spans="1:8" x14ac:dyDescent="0.3">
      <c r="A50" s="3" t="s">
        <v>62</v>
      </c>
      <c r="B50" s="3"/>
      <c r="C50" s="3">
        <v>1</v>
      </c>
      <c r="D50" s="3">
        <v>0</v>
      </c>
      <c r="E50" s="3" t="s">
        <v>8</v>
      </c>
      <c r="F50" s="3"/>
      <c r="G50" s="3"/>
    </row>
    <row r="51" spans="1:8" x14ac:dyDescent="0.3">
      <c r="A51" s="3" t="s">
        <v>63</v>
      </c>
      <c r="B51" s="3"/>
      <c r="C51" s="3">
        <v>0</v>
      </c>
      <c r="D51" s="3">
        <v>1</v>
      </c>
      <c r="E51" s="3" t="s">
        <v>8</v>
      </c>
      <c r="F51" s="3"/>
      <c r="G51" s="3"/>
    </row>
    <row r="52" spans="1:8" x14ac:dyDescent="0.3">
      <c r="A52" t="s">
        <v>16</v>
      </c>
      <c r="C52">
        <v>1</v>
      </c>
      <c r="D52">
        <v>1</v>
      </c>
      <c r="E52" t="s">
        <v>13</v>
      </c>
      <c r="F52" t="s">
        <v>14</v>
      </c>
      <c r="G52" t="s">
        <v>14</v>
      </c>
    </row>
    <row r="54" spans="1:8" x14ac:dyDescent="0.3">
      <c r="A54" t="s">
        <v>32</v>
      </c>
      <c r="B54">
        <f>COUNTIFS(C2:C52, 1, D2:D52, 1)</f>
        <v>34</v>
      </c>
      <c r="D54" t="s">
        <v>33</v>
      </c>
      <c r="E54">
        <v>10</v>
      </c>
      <c r="G54" t="s">
        <v>34</v>
      </c>
      <c r="H54">
        <v>26</v>
      </c>
    </row>
    <row r="55" spans="1:8" x14ac:dyDescent="0.3">
      <c r="A55" t="s">
        <v>35</v>
      </c>
      <c r="B55">
        <f>COUNTIFS(C2:C52, 0, D2:D52, 1)</f>
        <v>11</v>
      </c>
      <c r="D55" t="s">
        <v>36</v>
      </c>
      <c r="E55">
        <f>COUNTIF(E2:E52,"Y")</f>
        <v>27</v>
      </c>
      <c r="G55" t="s">
        <v>37</v>
      </c>
      <c r="H55">
        <f>COUNTIF(E2:E52,"Y")</f>
        <v>27</v>
      </c>
    </row>
    <row r="56" spans="1:8" x14ac:dyDescent="0.3">
      <c r="A56" t="s">
        <v>38</v>
      </c>
      <c r="B56">
        <f>COUNTIFS(C2:C52, 0, D2:D52,0)</f>
        <v>0</v>
      </c>
    </row>
    <row r="57" spans="1:8" x14ac:dyDescent="0.3">
      <c r="A57" t="s">
        <v>39</v>
      </c>
      <c r="B57">
        <f>COUNTIFS(C2:C52,1, D2:D52, 0)</f>
        <v>6</v>
      </c>
      <c r="D57" t="s">
        <v>40</v>
      </c>
      <c r="G57" t="s">
        <v>41</v>
      </c>
    </row>
    <row r="58" spans="1:8" x14ac:dyDescent="0.3">
      <c r="D58">
        <f>E54/E55</f>
        <v>0.37037037037037035</v>
      </c>
      <c r="G58">
        <f>H54/H55</f>
        <v>0.96296296296296291</v>
      </c>
    </row>
    <row r="59" spans="1:8" x14ac:dyDescent="0.3">
      <c r="A59" t="s">
        <v>42</v>
      </c>
      <c r="B59">
        <f>B54/(B54+B57)</f>
        <v>0.85</v>
      </c>
    </row>
    <row r="60" spans="1:8" x14ac:dyDescent="0.3">
      <c r="A60" t="s">
        <v>43</v>
      </c>
      <c r="B60">
        <f>B54/(B54+B55)</f>
        <v>0.75555555555555554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33A4-543C-4BC1-A67F-037C19888241}">
  <dimension ref="A1:M19"/>
  <sheetViews>
    <sheetView tabSelected="1" workbookViewId="0">
      <selection activeCell="F22" sqref="F22"/>
    </sheetView>
  </sheetViews>
  <sheetFormatPr defaultRowHeight="14.4" x14ac:dyDescent="0.3"/>
  <cols>
    <col min="6" max="6" width="12.6640625" customWidth="1"/>
    <col min="7" max="7" width="14.6640625" customWidth="1"/>
    <col min="12" max="12" width="24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3">
      <c r="A2" s="3" t="s">
        <v>64</v>
      </c>
      <c r="B2" s="3">
        <v>137</v>
      </c>
      <c r="C2" s="3">
        <v>1</v>
      </c>
      <c r="D2" s="3">
        <v>1</v>
      </c>
      <c r="E2" s="3" t="s">
        <v>8</v>
      </c>
      <c r="F2" s="3"/>
      <c r="G2" s="3"/>
    </row>
    <row r="3" spans="1:13" x14ac:dyDescent="0.3">
      <c r="A3" t="s">
        <v>16</v>
      </c>
      <c r="B3">
        <v>145</v>
      </c>
      <c r="C3">
        <v>1</v>
      </c>
      <c r="D3">
        <v>1</v>
      </c>
      <c r="E3" t="s">
        <v>13</v>
      </c>
      <c r="F3" t="s">
        <v>14</v>
      </c>
      <c r="G3" t="s">
        <v>14</v>
      </c>
      <c r="I3" s="2"/>
      <c r="J3" s="2"/>
      <c r="K3" s="2"/>
      <c r="L3" s="2"/>
      <c r="M3" s="2"/>
    </row>
    <row r="4" spans="1:13" x14ac:dyDescent="0.3">
      <c r="A4" t="s">
        <v>12</v>
      </c>
      <c r="B4">
        <v>150</v>
      </c>
      <c r="C4">
        <v>1</v>
      </c>
      <c r="D4">
        <v>1</v>
      </c>
      <c r="E4" t="s">
        <v>13</v>
      </c>
      <c r="F4" t="s">
        <v>14</v>
      </c>
      <c r="G4" t="s">
        <v>14</v>
      </c>
      <c r="I4" s="2"/>
      <c r="J4" s="2"/>
      <c r="K4" s="2"/>
      <c r="L4" s="2"/>
      <c r="M4" s="2"/>
    </row>
    <row r="5" spans="1:13" x14ac:dyDescent="0.3">
      <c r="A5" t="s">
        <v>12</v>
      </c>
      <c r="C5">
        <v>1</v>
      </c>
      <c r="D5">
        <v>1</v>
      </c>
      <c r="E5" t="s">
        <v>13</v>
      </c>
      <c r="F5" t="s">
        <v>14</v>
      </c>
      <c r="G5" t="s">
        <v>14</v>
      </c>
      <c r="I5" s="2"/>
      <c r="J5" s="2"/>
      <c r="K5" s="2"/>
      <c r="L5" s="2"/>
      <c r="M5" s="2"/>
    </row>
    <row r="6" spans="1:13" x14ac:dyDescent="0.3">
      <c r="A6" t="s">
        <v>12</v>
      </c>
      <c r="C6">
        <v>1</v>
      </c>
      <c r="D6">
        <v>1</v>
      </c>
      <c r="E6" t="s">
        <v>13</v>
      </c>
      <c r="F6" t="s">
        <v>14</v>
      </c>
      <c r="G6" t="s">
        <v>14</v>
      </c>
    </row>
    <row r="7" spans="1:13" x14ac:dyDescent="0.3">
      <c r="A7" s="3" t="s">
        <v>64</v>
      </c>
      <c r="B7" s="3"/>
      <c r="C7" s="3">
        <v>1</v>
      </c>
      <c r="D7" s="3">
        <v>1</v>
      </c>
      <c r="E7" s="3" t="s">
        <v>8</v>
      </c>
      <c r="F7" s="3"/>
      <c r="G7" s="3"/>
    </row>
    <row r="8" spans="1:13" x14ac:dyDescent="0.3">
      <c r="A8" t="s">
        <v>16</v>
      </c>
      <c r="C8">
        <v>1</v>
      </c>
      <c r="D8">
        <v>1</v>
      </c>
      <c r="E8" t="s">
        <v>13</v>
      </c>
      <c r="F8" t="s">
        <v>14</v>
      </c>
      <c r="G8" t="s">
        <v>14</v>
      </c>
      <c r="I8" s="2"/>
      <c r="J8" s="2"/>
      <c r="K8" s="2"/>
      <c r="L8" s="2"/>
      <c r="M8" s="2"/>
    </row>
    <row r="9" spans="1:13" x14ac:dyDescent="0.3">
      <c r="A9" t="s">
        <v>46</v>
      </c>
      <c r="C9">
        <v>1</v>
      </c>
      <c r="D9">
        <v>1</v>
      </c>
      <c r="E9" t="s">
        <v>13</v>
      </c>
      <c r="F9" t="s">
        <v>14</v>
      </c>
      <c r="G9" t="s">
        <v>14</v>
      </c>
      <c r="I9" s="2"/>
      <c r="J9" s="2"/>
      <c r="K9" s="2"/>
      <c r="L9" s="2"/>
      <c r="M9" s="2"/>
    </row>
    <row r="10" spans="1:13" x14ac:dyDescent="0.3">
      <c r="A10" s="3" t="s">
        <v>65</v>
      </c>
      <c r="B10" s="3"/>
      <c r="C10" s="3">
        <v>1</v>
      </c>
      <c r="D10" s="3">
        <v>1</v>
      </c>
      <c r="E10" s="3" t="s">
        <v>8</v>
      </c>
      <c r="F10" s="3"/>
      <c r="G10" s="3"/>
    </row>
    <row r="11" spans="1:13" x14ac:dyDescent="0.3">
      <c r="A11" t="s">
        <v>46</v>
      </c>
      <c r="C11">
        <v>1</v>
      </c>
      <c r="D11">
        <v>1</v>
      </c>
      <c r="E11" t="s">
        <v>13</v>
      </c>
      <c r="F11" t="s">
        <v>14</v>
      </c>
      <c r="G11" t="s">
        <v>14</v>
      </c>
    </row>
    <row r="13" spans="1:13" x14ac:dyDescent="0.3">
      <c r="A13" t="s">
        <v>32</v>
      </c>
      <c r="B13">
        <f>COUNTIFS(C2:C11, 1,D2:D11, 1)</f>
        <v>10</v>
      </c>
      <c r="D13" t="s">
        <v>33</v>
      </c>
      <c r="E13">
        <v>3</v>
      </c>
      <c r="G13" t="s">
        <v>34</v>
      </c>
      <c r="H13">
        <v>7</v>
      </c>
    </row>
    <row r="14" spans="1:13" x14ac:dyDescent="0.3">
      <c r="A14" t="s">
        <v>35</v>
      </c>
      <c r="B14">
        <f>COUNTIFS(C2:C11, 0,D2:D11, 1)</f>
        <v>0</v>
      </c>
      <c r="D14" t="s">
        <v>36</v>
      </c>
      <c r="E14">
        <f>COUNTIF(E2:E11,"Y")</f>
        <v>3</v>
      </c>
      <c r="G14" t="s">
        <v>37</v>
      </c>
      <c r="H14">
        <f>COUNTIF(E2:E11,"N")</f>
        <v>7</v>
      </c>
    </row>
    <row r="15" spans="1:13" x14ac:dyDescent="0.3">
      <c r="A15" t="s">
        <v>38</v>
      </c>
      <c r="B15">
        <f>COUNTIFS(C2:C11, 0,D2:D11, 0)</f>
        <v>0</v>
      </c>
    </row>
    <row r="16" spans="1:13" x14ac:dyDescent="0.3">
      <c r="A16" t="s">
        <v>39</v>
      </c>
      <c r="B16">
        <f>COUNTIFS(C2:C11,1,D2:D11, 0)</f>
        <v>0</v>
      </c>
      <c r="D16" t="s">
        <v>40</v>
      </c>
      <c r="G16" t="s">
        <v>41</v>
      </c>
    </row>
    <row r="17" spans="1:13" x14ac:dyDescent="0.3">
      <c r="D17">
        <f>E13/E14</f>
        <v>1</v>
      </c>
      <c r="G17">
        <f>H13/H14</f>
        <v>1</v>
      </c>
    </row>
    <row r="18" spans="1:13" x14ac:dyDescent="0.3">
      <c r="A18" t="s">
        <v>42</v>
      </c>
      <c r="B18">
        <f>B13/(B13+B16)</f>
        <v>1</v>
      </c>
      <c r="M18" s="1"/>
    </row>
    <row r="19" spans="1:13" x14ac:dyDescent="0.3">
      <c r="A19" t="s">
        <v>43</v>
      </c>
      <c r="B19">
        <f>B13/(B13+B14)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F67B-B96A-4C32-BBC2-0AFA8C27D832}">
  <dimension ref="A1:M30"/>
  <sheetViews>
    <sheetView topLeftCell="A10" workbookViewId="0">
      <selection sqref="A1:XFD1"/>
    </sheetView>
  </sheetViews>
  <sheetFormatPr defaultRowHeight="14.4" x14ac:dyDescent="0.3"/>
  <cols>
    <col min="6" max="6" width="12.6640625" customWidth="1"/>
    <col min="7" max="7" width="12.33203125" customWidth="1"/>
    <col min="12" max="12" width="24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3">
      <c r="A2" s="3" t="s">
        <v>66</v>
      </c>
      <c r="B2" s="3"/>
      <c r="C2" s="3">
        <v>0</v>
      </c>
      <c r="D2" s="3">
        <v>1</v>
      </c>
      <c r="E2" s="3" t="s">
        <v>8</v>
      </c>
      <c r="F2" s="3"/>
      <c r="G2" s="3"/>
    </row>
    <row r="3" spans="1:13" x14ac:dyDescent="0.3">
      <c r="A3" s="3" t="s">
        <v>67</v>
      </c>
      <c r="B3" s="3"/>
      <c r="C3" s="3">
        <v>1</v>
      </c>
      <c r="D3" s="3">
        <v>0</v>
      </c>
      <c r="E3" s="3" t="s">
        <v>8</v>
      </c>
      <c r="F3" s="3"/>
      <c r="G3" s="3"/>
    </row>
    <row r="4" spans="1:13" x14ac:dyDescent="0.3">
      <c r="A4" t="s">
        <v>16</v>
      </c>
      <c r="C4">
        <v>1</v>
      </c>
      <c r="D4">
        <v>1</v>
      </c>
      <c r="E4" t="s">
        <v>13</v>
      </c>
      <c r="F4" t="s">
        <v>68</v>
      </c>
      <c r="G4" t="s">
        <v>14</v>
      </c>
    </row>
    <row r="5" spans="1:13" x14ac:dyDescent="0.3">
      <c r="A5" s="3" t="s">
        <v>69</v>
      </c>
      <c r="B5" s="3"/>
      <c r="C5" s="3">
        <v>1</v>
      </c>
      <c r="D5" s="3">
        <v>1</v>
      </c>
      <c r="E5" s="3" t="s">
        <v>8</v>
      </c>
      <c r="F5" s="3"/>
      <c r="G5" s="3"/>
    </row>
    <row r="6" spans="1:13" x14ac:dyDescent="0.3">
      <c r="A6" t="s">
        <v>16</v>
      </c>
      <c r="C6">
        <v>1</v>
      </c>
      <c r="D6">
        <v>1</v>
      </c>
      <c r="E6" t="s">
        <v>13</v>
      </c>
      <c r="F6" t="s">
        <v>68</v>
      </c>
      <c r="G6" t="s">
        <v>14</v>
      </c>
    </row>
    <row r="7" spans="1:13" x14ac:dyDescent="0.3">
      <c r="A7" s="3" t="s">
        <v>71</v>
      </c>
      <c r="B7" s="3"/>
      <c r="C7" s="3">
        <v>1</v>
      </c>
      <c r="D7" s="3">
        <v>0</v>
      </c>
      <c r="E7" s="3" t="s">
        <v>8</v>
      </c>
      <c r="F7" s="3"/>
      <c r="G7" s="3"/>
    </row>
    <row r="8" spans="1:13" x14ac:dyDescent="0.3">
      <c r="A8" s="3" t="s">
        <v>72</v>
      </c>
      <c r="B8" s="3"/>
      <c r="C8" s="3">
        <v>0</v>
      </c>
      <c r="D8" s="3">
        <v>1</v>
      </c>
      <c r="E8" s="3" t="s">
        <v>8</v>
      </c>
      <c r="F8" s="3"/>
      <c r="G8" s="3"/>
    </row>
    <row r="9" spans="1:13" x14ac:dyDescent="0.3">
      <c r="A9" t="s">
        <v>16</v>
      </c>
      <c r="C9">
        <v>1</v>
      </c>
      <c r="D9">
        <v>1</v>
      </c>
      <c r="E9" t="s">
        <v>13</v>
      </c>
      <c r="F9" t="s">
        <v>14</v>
      </c>
      <c r="G9" t="s">
        <v>14</v>
      </c>
    </row>
    <row r="10" spans="1:13" x14ac:dyDescent="0.3">
      <c r="A10" s="3" t="s">
        <v>70</v>
      </c>
      <c r="B10" s="3"/>
      <c r="C10" s="3">
        <v>0</v>
      </c>
      <c r="D10" s="3">
        <v>1</v>
      </c>
      <c r="E10" s="3" t="s">
        <v>8</v>
      </c>
      <c r="F10" s="3"/>
      <c r="G10" s="3"/>
    </row>
    <row r="11" spans="1:13" x14ac:dyDescent="0.3">
      <c r="A11" s="3" t="s">
        <v>67</v>
      </c>
      <c r="B11" s="3"/>
      <c r="C11" s="3">
        <v>1</v>
      </c>
      <c r="D11" s="3">
        <v>0</v>
      </c>
      <c r="E11" s="3" t="s">
        <v>8</v>
      </c>
      <c r="F11" s="3"/>
      <c r="G11" s="3"/>
    </row>
    <row r="12" spans="1:13" x14ac:dyDescent="0.3">
      <c r="A12" t="s">
        <v>16</v>
      </c>
      <c r="C12">
        <v>1</v>
      </c>
      <c r="D12">
        <v>1</v>
      </c>
      <c r="E12" t="s">
        <v>13</v>
      </c>
      <c r="F12" t="s">
        <v>68</v>
      </c>
      <c r="G12" t="s">
        <v>14</v>
      </c>
      <c r="M12" s="1"/>
    </row>
    <row r="13" spans="1:13" x14ac:dyDescent="0.3">
      <c r="A13" s="3" t="s">
        <v>17</v>
      </c>
      <c r="B13" s="3"/>
      <c r="C13" s="3">
        <v>1</v>
      </c>
      <c r="D13" s="3">
        <v>1</v>
      </c>
      <c r="E13" s="3" t="s">
        <v>8</v>
      </c>
      <c r="F13" s="3"/>
      <c r="G13" s="3"/>
    </row>
    <row r="14" spans="1:13" x14ac:dyDescent="0.3">
      <c r="A14" t="s">
        <v>16</v>
      </c>
      <c r="C14">
        <v>1</v>
      </c>
      <c r="D14">
        <v>1</v>
      </c>
      <c r="E14" t="s">
        <v>13</v>
      </c>
      <c r="F14" t="s">
        <v>15</v>
      </c>
      <c r="G14" t="s">
        <v>14</v>
      </c>
    </row>
    <row r="15" spans="1:13" x14ac:dyDescent="0.3">
      <c r="A15" t="s">
        <v>16</v>
      </c>
      <c r="C15">
        <v>1</v>
      </c>
      <c r="D15">
        <v>1</v>
      </c>
      <c r="E15" t="s">
        <v>13</v>
      </c>
      <c r="F15" t="s">
        <v>15</v>
      </c>
      <c r="G15" t="s">
        <v>14</v>
      </c>
    </row>
    <row r="16" spans="1:13" x14ac:dyDescent="0.3">
      <c r="A16" t="s">
        <v>16</v>
      </c>
      <c r="C16">
        <v>1</v>
      </c>
      <c r="D16">
        <v>1</v>
      </c>
      <c r="E16" t="s">
        <v>13</v>
      </c>
      <c r="F16" t="s">
        <v>68</v>
      </c>
      <c r="G16" t="s">
        <v>14</v>
      </c>
    </row>
    <row r="17" spans="1:8" x14ac:dyDescent="0.3">
      <c r="A17" s="3" t="s">
        <v>69</v>
      </c>
      <c r="B17" s="3"/>
      <c r="C17" s="3">
        <v>1</v>
      </c>
      <c r="D17" s="3">
        <v>0</v>
      </c>
      <c r="E17" s="3" t="s">
        <v>8</v>
      </c>
      <c r="F17" s="3"/>
      <c r="G17" s="3"/>
    </row>
    <row r="18" spans="1:8" x14ac:dyDescent="0.3">
      <c r="A18" s="3" t="s">
        <v>73</v>
      </c>
      <c r="B18" s="3"/>
      <c r="C18" s="3">
        <v>1</v>
      </c>
      <c r="D18" s="3">
        <v>1</v>
      </c>
      <c r="E18" s="3" t="s">
        <v>8</v>
      </c>
      <c r="F18" s="3"/>
      <c r="G18" s="3"/>
    </row>
    <row r="19" spans="1:8" x14ac:dyDescent="0.3">
      <c r="A19" t="s">
        <v>16</v>
      </c>
      <c r="C19">
        <v>1</v>
      </c>
      <c r="D19">
        <v>1</v>
      </c>
      <c r="E19" t="s">
        <v>13</v>
      </c>
      <c r="F19" t="s">
        <v>14</v>
      </c>
      <c r="G19" t="s">
        <v>14</v>
      </c>
    </row>
    <row r="20" spans="1:8" x14ac:dyDescent="0.3">
      <c r="A20" t="s">
        <v>12</v>
      </c>
      <c r="C20">
        <v>1</v>
      </c>
      <c r="D20">
        <v>1</v>
      </c>
      <c r="E20" t="s">
        <v>13</v>
      </c>
      <c r="F20" t="s">
        <v>14</v>
      </c>
      <c r="G20" t="s">
        <v>14</v>
      </c>
    </row>
    <row r="21" spans="1:8" x14ac:dyDescent="0.3">
      <c r="A21" s="3" t="s">
        <v>74</v>
      </c>
      <c r="B21" s="3"/>
      <c r="C21" s="3">
        <v>0</v>
      </c>
      <c r="D21" s="3">
        <v>1</v>
      </c>
      <c r="E21" s="3" t="s">
        <v>8</v>
      </c>
      <c r="F21" s="3"/>
      <c r="G21" s="3"/>
    </row>
    <row r="22" spans="1:8" x14ac:dyDescent="0.3">
      <c r="A22" t="s">
        <v>16</v>
      </c>
      <c r="C22">
        <v>1</v>
      </c>
      <c r="D22">
        <v>1</v>
      </c>
      <c r="E22" t="s">
        <v>13</v>
      </c>
      <c r="F22" t="s">
        <v>68</v>
      </c>
      <c r="G22" t="s">
        <v>14</v>
      </c>
    </row>
    <row r="24" spans="1:8" x14ac:dyDescent="0.3">
      <c r="A24" t="s">
        <v>32</v>
      </c>
      <c r="B24">
        <f>COUNTIFS(C2:C22, 1,D2:D22, 1)</f>
        <v>13</v>
      </c>
      <c r="D24" t="s">
        <v>33</v>
      </c>
      <c r="E24">
        <v>4</v>
      </c>
      <c r="G24" t="s">
        <v>34</v>
      </c>
      <c r="H24">
        <v>3</v>
      </c>
    </row>
    <row r="25" spans="1:8" x14ac:dyDescent="0.3">
      <c r="A25" t="s">
        <v>35</v>
      </c>
      <c r="B25">
        <f>COUNTIFS(C2:C22, 0,D2:D22, 1)</f>
        <v>4</v>
      </c>
      <c r="D25" t="s">
        <v>36</v>
      </c>
      <c r="E25">
        <f>COUNTIF(E2:E22,"Y")</f>
        <v>11</v>
      </c>
      <c r="G25" t="s">
        <v>37</v>
      </c>
      <c r="H25">
        <f>COUNTIF(E2:E22,"N")</f>
        <v>10</v>
      </c>
    </row>
    <row r="26" spans="1:8" x14ac:dyDescent="0.3">
      <c r="A26" t="s">
        <v>38</v>
      </c>
      <c r="B26">
        <f>COUNTIFS(C2:C22, 0,D2:D22, 0)</f>
        <v>0</v>
      </c>
    </row>
    <row r="27" spans="1:8" x14ac:dyDescent="0.3">
      <c r="A27" t="s">
        <v>39</v>
      </c>
      <c r="B27">
        <f>COUNTIFS(C2:C22,1,D2:D22, 0)</f>
        <v>4</v>
      </c>
      <c r="D27" t="s">
        <v>40</v>
      </c>
      <c r="G27" t="s">
        <v>41</v>
      </c>
    </row>
    <row r="28" spans="1:8" x14ac:dyDescent="0.3">
      <c r="D28">
        <f>E24/E25</f>
        <v>0.36363636363636365</v>
      </c>
      <c r="G28">
        <f>H24/H25</f>
        <v>0.3</v>
      </c>
    </row>
    <row r="29" spans="1:8" x14ac:dyDescent="0.3">
      <c r="A29" t="s">
        <v>42</v>
      </c>
      <c r="B29">
        <f>B24/(B24+B27)</f>
        <v>0.76470588235294112</v>
      </c>
    </row>
    <row r="30" spans="1:8" x14ac:dyDescent="0.3">
      <c r="A30" t="s">
        <v>43</v>
      </c>
      <c r="B30">
        <f>B24/(B24+B25)</f>
        <v>0.76470588235294112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6D21-2B8E-4FAD-B4A0-77C8FA20258A}">
  <dimension ref="A1:M23"/>
  <sheetViews>
    <sheetView workbookViewId="0">
      <selection activeCell="G17" sqref="G17"/>
    </sheetView>
  </sheetViews>
  <sheetFormatPr defaultRowHeight="14.4" x14ac:dyDescent="0.3"/>
  <cols>
    <col min="6" max="7" width="10.77734375" customWidth="1"/>
    <col min="12" max="12" width="24.33203125" customWidth="1"/>
  </cols>
  <sheetData>
    <row r="1" spans="1:13" x14ac:dyDescent="0.3">
      <c r="A1" t="s">
        <v>75</v>
      </c>
      <c r="B1" t="s">
        <v>1</v>
      </c>
      <c r="C1" t="s">
        <v>2</v>
      </c>
      <c r="D1" t="s">
        <v>3</v>
      </c>
      <c r="E1" t="s">
        <v>76</v>
      </c>
      <c r="F1" t="s">
        <v>5</v>
      </c>
      <c r="G1" t="s">
        <v>6</v>
      </c>
    </row>
    <row r="2" spans="1:13" x14ac:dyDescent="0.3">
      <c r="A2" s="3" t="s">
        <v>69</v>
      </c>
      <c r="B2" s="3"/>
      <c r="C2" s="3">
        <v>0</v>
      </c>
      <c r="D2" s="3">
        <v>1</v>
      </c>
      <c r="E2" s="3" t="s">
        <v>8</v>
      </c>
      <c r="F2" s="3"/>
      <c r="G2" s="3"/>
    </row>
    <row r="3" spans="1:13" x14ac:dyDescent="0.3">
      <c r="A3" s="3" t="s">
        <v>77</v>
      </c>
      <c r="B3" s="3"/>
      <c r="C3" s="3">
        <v>1</v>
      </c>
      <c r="D3" s="3">
        <v>0</v>
      </c>
      <c r="E3" s="3" t="s">
        <v>8</v>
      </c>
      <c r="F3" s="3"/>
      <c r="G3" s="3"/>
    </row>
    <row r="4" spans="1:13" x14ac:dyDescent="0.3">
      <c r="A4" s="3" t="s">
        <v>78</v>
      </c>
      <c r="B4" s="3"/>
      <c r="C4" s="3">
        <v>1</v>
      </c>
      <c r="D4" s="3">
        <v>0</v>
      </c>
      <c r="E4" s="3" t="s">
        <v>8</v>
      </c>
      <c r="F4" s="3"/>
      <c r="G4" s="3"/>
      <c r="I4" s="2"/>
      <c r="J4" s="2"/>
      <c r="K4" s="2"/>
      <c r="L4" s="2"/>
      <c r="M4" s="2"/>
    </row>
    <row r="5" spans="1:13" x14ac:dyDescent="0.3">
      <c r="A5" t="s">
        <v>12</v>
      </c>
      <c r="C5">
        <v>1</v>
      </c>
      <c r="D5">
        <v>1</v>
      </c>
      <c r="E5" t="s">
        <v>13</v>
      </c>
      <c r="F5" t="s">
        <v>14</v>
      </c>
      <c r="G5" t="s">
        <v>14</v>
      </c>
      <c r="I5" s="2"/>
      <c r="J5" s="2"/>
      <c r="K5" s="2"/>
      <c r="L5" s="2"/>
      <c r="M5" s="2"/>
    </row>
    <row r="6" spans="1:13" x14ac:dyDescent="0.3">
      <c r="A6" t="s">
        <v>12</v>
      </c>
      <c r="C6">
        <v>1</v>
      </c>
      <c r="D6">
        <v>1</v>
      </c>
      <c r="E6" t="s">
        <v>13</v>
      </c>
      <c r="F6" t="s">
        <v>14</v>
      </c>
      <c r="G6" t="s">
        <v>14</v>
      </c>
    </row>
    <row r="7" spans="1:13" x14ac:dyDescent="0.3">
      <c r="A7" s="3" t="s">
        <v>80</v>
      </c>
      <c r="B7" s="3"/>
      <c r="C7" s="3">
        <v>1</v>
      </c>
      <c r="D7" s="3">
        <v>0</v>
      </c>
      <c r="E7" s="3" t="s">
        <v>8</v>
      </c>
      <c r="F7" s="3"/>
      <c r="G7" s="3"/>
    </row>
    <row r="8" spans="1:13" x14ac:dyDescent="0.3">
      <c r="A8" t="s">
        <v>16</v>
      </c>
      <c r="C8">
        <v>1</v>
      </c>
      <c r="D8">
        <v>1</v>
      </c>
      <c r="E8" t="s">
        <v>13</v>
      </c>
      <c r="F8" t="s">
        <v>68</v>
      </c>
      <c r="G8" t="s">
        <v>14</v>
      </c>
    </row>
    <row r="9" spans="1:13" x14ac:dyDescent="0.3">
      <c r="A9" t="s">
        <v>16</v>
      </c>
      <c r="C9">
        <v>1</v>
      </c>
      <c r="D9">
        <v>1</v>
      </c>
      <c r="E9" t="s">
        <v>13</v>
      </c>
      <c r="F9" t="s">
        <v>68</v>
      </c>
      <c r="G9" t="s">
        <v>14</v>
      </c>
    </row>
    <row r="10" spans="1:13" x14ac:dyDescent="0.3">
      <c r="A10" t="s">
        <v>16</v>
      </c>
      <c r="C10">
        <v>1</v>
      </c>
      <c r="D10">
        <v>1</v>
      </c>
      <c r="E10" t="s">
        <v>13</v>
      </c>
      <c r="F10" t="s">
        <v>68</v>
      </c>
      <c r="G10" t="s">
        <v>14</v>
      </c>
    </row>
    <row r="11" spans="1:13" x14ac:dyDescent="0.3">
      <c r="A11" s="3" t="s">
        <v>78</v>
      </c>
      <c r="B11" s="3"/>
      <c r="C11" s="3">
        <v>1</v>
      </c>
      <c r="D11" s="3">
        <v>1</v>
      </c>
      <c r="E11" s="3" t="s">
        <v>8</v>
      </c>
      <c r="F11" s="3"/>
      <c r="G11" s="3"/>
      <c r="M11" s="1"/>
    </row>
    <row r="12" spans="1:13" x14ac:dyDescent="0.3">
      <c r="A12" t="s">
        <v>12</v>
      </c>
      <c r="C12">
        <v>1</v>
      </c>
      <c r="D12">
        <v>1</v>
      </c>
      <c r="E12" t="s">
        <v>13</v>
      </c>
      <c r="F12" t="s">
        <v>68</v>
      </c>
      <c r="G12" t="s">
        <v>14</v>
      </c>
    </row>
    <row r="13" spans="1:13" x14ac:dyDescent="0.3">
      <c r="A13" s="3" t="s">
        <v>79</v>
      </c>
      <c r="B13" s="3"/>
      <c r="C13" s="3">
        <v>1</v>
      </c>
      <c r="D13" s="3">
        <v>1</v>
      </c>
      <c r="E13" s="3" t="s">
        <v>8</v>
      </c>
      <c r="F13" s="3"/>
      <c r="G13" s="3"/>
    </row>
    <row r="14" spans="1:13" x14ac:dyDescent="0.3">
      <c r="A14" t="s">
        <v>46</v>
      </c>
      <c r="C14">
        <v>1</v>
      </c>
      <c r="D14">
        <v>1</v>
      </c>
      <c r="E14" t="s">
        <v>13</v>
      </c>
      <c r="F14" t="s">
        <v>15</v>
      </c>
      <c r="G14" t="s">
        <v>14</v>
      </c>
    </row>
    <row r="17" spans="1:8" x14ac:dyDescent="0.3">
      <c r="A17" t="s">
        <v>32</v>
      </c>
      <c r="B17">
        <f>COUNTIFS(C2:C16, 1, D2:D16, 1)</f>
        <v>9</v>
      </c>
      <c r="D17" t="s">
        <v>33</v>
      </c>
      <c r="E17">
        <v>2</v>
      </c>
      <c r="G17" t="s">
        <v>34</v>
      </c>
      <c r="H17">
        <v>2</v>
      </c>
    </row>
    <row r="18" spans="1:8" x14ac:dyDescent="0.3">
      <c r="A18" t="s">
        <v>35</v>
      </c>
      <c r="B18">
        <f>COUNTIFS(C2:C16, 0, D2:D16, 1)</f>
        <v>1</v>
      </c>
      <c r="D18" t="s">
        <v>36</v>
      </c>
      <c r="E18">
        <f>COUNTIF(E2:E14,"Y")</f>
        <v>6</v>
      </c>
      <c r="G18" t="s">
        <v>37</v>
      </c>
      <c r="H18">
        <f>COUNTIF(E2:E14,"N")</f>
        <v>7</v>
      </c>
    </row>
    <row r="19" spans="1:8" x14ac:dyDescent="0.3">
      <c r="A19" t="s">
        <v>38</v>
      </c>
      <c r="B19">
        <f>COUNTIFS(C2:C16, 0, D2:D16,0)</f>
        <v>0</v>
      </c>
    </row>
    <row r="20" spans="1:8" x14ac:dyDescent="0.3">
      <c r="A20" t="s">
        <v>39</v>
      </c>
      <c r="B20">
        <f>COUNTIFS(C2:C16,1,D2:D16, 0)</f>
        <v>3</v>
      </c>
      <c r="D20" t="s">
        <v>40</v>
      </c>
      <c r="G20" t="s">
        <v>41</v>
      </c>
    </row>
    <row r="21" spans="1:8" x14ac:dyDescent="0.3">
      <c r="D21">
        <f>E17/E18</f>
        <v>0.33333333333333331</v>
      </c>
      <c r="G21">
        <f>H17/H18</f>
        <v>0.2857142857142857</v>
      </c>
    </row>
    <row r="22" spans="1:8" x14ac:dyDescent="0.3">
      <c r="A22" t="s">
        <v>42</v>
      </c>
      <c r="B22">
        <f>B17/(B17+B20)</f>
        <v>0.75</v>
      </c>
    </row>
    <row r="23" spans="1:8" x14ac:dyDescent="0.3">
      <c r="A23" t="s">
        <v>43</v>
      </c>
      <c r="B23">
        <f>B17/(B17+B18)</f>
        <v>0.9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59A0-DAD0-4C30-8723-E9DAC37F1299}">
  <dimension ref="A1:M33"/>
  <sheetViews>
    <sheetView topLeftCell="A13" workbookViewId="0">
      <selection activeCell="L19" sqref="L19"/>
    </sheetView>
  </sheetViews>
  <sheetFormatPr defaultRowHeight="14.4" x14ac:dyDescent="0.3"/>
  <cols>
    <col min="6" max="6" width="13" customWidth="1"/>
    <col min="7" max="7" width="11.6640625" customWidth="1"/>
    <col min="12" max="12" width="24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3" t="s">
        <v>81</v>
      </c>
      <c r="B2" s="3"/>
      <c r="C2" s="3">
        <v>1</v>
      </c>
      <c r="D2" s="3">
        <v>1</v>
      </c>
      <c r="E2" s="3" t="s">
        <v>8</v>
      </c>
      <c r="F2" s="3"/>
      <c r="G2" s="3"/>
    </row>
    <row r="3" spans="1:7" x14ac:dyDescent="0.3">
      <c r="A3" t="s">
        <v>16</v>
      </c>
      <c r="C3">
        <v>1</v>
      </c>
      <c r="D3">
        <v>1</v>
      </c>
      <c r="E3" t="s">
        <v>13</v>
      </c>
      <c r="F3" t="s">
        <v>68</v>
      </c>
      <c r="G3" t="s">
        <v>14</v>
      </c>
    </row>
    <row r="4" spans="1:7" x14ac:dyDescent="0.3">
      <c r="A4" s="3" t="s">
        <v>82</v>
      </c>
      <c r="B4" s="3"/>
      <c r="C4" s="3">
        <v>0</v>
      </c>
      <c r="D4" s="3">
        <v>1</v>
      </c>
      <c r="E4" s="3" t="s">
        <v>8</v>
      </c>
      <c r="F4" s="3"/>
      <c r="G4" s="3"/>
    </row>
    <row r="5" spans="1:7" x14ac:dyDescent="0.3">
      <c r="A5" s="3" t="s">
        <v>83</v>
      </c>
      <c r="B5" s="3"/>
      <c r="C5" s="3">
        <v>1</v>
      </c>
      <c r="D5" s="3">
        <v>0</v>
      </c>
      <c r="E5" s="3" t="s">
        <v>8</v>
      </c>
      <c r="F5" s="3"/>
      <c r="G5" s="3"/>
    </row>
    <row r="6" spans="1:7" x14ac:dyDescent="0.3">
      <c r="A6" t="s">
        <v>16</v>
      </c>
      <c r="C6">
        <v>1</v>
      </c>
      <c r="D6">
        <v>1</v>
      </c>
      <c r="E6" t="s">
        <v>13</v>
      </c>
      <c r="F6" t="s">
        <v>15</v>
      </c>
      <c r="G6" t="s">
        <v>14</v>
      </c>
    </row>
    <row r="7" spans="1:7" x14ac:dyDescent="0.3">
      <c r="A7" s="3" t="s">
        <v>84</v>
      </c>
      <c r="B7" s="3"/>
      <c r="C7" s="3">
        <v>0</v>
      </c>
      <c r="D7" s="3">
        <v>1</v>
      </c>
      <c r="E7" s="3" t="s">
        <v>8</v>
      </c>
      <c r="F7" s="3"/>
      <c r="G7" s="3"/>
    </row>
    <row r="8" spans="1:7" x14ac:dyDescent="0.3">
      <c r="A8" s="3" t="s">
        <v>81</v>
      </c>
      <c r="B8" s="3"/>
      <c r="C8" s="3">
        <v>1</v>
      </c>
      <c r="D8" s="3">
        <v>1</v>
      </c>
      <c r="E8" s="3" t="s">
        <v>8</v>
      </c>
      <c r="F8" s="3"/>
      <c r="G8" s="3"/>
    </row>
    <row r="9" spans="1:7" x14ac:dyDescent="0.3">
      <c r="A9" s="3" t="s">
        <v>85</v>
      </c>
      <c r="B9" s="3"/>
      <c r="C9" s="3">
        <v>0</v>
      </c>
      <c r="D9" s="3">
        <v>1</v>
      </c>
      <c r="E9" s="3" t="s">
        <v>8</v>
      </c>
      <c r="F9" s="3"/>
      <c r="G9" s="3"/>
    </row>
    <row r="10" spans="1:7" x14ac:dyDescent="0.3">
      <c r="A10" t="s">
        <v>16</v>
      </c>
      <c r="C10">
        <v>1</v>
      </c>
      <c r="D10">
        <v>1</v>
      </c>
      <c r="E10" t="s">
        <v>13</v>
      </c>
      <c r="F10" t="s">
        <v>68</v>
      </c>
      <c r="G10" t="s">
        <v>14</v>
      </c>
    </row>
    <row r="11" spans="1:7" x14ac:dyDescent="0.3">
      <c r="A11" t="s">
        <v>16</v>
      </c>
      <c r="C11">
        <v>1</v>
      </c>
      <c r="D11">
        <v>1</v>
      </c>
      <c r="E11" t="s">
        <v>13</v>
      </c>
      <c r="F11" t="s">
        <v>68</v>
      </c>
      <c r="G11" t="s">
        <v>14</v>
      </c>
    </row>
    <row r="12" spans="1:7" x14ac:dyDescent="0.3">
      <c r="A12" t="s">
        <v>27</v>
      </c>
      <c r="C12">
        <v>1</v>
      </c>
      <c r="D12">
        <v>1</v>
      </c>
      <c r="E12" t="s">
        <v>13</v>
      </c>
      <c r="F12" t="s">
        <v>68</v>
      </c>
      <c r="G12" t="s">
        <v>14</v>
      </c>
    </row>
    <row r="13" spans="1:7" x14ac:dyDescent="0.3">
      <c r="A13" t="s">
        <v>16</v>
      </c>
      <c r="C13">
        <v>1</v>
      </c>
      <c r="D13">
        <v>1</v>
      </c>
      <c r="E13" t="s">
        <v>13</v>
      </c>
      <c r="F13" t="s">
        <v>68</v>
      </c>
      <c r="G13" t="s">
        <v>14</v>
      </c>
    </row>
    <row r="14" spans="1:7" x14ac:dyDescent="0.3">
      <c r="A14" t="s">
        <v>16</v>
      </c>
      <c r="C14">
        <v>1</v>
      </c>
      <c r="D14">
        <v>1</v>
      </c>
      <c r="E14" t="s">
        <v>13</v>
      </c>
      <c r="F14" t="s">
        <v>68</v>
      </c>
      <c r="G14" t="s">
        <v>14</v>
      </c>
    </row>
    <row r="15" spans="1:7" x14ac:dyDescent="0.3">
      <c r="A15" t="s">
        <v>46</v>
      </c>
      <c r="C15">
        <v>1</v>
      </c>
      <c r="D15">
        <v>1</v>
      </c>
      <c r="E15" t="s">
        <v>13</v>
      </c>
      <c r="F15" t="s">
        <v>68</v>
      </c>
      <c r="G15" t="s">
        <v>14</v>
      </c>
    </row>
    <row r="16" spans="1:7" x14ac:dyDescent="0.3">
      <c r="A16" s="3" t="s">
        <v>86</v>
      </c>
      <c r="B16" s="3"/>
      <c r="C16" s="3">
        <v>1</v>
      </c>
      <c r="D16" s="3">
        <v>1</v>
      </c>
      <c r="E16" s="3" t="s">
        <v>8</v>
      </c>
      <c r="F16" s="3"/>
      <c r="G16" s="3"/>
    </row>
    <row r="17" spans="1:13" x14ac:dyDescent="0.3">
      <c r="A17" t="s">
        <v>16</v>
      </c>
      <c r="C17">
        <v>1</v>
      </c>
      <c r="D17">
        <v>1</v>
      </c>
      <c r="E17" t="s">
        <v>13</v>
      </c>
      <c r="F17" t="s">
        <v>15</v>
      </c>
      <c r="G17" t="s">
        <v>14</v>
      </c>
    </row>
    <row r="18" spans="1:13" x14ac:dyDescent="0.3">
      <c r="A18" t="s">
        <v>12</v>
      </c>
      <c r="C18">
        <v>1</v>
      </c>
      <c r="D18">
        <v>1</v>
      </c>
      <c r="E18" t="s">
        <v>13</v>
      </c>
      <c r="F18" t="s">
        <v>15</v>
      </c>
      <c r="G18" t="s">
        <v>14</v>
      </c>
      <c r="M18" s="1"/>
    </row>
    <row r="19" spans="1:13" x14ac:dyDescent="0.3">
      <c r="A19" s="3" t="s">
        <v>81</v>
      </c>
      <c r="B19" s="3"/>
      <c r="C19" s="3">
        <v>1</v>
      </c>
      <c r="D19" s="3">
        <v>0</v>
      </c>
      <c r="E19" s="3" t="s">
        <v>8</v>
      </c>
      <c r="F19" s="3"/>
      <c r="G19" s="3"/>
    </row>
    <row r="20" spans="1:13" x14ac:dyDescent="0.3">
      <c r="A20" s="3" t="s">
        <v>45</v>
      </c>
      <c r="B20" s="3"/>
      <c r="C20" s="3">
        <v>0</v>
      </c>
      <c r="D20" s="3">
        <v>1</v>
      </c>
      <c r="E20" s="3" t="s">
        <v>8</v>
      </c>
      <c r="F20" s="3"/>
      <c r="G20" s="3"/>
    </row>
    <row r="21" spans="1:13" x14ac:dyDescent="0.3">
      <c r="A21" t="s">
        <v>12</v>
      </c>
      <c r="C21">
        <v>1</v>
      </c>
      <c r="D21">
        <v>1</v>
      </c>
      <c r="E21" t="s">
        <v>13</v>
      </c>
      <c r="F21" t="s">
        <v>68</v>
      </c>
      <c r="G21" t="s">
        <v>14</v>
      </c>
    </row>
    <row r="22" spans="1:13" x14ac:dyDescent="0.3">
      <c r="A22" t="s">
        <v>16</v>
      </c>
      <c r="C22">
        <v>1</v>
      </c>
      <c r="D22">
        <v>1</v>
      </c>
      <c r="E22" t="s">
        <v>13</v>
      </c>
      <c r="F22" t="s">
        <v>68</v>
      </c>
      <c r="G22" t="s">
        <v>14</v>
      </c>
    </row>
    <row r="23" spans="1:13" x14ac:dyDescent="0.3">
      <c r="A23" s="3" t="s">
        <v>17</v>
      </c>
      <c r="B23" s="3"/>
      <c r="C23" s="3">
        <v>1</v>
      </c>
      <c r="D23" s="3">
        <v>1</v>
      </c>
      <c r="E23" s="3" t="s">
        <v>8</v>
      </c>
      <c r="F23" s="3"/>
      <c r="G23" s="3"/>
    </row>
    <row r="24" spans="1:13" x14ac:dyDescent="0.3">
      <c r="A24" t="s">
        <v>12</v>
      </c>
      <c r="C24">
        <v>1</v>
      </c>
      <c r="D24">
        <v>1</v>
      </c>
      <c r="E24" t="s">
        <v>13</v>
      </c>
      <c r="F24" t="s">
        <v>15</v>
      </c>
      <c r="G24" t="s">
        <v>14</v>
      </c>
    </row>
    <row r="27" spans="1:13" x14ac:dyDescent="0.3">
      <c r="A27" t="s">
        <v>32</v>
      </c>
      <c r="B27">
        <f>COUNTIFS(C2:C24, 1,D2:D24, 1)</f>
        <v>17</v>
      </c>
      <c r="D27" t="s">
        <v>33</v>
      </c>
      <c r="E27">
        <v>4</v>
      </c>
      <c r="G27" t="s">
        <v>34</v>
      </c>
      <c r="H27">
        <v>0</v>
      </c>
    </row>
    <row r="28" spans="1:13" x14ac:dyDescent="0.3">
      <c r="A28" t="s">
        <v>35</v>
      </c>
      <c r="B28">
        <f>COUNTIFS(C2:C24, 0,D2:D24, 1)</f>
        <v>4</v>
      </c>
      <c r="D28" t="s">
        <v>36</v>
      </c>
      <c r="E28">
        <f>COUNTIF(E2:E24,"Y")</f>
        <v>10</v>
      </c>
      <c r="G28" t="s">
        <v>37</v>
      </c>
      <c r="H28">
        <f>COUNTIF(E2:E24,"N")</f>
        <v>13</v>
      </c>
    </row>
    <row r="29" spans="1:13" x14ac:dyDescent="0.3">
      <c r="A29" t="s">
        <v>38</v>
      </c>
      <c r="B29">
        <f>COUNTIFS(C2:C24, 0,D2:D24, 0)</f>
        <v>0</v>
      </c>
    </row>
    <row r="30" spans="1:13" x14ac:dyDescent="0.3">
      <c r="A30" t="s">
        <v>39</v>
      </c>
      <c r="B30">
        <f>COUNTIFS(C2:C24,1,D2:D24, 0)</f>
        <v>2</v>
      </c>
      <c r="D30" t="s">
        <v>40</v>
      </c>
      <c r="G30" t="s">
        <v>41</v>
      </c>
    </row>
    <row r="31" spans="1:13" x14ac:dyDescent="0.3">
      <c r="D31">
        <f>E27/E28</f>
        <v>0.4</v>
      </c>
      <c r="G31">
        <f>H27/H28</f>
        <v>0</v>
      </c>
    </row>
    <row r="32" spans="1:13" x14ac:dyDescent="0.3">
      <c r="A32" t="s">
        <v>42</v>
      </c>
      <c r="B32">
        <f>B27/(B27+B30)</f>
        <v>0.89473684210526316</v>
      </c>
    </row>
    <row r="33" spans="1:2" x14ac:dyDescent="0.3">
      <c r="A33" t="s">
        <v>43</v>
      </c>
      <c r="B33">
        <f>B27/(B27+B28)</f>
        <v>0.80952380952380953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TextFile1-2Step</vt:lpstr>
      <vt:lpstr>TextFile2-2Step</vt:lpstr>
      <vt:lpstr>TextFile3-2Step</vt:lpstr>
      <vt:lpstr>TextFile4-2Step</vt:lpstr>
      <vt:lpstr>TextFile5-2Step</vt:lpstr>
      <vt:lpstr>TextFile6-2Step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uhi virginia</cp:lastModifiedBy>
  <cp:revision/>
  <dcterms:created xsi:type="dcterms:W3CDTF">2024-04-01T05:25:29Z</dcterms:created>
  <dcterms:modified xsi:type="dcterms:W3CDTF">2024-04-08T06:41:09Z</dcterms:modified>
  <cp:category/>
  <cp:contentStatus/>
</cp:coreProperties>
</file>