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ky/Documents/GitHub/CACI/SWP4/"/>
    </mc:Choice>
  </mc:AlternateContent>
  <xr:revisionPtr revIDLastSave="0" documentId="13_ncr:1_{B4E19798-EC87-6B4F-B1C7-39B20C69B51C}" xr6:coauthVersionLast="40" xr6:coauthVersionMax="40" xr10:uidLastSave="{00000000-0000-0000-0000-000000000000}"/>
  <bookViews>
    <workbookView xWindow="0" yWindow="0" windowWidth="25600" windowHeight="16000" xr2:uid="{C5C9A1FC-4F9E-394E-8FE7-1CAD83582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6" i="1" l="1"/>
  <c r="G8" i="1"/>
  <c r="G20" i="1" l="1"/>
  <c r="G21" i="1"/>
  <c r="G19" i="1"/>
  <c r="G15" i="1"/>
  <c r="G16" i="1"/>
  <c r="G9" i="1"/>
  <c r="G10" i="1"/>
  <c r="G11" i="1"/>
  <c r="G14" i="1"/>
  <c r="E5" i="1"/>
  <c r="E18" i="1"/>
  <c r="E13" i="1"/>
  <c r="E7" i="1"/>
  <c r="D18" i="1"/>
  <c r="D13" i="1"/>
  <c r="D7" i="1"/>
  <c r="D16" i="1" l="1"/>
  <c r="D21" i="1"/>
  <c r="D10" i="1"/>
  <c r="D20" i="1"/>
  <c r="D9" i="1"/>
  <c r="D15" i="1"/>
  <c r="D8" i="1"/>
  <c r="E23" i="1"/>
  <c r="D11" i="1"/>
  <c r="D14" i="1"/>
  <c r="D19" i="1"/>
  <c r="F18" i="1" l="1"/>
  <c r="F13" i="1"/>
  <c r="F7" i="1"/>
  <c r="F5" i="1"/>
</calcChain>
</file>

<file path=xl/sharedStrings.xml><?xml version="1.0" encoding="utf-8"?>
<sst xmlns="http://schemas.openxmlformats.org/spreadsheetml/2006/main" count="83" uniqueCount="26">
  <si>
    <t>price</t>
  </si>
  <si>
    <t>battery12h</t>
  </si>
  <si>
    <t>battery14h</t>
  </si>
  <si>
    <t>battery8h</t>
  </si>
  <si>
    <t>sound4.0s</t>
  </si>
  <si>
    <t>sound4.5s</t>
  </si>
  <si>
    <t>sound5.0s</t>
  </si>
  <si>
    <t>weight500g</t>
  </si>
  <si>
    <t>weight600g</t>
  </si>
  <si>
    <t>weight700g</t>
  </si>
  <si>
    <t>Estimate</t>
  </si>
  <si>
    <t>Intercept</t>
  </si>
  <si>
    <t>Parth Worth</t>
  </si>
  <si>
    <t>sound3.5s</t>
  </si>
  <si>
    <t>weight400g</t>
  </si>
  <si>
    <t>Range</t>
  </si>
  <si>
    <t>Importance</t>
  </si>
  <si>
    <t>Sum Range</t>
  </si>
  <si>
    <t>WTP in Euro</t>
  </si>
  <si>
    <t>Battery16h</t>
  </si>
  <si>
    <t>battery10h</t>
  </si>
  <si>
    <t>Main</t>
  </si>
  <si>
    <t>Cluster1</t>
  </si>
  <si>
    <t>Cluster2</t>
  </si>
  <si>
    <t>Cluster3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</si>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</sst>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rgb="FF555555"/>
      <name val="DejaVu Sans"/>
    </font>
    <font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2" fillId="2" borderId="10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3" fillId="3" borderId="8" xfId="0" applyFont="1" applyFill="1" applyBorder="1"/>
    <xf numFmtId="0" fontId="2" fillId="2" borderId="9" xfId="0" applyFont="1" applyFill="1" applyBorder="1"/>
    <xf numFmtId="0" fontId="3" fillId="3" borderId="1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9" fontId="4" fillId="2" borderId="15" xfId="1" applyFont="1" applyFill="1" applyBorder="1"/>
    <xf numFmtId="0" fontId="4" fillId="2" borderId="16" xfId="0" applyFont="1" applyFill="1" applyBorder="1"/>
    <xf numFmtId="164" fontId="5" fillId="0" borderId="11" xfId="0" applyNumberFormat="1" applyFont="1" applyBorder="1"/>
    <xf numFmtId="164" fontId="6" fillId="0" borderId="12" xfId="0" applyNumberFormat="1" applyFont="1" applyBorder="1"/>
    <xf numFmtId="0" fontId="6" fillId="0" borderId="12" xfId="0" applyFont="1" applyBorder="1"/>
    <xf numFmtId="9" fontId="6" fillId="0" borderId="12" xfId="1" applyFont="1" applyBorder="1"/>
    <xf numFmtId="0" fontId="6" fillId="0" borderId="13" xfId="0" applyFont="1" applyBorder="1"/>
    <xf numFmtId="164" fontId="5" fillId="0" borderId="6" xfId="0" applyNumberFormat="1" applyFont="1" applyBorder="1"/>
    <xf numFmtId="164" fontId="6" fillId="0" borderId="2" xfId="0" applyNumberFormat="1" applyFont="1" applyBorder="1"/>
    <xf numFmtId="9" fontId="6" fillId="0" borderId="2" xfId="1" applyFont="1" applyBorder="1"/>
    <xf numFmtId="0" fontId="6" fillId="0" borderId="3" xfId="0" applyFont="1" applyBorder="1"/>
    <xf numFmtId="0" fontId="6" fillId="0" borderId="2" xfId="0" applyFont="1" applyBorder="1"/>
    <xf numFmtId="2" fontId="6" fillId="0" borderId="3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/>
    <xf numFmtId="164" fontId="6" fillId="0" borderId="4" xfId="0" applyNumberFormat="1" applyFont="1" applyBorder="1"/>
    <xf numFmtId="9" fontId="6" fillId="0" borderId="4" xfId="1" applyFont="1" applyBorder="1"/>
    <xf numFmtId="0" fontId="6" fillId="0" borderId="5" xfId="0" applyFont="1" applyBorder="1"/>
    <xf numFmtId="0" fontId="7" fillId="0" borderId="0" xfId="0" applyFont="1"/>
    <xf numFmtId="0" fontId="8" fillId="0" borderId="0" xfId="0" applyFont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EC-1A20-3A40-83F1-887AB2A2E4F4}">
  <dimension ref="B2:AC46"/>
  <sheetViews>
    <sheetView tabSelected="1" topLeftCell="H20" zoomScale="125" workbookViewId="0">
      <selection activeCell="S37" sqref="S37"/>
    </sheetView>
  </sheetViews>
  <sheetFormatPr baseColWidth="10" defaultColWidth="11.1640625" defaultRowHeight="16"/>
  <cols>
    <col min="2" max="2" width="7.33203125" bestFit="1" customWidth="1"/>
    <col min="3" max="3" width="6" bestFit="1" customWidth="1"/>
    <col min="4" max="4" width="8.33203125" bestFit="1" customWidth="1"/>
    <col min="5" max="5" width="4.5" bestFit="1" customWidth="1"/>
    <col min="6" max="6" width="7.6640625" style="1" bestFit="1" customWidth="1"/>
    <col min="7" max="7" width="8.33203125" bestFit="1" customWidth="1"/>
    <col min="9" max="9" width="7.33203125" bestFit="1" customWidth="1"/>
    <col min="10" max="10" width="6" bestFit="1" customWidth="1"/>
    <col min="11" max="11" width="8.33203125" bestFit="1" customWidth="1"/>
    <col min="12" max="12" width="5.1640625" bestFit="1" customWidth="1"/>
    <col min="13" max="13" width="7.6640625" bestFit="1" customWidth="1"/>
    <col min="14" max="14" width="8.33203125" bestFit="1" customWidth="1"/>
    <col min="15" max="15" width="7.83203125" bestFit="1" customWidth="1"/>
    <col min="16" max="16" width="8.33203125" bestFit="1" customWidth="1"/>
    <col min="17" max="17" width="4.5" bestFit="1" customWidth="1"/>
    <col min="18" max="18" width="7.6640625" bestFit="1" customWidth="1"/>
    <col min="19" max="19" width="8.33203125" bestFit="1" customWidth="1"/>
    <col min="20" max="20" width="7.83203125" bestFit="1" customWidth="1"/>
    <col min="21" max="21" width="8.33203125" bestFit="1" customWidth="1"/>
    <col min="22" max="22" width="4.5" bestFit="1" customWidth="1"/>
    <col min="23" max="23" width="7.6640625" bestFit="1" customWidth="1"/>
    <col min="24" max="24" width="8.33203125" bestFit="1" customWidth="1"/>
    <col min="25" max="25" width="7.83203125" bestFit="1" customWidth="1"/>
    <col min="26" max="26" width="8.33203125" bestFit="1" customWidth="1"/>
    <col min="27" max="27" width="4.5" bestFit="1" customWidth="1"/>
    <col min="28" max="28" width="7.6640625" bestFit="1" customWidth="1"/>
    <col min="29" max="29" width="8.33203125" bestFit="1" customWidth="1"/>
  </cols>
  <sheetData>
    <row r="2" spans="2:14" ht="17" thickBot="1">
      <c r="I2" t="s">
        <v>21</v>
      </c>
    </row>
    <row r="3" spans="2:14" ht="16.25" customHeight="1" thickBot="1">
      <c r="B3" s="7"/>
      <c r="C3" s="8" t="s">
        <v>10</v>
      </c>
      <c r="D3" s="9" t="s">
        <v>12</v>
      </c>
      <c r="E3" s="9" t="s">
        <v>15</v>
      </c>
      <c r="F3" s="10" t="s">
        <v>16</v>
      </c>
      <c r="G3" s="11" t="s">
        <v>18</v>
      </c>
      <c r="I3" s="7"/>
      <c r="J3" s="8" t="s">
        <v>10</v>
      </c>
      <c r="K3" s="9" t="s">
        <v>12</v>
      </c>
      <c r="L3" s="9" t="s">
        <v>15</v>
      </c>
      <c r="M3" s="10" t="s">
        <v>16</v>
      </c>
      <c r="N3" s="11" t="s">
        <v>18</v>
      </c>
    </row>
    <row r="4" spans="2:14" ht="13.75" customHeight="1">
      <c r="B4" s="2" t="s">
        <v>11</v>
      </c>
      <c r="C4" s="12">
        <v>-4.3598210000000002</v>
      </c>
      <c r="D4" s="13"/>
      <c r="E4" s="14"/>
      <c r="F4" s="15"/>
      <c r="G4" s="16"/>
      <c r="I4" s="2" t="s">
        <v>11</v>
      </c>
      <c r="J4" s="12">
        <v>-5.2939642999999998</v>
      </c>
      <c r="K4" s="13"/>
      <c r="L4" s="14"/>
      <c r="M4" s="15"/>
      <c r="N4" s="16"/>
    </row>
    <row r="5" spans="2:14" ht="13.75" customHeight="1">
      <c r="B5" s="3" t="s">
        <v>0</v>
      </c>
      <c r="C5" s="17">
        <v>-2.7705579</v>
      </c>
      <c r="D5" s="18"/>
      <c r="E5" s="18">
        <f>-C5</f>
        <v>2.7705579</v>
      </c>
      <c r="F5" s="19">
        <f>E5/$E$23</f>
        <v>0.45837760253521442</v>
      </c>
      <c r="G5" s="20"/>
      <c r="I5" s="3" t="s">
        <v>0</v>
      </c>
      <c r="J5" s="17">
        <v>-3.105315</v>
      </c>
      <c r="K5" s="18"/>
      <c r="L5" s="18">
        <v>3.105315</v>
      </c>
      <c r="M5" s="19">
        <v>0.47311481993134002</v>
      </c>
      <c r="N5" s="20"/>
    </row>
    <row r="6" spans="2:14" ht="4.25" customHeight="1">
      <c r="B6" s="4"/>
      <c r="C6" s="17"/>
      <c r="D6" s="18"/>
      <c r="E6" s="21"/>
      <c r="F6" s="19"/>
      <c r="G6" s="20"/>
      <c r="I6" s="4"/>
      <c r="J6" s="17"/>
      <c r="K6" s="18"/>
      <c r="L6" s="21"/>
      <c r="M6" s="19"/>
      <c r="N6" s="20"/>
    </row>
    <row r="7" spans="2:14" ht="13.75" customHeight="1">
      <c r="B7" s="3" t="s">
        <v>19</v>
      </c>
      <c r="C7" s="17"/>
      <c r="D7" s="18">
        <f>-SUM($C$7:$C$11)/5</f>
        <v>0.54251221999999999</v>
      </c>
      <c r="E7" s="18">
        <f>MAX(C7:C11)-MIN(C7:C11)</f>
        <v>1.0935269000000001</v>
      </c>
      <c r="F7" s="19">
        <f>E7/$E$23</f>
        <v>0.18091960421753508</v>
      </c>
      <c r="G7" s="20"/>
      <c r="I7" s="3" t="s">
        <v>19</v>
      </c>
      <c r="J7" s="17"/>
      <c r="K7" s="18">
        <v>0.53820899999999994</v>
      </c>
      <c r="L7" s="18">
        <v>1.1286775999999998</v>
      </c>
      <c r="M7" s="19">
        <v>0.17196133064907648</v>
      </c>
      <c r="N7" s="20"/>
    </row>
    <row r="8" spans="2:14" ht="13.75" customHeight="1">
      <c r="B8" s="3" t="s">
        <v>3</v>
      </c>
      <c r="C8" s="17">
        <v>-1.3719937</v>
      </c>
      <c r="D8" s="18">
        <f>C8+$D$7</f>
        <v>-0.82948147999999999</v>
      </c>
      <c r="E8" s="21"/>
      <c r="F8" s="19"/>
      <c r="G8" s="22">
        <f>(C8/$C$5)*100</f>
        <v>49.520484664839529</v>
      </c>
      <c r="I8" s="3" t="s">
        <v>3</v>
      </c>
      <c r="J8" s="17">
        <v>-1.3356604999999999</v>
      </c>
      <c r="K8" s="18">
        <v>-0.79745149999999998</v>
      </c>
      <c r="L8" s="21"/>
      <c r="M8" s="19"/>
      <c r="N8" s="22">
        <v>43.012077679720093</v>
      </c>
    </row>
    <row r="9" spans="2:14" ht="13.75" customHeight="1">
      <c r="B9" s="3" t="s">
        <v>20</v>
      </c>
      <c r="C9" s="17">
        <v>-0.74848930000000002</v>
      </c>
      <c r="D9" s="18">
        <f t="shared" ref="D9:D11" si="0">C9+$D$7</f>
        <v>-0.20597708000000003</v>
      </c>
      <c r="E9" s="21"/>
      <c r="F9" s="19"/>
      <c r="G9" s="22">
        <f t="shared" ref="G9:G11" si="1">(C9/$C$5)*100</f>
        <v>27.015833164865459</v>
      </c>
      <c r="I9" s="3" t="s">
        <v>20</v>
      </c>
      <c r="J9" s="17">
        <v>-0.72496079999999996</v>
      </c>
      <c r="K9" s="18">
        <v>-0.18675180000000002</v>
      </c>
      <c r="L9" s="21"/>
      <c r="M9" s="19"/>
      <c r="N9" s="22">
        <v>23.345805497992956</v>
      </c>
    </row>
    <row r="10" spans="2:14" ht="13.75" customHeight="1">
      <c r="B10" s="3" t="s">
        <v>1</v>
      </c>
      <c r="C10" s="17">
        <v>-0.31361129999999998</v>
      </c>
      <c r="D10" s="18">
        <f t="shared" si="0"/>
        <v>0.22890092000000001</v>
      </c>
      <c r="E10" s="21"/>
      <c r="F10" s="19"/>
      <c r="G10" s="22">
        <f t="shared" si="1"/>
        <v>11.319427758575266</v>
      </c>
      <c r="I10" s="3" t="s">
        <v>1</v>
      </c>
      <c r="J10" s="17">
        <v>-0.42344080000000001</v>
      </c>
      <c r="K10" s="18">
        <v>0.11476819999999993</v>
      </c>
      <c r="L10" s="21"/>
      <c r="M10" s="19"/>
      <c r="N10" s="22">
        <v>13.636001500652913</v>
      </c>
    </row>
    <row r="11" spans="2:14" ht="13.75" customHeight="1">
      <c r="B11" s="3" t="s">
        <v>2</v>
      </c>
      <c r="C11" s="17">
        <v>-0.27846680000000001</v>
      </c>
      <c r="D11" s="18">
        <f t="shared" si="0"/>
        <v>0.26404541999999998</v>
      </c>
      <c r="E11" s="21"/>
      <c r="F11" s="19"/>
      <c r="G11" s="22">
        <f t="shared" si="1"/>
        <v>10.050928731718619</v>
      </c>
      <c r="I11" s="3" t="s">
        <v>2</v>
      </c>
      <c r="J11" s="17">
        <v>-0.2069829</v>
      </c>
      <c r="K11" s="18">
        <v>0.33122609999999997</v>
      </c>
      <c r="L11" s="21"/>
      <c r="M11" s="19"/>
      <c r="N11" s="22">
        <v>6.6654397379975947</v>
      </c>
    </row>
    <row r="12" spans="2:14" ht="4.25" customHeight="1">
      <c r="B12" s="4"/>
      <c r="C12" s="17"/>
      <c r="D12" s="18"/>
      <c r="E12" s="21"/>
      <c r="F12" s="19"/>
      <c r="G12" s="20"/>
      <c r="I12" s="4"/>
      <c r="J12" s="17"/>
      <c r="K12" s="18"/>
      <c r="L12" s="21"/>
      <c r="M12" s="19"/>
      <c r="N12" s="20"/>
    </row>
    <row r="13" spans="2:14" ht="13.75" customHeight="1">
      <c r="B13" s="3" t="s">
        <v>6</v>
      </c>
      <c r="C13" s="17"/>
      <c r="D13" s="18">
        <f>-SUM($C$13:$C$16)/4</f>
        <v>0.92862567500000004</v>
      </c>
      <c r="E13" s="18">
        <f>MAX(C13:C16)-MIN(C13:C16)</f>
        <v>1.6697716000000002</v>
      </c>
      <c r="F13" s="19">
        <f>E13/$E$23</f>
        <v>0.27625695993914767</v>
      </c>
      <c r="G13" s="20"/>
      <c r="I13" s="3" t="s">
        <v>6</v>
      </c>
      <c r="J13" s="17"/>
      <c r="K13" s="18">
        <v>1.1792647000000001</v>
      </c>
      <c r="L13" s="18">
        <v>1.891197</v>
      </c>
      <c r="M13" s="19">
        <v>0.2881360918649768</v>
      </c>
      <c r="N13" s="20"/>
    </row>
    <row r="14" spans="2:14" ht="13.75" customHeight="1">
      <c r="B14" s="3" t="s">
        <v>13</v>
      </c>
      <c r="C14" s="17">
        <v>-2.0580516000000002</v>
      </c>
      <c r="D14" s="18">
        <f>C14+$D$13</f>
        <v>-1.1294259250000001</v>
      </c>
      <c r="E14" s="21"/>
      <c r="F14" s="19"/>
      <c r="G14" s="22">
        <f>(C14/$C$5)*100</f>
        <v>74.282930524570517</v>
      </c>
      <c r="I14" s="3" t="s">
        <v>13</v>
      </c>
      <c r="J14" s="17">
        <v>-2.5347089999999999</v>
      </c>
      <c r="K14" s="18">
        <v>-1.3554442999999998</v>
      </c>
      <c r="L14" s="21"/>
      <c r="M14" s="19"/>
      <c r="N14" s="22">
        <v>81.624859313789415</v>
      </c>
    </row>
    <row r="15" spans="2:14" ht="13.75" customHeight="1">
      <c r="B15" s="3" t="s">
        <v>4</v>
      </c>
      <c r="C15" s="17">
        <v>-1.2681711</v>
      </c>
      <c r="D15" s="18">
        <f t="shared" ref="D15:D16" si="2">C15+$D$13</f>
        <v>-0.33954542499999996</v>
      </c>
      <c r="E15" s="21"/>
      <c r="F15" s="19"/>
      <c r="G15" s="22">
        <f t="shared" ref="G15:G16" si="3">(C15/$C$5)*100</f>
        <v>45.773131108359081</v>
      </c>
      <c r="I15" s="3" t="s">
        <v>4</v>
      </c>
      <c r="J15" s="17">
        <v>-1.5388378</v>
      </c>
      <c r="K15" s="18">
        <v>-0.35957309999999998</v>
      </c>
      <c r="L15" s="21"/>
      <c r="M15" s="19"/>
      <c r="N15" s="22">
        <v>49.554966243360177</v>
      </c>
    </row>
    <row r="16" spans="2:14" ht="13.75" customHeight="1">
      <c r="B16" s="3" t="s">
        <v>5</v>
      </c>
      <c r="C16" s="17">
        <v>-0.38828000000000001</v>
      </c>
      <c r="D16" s="18">
        <f t="shared" si="2"/>
        <v>0.54034567499999997</v>
      </c>
      <c r="E16" s="21"/>
      <c r="F16" s="19"/>
      <c r="G16" s="22">
        <f t="shared" si="3"/>
        <v>14.014505887063397</v>
      </c>
      <c r="I16" s="3" t="s">
        <v>5</v>
      </c>
      <c r="J16" s="17">
        <v>-0.64351199999999997</v>
      </c>
      <c r="K16" s="18">
        <v>0.53575270000000008</v>
      </c>
      <c r="L16" s="21"/>
      <c r="M16" s="19"/>
      <c r="N16" s="22">
        <v>20.722921829186411</v>
      </c>
    </row>
    <row r="17" spans="2:29" ht="3" customHeight="1">
      <c r="B17" s="4"/>
      <c r="C17" s="17"/>
      <c r="D17" s="18"/>
      <c r="E17" s="21"/>
      <c r="F17" s="19"/>
      <c r="G17" s="20"/>
      <c r="I17" s="4"/>
      <c r="J17" s="17"/>
      <c r="K17" s="18"/>
      <c r="L17" s="21"/>
      <c r="M17" s="19"/>
      <c r="N17" s="20"/>
    </row>
    <row r="18" spans="2:29" ht="13.75" customHeight="1">
      <c r="B18" s="3" t="s">
        <v>9</v>
      </c>
      <c r="C18" s="17"/>
      <c r="D18" s="18">
        <f>-SUM($C$18:$C$21)/4</f>
        <v>-0.46518759999999998</v>
      </c>
      <c r="E18" s="18">
        <f>MAX(C18:C21)-MIN(C18:C21)</f>
        <v>0.51041340000000002</v>
      </c>
      <c r="F18" s="19">
        <f>E18/$E$23</f>
        <v>8.4445833308102819E-2</v>
      </c>
      <c r="G18" s="20"/>
      <c r="I18" s="3" t="s">
        <v>9</v>
      </c>
      <c r="J18" s="17"/>
      <c r="K18" s="18">
        <v>-0.398949675</v>
      </c>
      <c r="L18" s="18">
        <v>0.43836509999999995</v>
      </c>
      <c r="M18" s="19">
        <v>6.6787757554606808E-2</v>
      </c>
      <c r="N18" s="20"/>
    </row>
    <row r="19" spans="2:29" ht="13.75" customHeight="1">
      <c r="B19" s="3" t="s">
        <v>14</v>
      </c>
      <c r="C19" s="17">
        <v>0.92234499999999997</v>
      </c>
      <c r="D19" s="18">
        <f>C19+$D$18</f>
        <v>0.45715739999999999</v>
      </c>
      <c r="E19" s="21"/>
      <c r="F19" s="19"/>
      <c r="G19" s="22">
        <f t="shared" ref="G19:G21" si="4">(C19/$C$5)*100</f>
        <v>-33.290948368196887</v>
      </c>
      <c r="I19" s="3" t="s">
        <v>14</v>
      </c>
      <c r="J19" s="17">
        <v>0.75660249999999996</v>
      </c>
      <c r="K19" s="18">
        <v>0.35765282499999995</v>
      </c>
      <c r="L19" s="21"/>
      <c r="M19" s="19"/>
      <c r="N19" s="22">
        <v>-24.364758486659159</v>
      </c>
    </row>
    <row r="20" spans="2:29" ht="13.75" customHeight="1">
      <c r="B20" s="3" t="s">
        <v>7</v>
      </c>
      <c r="C20" s="17">
        <v>0.52647379999999999</v>
      </c>
      <c r="D20" s="18">
        <f t="shared" ref="D20:D21" si="5">C20+$D$18</f>
        <v>6.1286200000000013E-2</v>
      </c>
      <c r="E20" s="21"/>
      <c r="F20" s="19"/>
      <c r="G20" s="22">
        <f t="shared" si="4"/>
        <v>-19.002447124458218</v>
      </c>
      <c r="I20" s="3" t="s">
        <v>7</v>
      </c>
      <c r="J20" s="17">
        <v>0.52095880000000006</v>
      </c>
      <c r="K20" s="18">
        <v>0.12200912500000005</v>
      </c>
      <c r="L20" s="21"/>
      <c r="M20" s="19"/>
      <c r="N20" s="22">
        <v>-16.776359242138078</v>
      </c>
    </row>
    <row r="21" spans="2:29" ht="13.75" customHeight="1">
      <c r="B21" s="3" t="s">
        <v>8</v>
      </c>
      <c r="C21" s="17">
        <v>0.41193160000000001</v>
      </c>
      <c r="D21" s="18">
        <f t="shared" si="5"/>
        <v>-5.325599999999997E-2</v>
      </c>
      <c r="E21" s="21"/>
      <c r="F21" s="19"/>
      <c r="G21" s="22">
        <f t="shared" si="4"/>
        <v>-14.868182325299898</v>
      </c>
      <c r="I21" s="3" t="s">
        <v>8</v>
      </c>
      <c r="J21" s="17">
        <v>0.3182374</v>
      </c>
      <c r="K21" s="18">
        <v>-8.0712275E-2</v>
      </c>
      <c r="L21" s="21"/>
      <c r="M21" s="19"/>
      <c r="N21" s="22">
        <v>-10.248151958818992</v>
      </c>
    </row>
    <row r="22" spans="2:29" ht="3.5" customHeight="1">
      <c r="B22" s="5"/>
      <c r="C22" s="23"/>
      <c r="D22" s="21"/>
      <c r="E22" s="21"/>
      <c r="F22" s="19"/>
      <c r="G22" s="20"/>
      <c r="I22" s="5"/>
      <c r="J22" s="23"/>
      <c r="K22" s="21"/>
      <c r="L22" s="21"/>
      <c r="M22" s="19"/>
      <c r="N22" s="20"/>
    </row>
    <row r="23" spans="2:29" ht="13.75" customHeight="1" thickBot="1">
      <c r="B23" s="6" t="s">
        <v>17</v>
      </c>
      <c r="C23" s="24"/>
      <c r="D23" s="25"/>
      <c r="E23" s="26">
        <f>SUM(E4:E21)</f>
        <v>6.0442698000000004</v>
      </c>
      <c r="F23" s="27"/>
      <c r="G23" s="28"/>
      <c r="I23" s="6" t="s">
        <v>17</v>
      </c>
      <c r="J23" s="24"/>
      <c r="K23" s="25"/>
      <c r="L23" s="26">
        <v>6.5635546999999992</v>
      </c>
      <c r="M23" s="27"/>
      <c r="N23" s="28"/>
    </row>
    <row r="25" spans="2:29" ht="17" thickBot="1">
      <c r="I25" s="31" t="s">
        <v>22</v>
      </c>
      <c r="O25" t="s">
        <v>23</v>
      </c>
      <c r="T25" t="s">
        <v>24</v>
      </c>
      <c r="Y25" t="s">
        <v>25</v>
      </c>
    </row>
    <row r="26" spans="2:29" ht="17" thickBot="1">
      <c r="I26" s="7"/>
      <c r="J26" s="8" t="s">
        <v>10</v>
      </c>
      <c r="K26" s="9" t="s">
        <v>12</v>
      </c>
      <c r="L26" s="9" t="s">
        <v>15</v>
      </c>
      <c r="M26" s="10" t="s">
        <v>16</v>
      </c>
      <c r="N26" s="11" t="s">
        <v>18</v>
      </c>
      <c r="O26" s="8" t="s">
        <v>10</v>
      </c>
      <c r="P26" s="9" t="s">
        <v>12</v>
      </c>
      <c r="Q26" s="9" t="s">
        <v>15</v>
      </c>
      <c r="R26" s="10" t="s">
        <v>16</v>
      </c>
      <c r="S26" s="11" t="s">
        <v>18</v>
      </c>
      <c r="T26" s="8" t="s">
        <v>10</v>
      </c>
      <c r="U26" s="9" t="s">
        <v>12</v>
      </c>
      <c r="V26" s="9" t="s">
        <v>15</v>
      </c>
      <c r="W26" s="10" t="s">
        <v>16</v>
      </c>
      <c r="X26" s="11" t="s">
        <v>18</v>
      </c>
      <c r="Y26" s="8" t="s">
        <v>10</v>
      </c>
      <c r="Z26" s="9" t="s">
        <v>12</v>
      </c>
      <c r="AA26" s="9" t="s">
        <v>15</v>
      </c>
      <c r="AB26" s="10" t="s">
        <v>16</v>
      </c>
      <c r="AC26" s="11" t="s">
        <v>18</v>
      </c>
    </row>
    <row r="27" spans="2:29">
      <c r="B27" s="29"/>
      <c r="C27" s="30"/>
      <c r="I27" s="2" t="s">
        <v>11</v>
      </c>
      <c r="J27" s="12">
        <v>-5.2560083000000004</v>
      </c>
      <c r="K27" s="13"/>
      <c r="L27" s="14"/>
      <c r="M27" s="15"/>
      <c r="N27" s="16"/>
      <c r="O27" s="12">
        <v>-5.8166846999999997</v>
      </c>
      <c r="P27" s="13"/>
      <c r="Q27" s="14"/>
      <c r="R27" s="15"/>
      <c r="S27" s="16"/>
      <c r="T27" s="12">
        <v>-5.4244082999999996</v>
      </c>
      <c r="U27" s="13"/>
      <c r="V27" s="14"/>
      <c r="W27" s="15"/>
      <c r="X27" s="16"/>
      <c r="Y27" s="12">
        <v>-4.3598210000000002</v>
      </c>
      <c r="Z27" s="13"/>
      <c r="AA27" s="14"/>
      <c r="AB27" s="15"/>
      <c r="AC27" s="16"/>
    </row>
    <row r="28" spans="2:29">
      <c r="B28" s="29"/>
      <c r="C28" s="30"/>
      <c r="I28" s="3" t="s">
        <v>0</v>
      </c>
      <c r="J28" s="17">
        <v>-3.1913027999999999</v>
      </c>
      <c r="K28" s="18"/>
      <c r="L28" s="18">
        <v>3.1913027999999999</v>
      </c>
      <c r="M28" s="19">
        <v>0.46227765898905177</v>
      </c>
      <c r="N28" s="20"/>
      <c r="O28" s="17">
        <v>-3.0901367</v>
      </c>
      <c r="P28" s="18"/>
      <c r="Q28" s="18">
        <v>3.0901367</v>
      </c>
      <c r="R28" s="19">
        <v>0.46436094956080531</v>
      </c>
      <c r="S28" s="20"/>
      <c r="T28" s="17">
        <v>-3.3316384000000001</v>
      </c>
      <c r="U28" s="18"/>
      <c r="V28" s="18">
        <v>3.3316384000000001</v>
      </c>
      <c r="W28" s="19">
        <v>0.49468252115078976</v>
      </c>
      <c r="X28" s="20"/>
      <c r="Y28" s="17">
        <v>-2.7705579</v>
      </c>
      <c r="Z28" s="18"/>
      <c r="AA28" s="18">
        <v>2.7705579</v>
      </c>
      <c r="AB28" s="19">
        <v>0.45837760253521442</v>
      </c>
      <c r="AC28" s="20"/>
    </row>
    <row r="29" spans="2:29">
      <c r="B29" s="29"/>
      <c r="C29" s="30"/>
      <c r="G29" s="29"/>
      <c r="H29" s="30"/>
      <c r="I29" s="4"/>
      <c r="J29" s="17"/>
      <c r="K29" s="18"/>
      <c r="L29" s="21"/>
      <c r="M29" s="19"/>
      <c r="N29" s="20"/>
      <c r="O29" s="17"/>
      <c r="P29" s="18"/>
      <c r="Q29" s="21"/>
      <c r="R29" s="19"/>
      <c r="S29" s="20"/>
      <c r="T29" s="17"/>
      <c r="U29" s="18"/>
      <c r="V29" s="21"/>
      <c r="W29" s="19"/>
      <c r="X29" s="20"/>
      <c r="Y29" s="17"/>
      <c r="Z29" s="18"/>
      <c r="AA29" s="21"/>
      <c r="AB29" s="19"/>
      <c r="AC29" s="20"/>
    </row>
    <row r="30" spans="2:29">
      <c r="B30" s="29"/>
      <c r="C30" s="30"/>
      <c r="G30" s="29"/>
      <c r="H30" s="30"/>
      <c r="I30" s="3" t="s">
        <v>19</v>
      </c>
      <c r="J30" s="17"/>
      <c r="K30" s="18">
        <v>0.41729104</v>
      </c>
      <c r="L30" s="18">
        <v>0.99042669999999999</v>
      </c>
      <c r="M30" s="19">
        <v>0.14346872264087629</v>
      </c>
      <c r="N30" s="20"/>
      <c r="O30" s="17"/>
      <c r="P30" s="18">
        <v>0.52221079999999998</v>
      </c>
      <c r="Q30" s="18">
        <v>1.0983733999999998</v>
      </c>
      <c r="R30" s="19">
        <v>0.16505474175182289</v>
      </c>
      <c r="S30" s="20"/>
      <c r="T30" s="17"/>
      <c r="U30" s="18">
        <v>0.62367172000000004</v>
      </c>
      <c r="V30" s="18">
        <v>1.2686974</v>
      </c>
      <c r="W30" s="19">
        <v>0.18837651421278248</v>
      </c>
      <c r="X30" s="20"/>
      <c r="Y30" s="17"/>
      <c r="Z30" s="18">
        <v>0.54251221999999999</v>
      </c>
      <c r="AA30" s="18">
        <v>1.0935269000000001</v>
      </c>
      <c r="AB30" s="19">
        <v>0.18091960421753508</v>
      </c>
      <c r="AC30" s="20"/>
    </row>
    <row r="31" spans="2:29">
      <c r="B31" s="29"/>
      <c r="C31" s="30"/>
      <c r="G31" s="29"/>
      <c r="H31" s="30"/>
      <c r="I31" s="3" t="s">
        <v>3</v>
      </c>
      <c r="J31" s="17">
        <v>-1.1203964</v>
      </c>
      <c r="K31" s="18">
        <v>-0.7031053599999999</v>
      </c>
      <c r="L31" s="21"/>
      <c r="M31" s="19"/>
      <c r="N31" s="22">
        <v>35.107806128581721</v>
      </c>
      <c r="O31" s="17">
        <v>-1.2685782999999999</v>
      </c>
      <c r="P31" s="18">
        <v>-0.74636749999999996</v>
      </c>
      <c r="Q31" s="21"/>
      <c r="R31" s="19"/>
      <c r="S31" s="22">
        <v>41.052497774613009</v>
      </c>
      <c r="T31" s="17">
        <v>-1.5157638</v>
      </c>
      <c r="U31" s="18">
        <v>-0.89209207999999995</v>
      </c>
      <c r="V31" s="21"/>
      <c r="W31" s="19"/>
      <c r="X31" s="22">
        <v>45.496047830400798</v>
      </c>
      <c r="Y31" s="17">
        <v>-1.3719937</v>
      </c>
      <c r="Z31" s="18">
        <v>-0.82948147999999999</v>
      </c>
      <c r="AA31" s="21"/>
      <c r="AB31" s="19"/>
      <c r="AC31" s="22">
        <v>49.520484664839529</v>
      </c>
    </row>
    <row r="32" spans="2:29">
      <c r="B32" s="29"/>
      <c r="C32" s="30"/>
      <c r="G32" s="29"/>
      <c r="H32" s="30"/>
      <c r="I32" s="3" t="s">
        <v>20</v>
      </c>
      <c r="J32" s="17">
        <v>-0.57187220000000005</v>
      </c>
      <c r="K32" s="18">
        <v>-0.15458116000000005</v>
      </c>
      <c r="L32" s="21"/>
      <c r="M32" s="19"/>
      <c r="N32" s="22">
        <v>17.919709781221641</v>
      </c>
      <c r="O32" s="17">
        <v>-0.72572360000000002</v>
      </c>
      <c r="P32" s="18">
        <v>-0.20351280000000005</v>
      </c>
      <c r="Q32" s="21"/>
      <c r="R32" s="19"/>
      <c r="S32" s="22">
        <v>23.485161675857253</v>
      </c>
      <c r="T32" s="17">
        <v>-0.80715219999999999</v>
      </c>
      <c r="U32" s="18">
        <v>-0.18348047999999995</v>
      </c>
      <c r="V32" s="21"/>
      <c r="W32" s="19"/>
      <c r="X32" s="22">
        <v>24.226884886427051</v>
      </c>
      <c r="Y32" s="17">
        <v>-0.74848930000000002</v>
      </c>
      <c r="Z32" s="18">
        <v>-0.20597708000000003</v>
      </c>
      <c r="AA32" s="21"/>
      <c r="AB32" s="19"/>
      <c r="AC32" s="22">
        <v>27.015833164865459</v>
      </c>
    </row>
    <row r="33" spans="2:29">
      <c r="B33" s="29"/>
      <c r="C33" s="30"/>
      <c r="G33" s="29"/>
      <c r="H33" s="30"/>
      <c r="I33" s="3" t="s">
        <v>1</v>
      </c>
      <c r="J33" s="17">
        <v>-0.26421689999999998</v>
      </c>
      <c r="K33" s="18">
        <v>0.15307414000000003</v>
      </c>
      <c r="L33" s="21"/>
      <c r="M33" s="19"/>
      <c r="N33" s="22">
        <v>8.279280173601828</v>
      </c>
      <c r="O33" s="17">
        <v>-0.44654719999999998</v>
      </c>
      <c r="P33" s="18">
        <v>7.5663599999999998E-2</v>
      </c>
      <c r="Q33" s="21"/>
      <c r="R33" s="19"/>
      <c r="S33" s="22">
        <v>14.450726403139383</v>
      </c>
      <c r="T33" s="17">
        <v>-0.54837619999999998</v>
      </c>
      <c r="U33" s="18">
        <v>7.529552000000006E-2</v>
      </c>
      <c r="V33" s="21"/>
      <c r="W33" s="19"/>
      <c r="X33" s="22">
        <v>16.459655405580627</v>
      </c>
      <c r="Y33" s="17">
        <v>-0.31361129999999998</v>
      </c>
      <c r="Z33" s="18">
        <v>0.22890092000000001</v>
      </c>
      <c r="AA33" s="21"/>
      <c r="AB33" s="19"/>
      <c r="AC33" s="22">
        <v>11.319427758575266</v>
      </c>
    </row>
    <row r="34" spans="2:29">
      <c r="B34" s="29"/>
      <c r="C34" s="30"/>
      <c r="G34" s="29"/>
      <c r="H34" s="30"/>
      <c r="I34" s="3" t="s">
        <v>2</v>
      </c>
      <c r="J34" s="17">
        <v>-0.12996969999999999</v>
      </c>
      <c r="K34" s="18">
        <v>0.28732133999999998</v>
      </c>
      <c r="L34" s="21"/>
      <c r="M34" s="19"/>
      <c r="N34" s="22">
        <v>4.0726220025251125</v>
      </c>
      <c r="O34" s="17">
        <v>-0.17020489999999999</v>
      </c>
      <c r="P34" s="18">
        <v>0.35200589999999998</v>
      </c>
      <c r="Q34" s="21"/>
      <c r="R34" s="19"/>
      <c r="S34" s="22">
        <v>5.5080055196263649</v>
      </c>
      <c r="T34" s="17">
        <v>-0.24706639999999999</v>
      </c>
      <c r="U34" s="18">
        <v>0.37660532000000002</v>
      </c>
      <c r="V34" s="21"/>
      <c r="W34" s="19"/>
      <c r="X34" s="22">
        <v>7.4157627670517892</v>
      </c>
      <c r="Y34" s="17">
        <v>-0.27846680000000001</v>
      </c>
      <c r="Z34" s="18">
        <v>0.26404541999999998</v>
      </c>
      <c r="AA34" s="21"/>
      <c r="AB34" s="19"/>
      <c r="AC34" s="22">
        <v>10.050928731718619</v>
      </c>
    </row>
    <row r="35" spans="2:29">
      <c r="B35" s="29"/>
      <c r="C35" s="30"/>
      <c r="G35" s="29"/>
      <c r="H35" s="30"/>
      <c r="I35" s="4"/>
      <c r="J35" s="17"/>
      <c r="K35" s="18"/>
      <c r="L35" s="21"/>
      <c r="M35" s="19"/>
      <c r="N35" s="20"/>
      <c r="O35" s="17"/>
      <c r="P35" s="18"/>
      <c r="Q35" s="21"/>
      <c r="R35" s="19"/>
      <c r="S35" s="20"/>
      <c r="T35" s="17"/>
      <c r="U35" s="18"/>
      <c r="V35" s="21"/>
      <c r="W35" s="19"/>
      <c r="X35" s="20"/>
      <c r="Y35" s="17"/>
      <c r="Z35" s="18"/>
      <c r="AA35" s="21"/>
      <c r="AB35" s="19"/>
      <c r="AC35" s="20"/>
    </row>
    <row r="36" spans="2:29">
      <c r="B36" s="29"/>
      <c r="C36" s="30"/>
      <c r="G36" s="29"/>
      <c r="H36" s="30"/>
      <c r="I36" s="3" t="s">
        <v>6</v>
      </c>
      <c r="J36" s="17"/>
      <c r="K36" s="18">
        <v>1.242986675</v>
      </c>
      <c r="L36" s="18">
        <v>2.2511323999999999</v>
      </c>
      <c r="M36" s="19">
        <v>0.32608883617888146</v>
      </c>
      <c r="N36" s="20"/>
      <c r="O36" s="17"/>
      <c r="P36" s="18">
        <v>1.375478325</v>
      </c>
      <c r="Q36" s="18">
        <v>2.1245097999999998</v>
      </c>
      <c r="R36" s="19">
        <v>0.31925428673729433</v>
      </c>
      <c r="S36" s="20"/>
      <c r="T36" s="17"/>
      <c r="U36" s="18">
        <v>1.1088417499999998</v>
      </c>
      <c r="V36" s="18">
        <v>1.6387923999999998</v>
      </c>
      <c r="W36" s="19">
        <v>0.24332831440373401</v>
      </c>
      <c r="X36" s="20"/>
      <c r="Y36" s="17"/>
      <c r="Z36" s="18">
        <v>0.92862567500000004</v>
      </c>
      <c r="AA36" s="18">
        <v>1.6697716000000002</v>
      </c>
      <c r="AB36" s="19">
        <v>0.27625695993914767</v>
      </c>
      <c r="AC36" s="20"/>
    </row>
    <row r="37" spans="2:29">
      <c r="B37" s="29"/>
      <c r="C37" s="30"/>
      <c r="G37" s="29"/>
      <c r="H37" s="30"/>
      <c r="I37" s="3" t="s">
        <v>13</v>
      </c>
      <c r="J37" s="17">
        <v>-2.8368145</v>
      </c>
      <c r="K37" s="18">
        <v>-1.593827825</v>
      </c>
      <c r="L37" s="21"/>
      <c r="M37" s="19"/>
      <c r="N37" s="22">
        <v>88.892050607043629</v>
      </c>
      <c r="O37" s="17">
        <v>-2.9117647999999998</v>
      </c>
      <c r="P37" s="18">
        <v>-1.5362864749999998</v>
      </c>
      <c r="Q37" s="21"/>
      <c r="R37" s="19"/>
      <c r="S37" s="22">
        <v>94.227701965417893</v>
      </c>
      <c r="T37" s="17">
        <v>-2.3190141999999998</v>
      </c>
      <c r="U37" s="18">
        <v>-1.21017245</v>
      </c>
      <c r="V37" s="21"/>
      <c r="W37" s="19"/>
      <c r="X37" s="22">
        <v>69.60581916692999</v>
      </c>
      <c r="Y37" s="17">
        <v>-2.0580516000000002</v>
      </c>
      <c r="Z37" s="18">
        <v>-1.1294259250000001</v>
      </c>
      <c r="AA37" s="21"/>
      <c r="AB37" s="19"/>
      <c r="AC37" s="22">
        <v>74.282930524570517</v>
      </c>
    </row>
    <row r="38" spans="2:29">
      <c r="B38" s="29"/>
      <c r="C38" s="30"/>
      <c r="G38" s="29"/>
      <c r="H38" s="30"/>
      <c r="I38" s="3" t="s">
        <v>4</v>
      </c>
      <c r="J38" s="17">
        <v>-1.5494501000000001</v>
      </c>
      <c r="K38" s="18">
        <v>-0.30646342500000001</v>
      </c>
      <c r="L38" s="21"/>
      <c r="M38" s="19"/>
      <c r="N38" s="22">
        <v>48.552274638432934</v>
      </c>
      <c r="O38" s="17">
        <v>-1.8028934999999999</v>
      </c>
      <c r="P38" s="18">
        <v>-0.42741517499999993</v>
      </c>
      <c r="Q38" s="21"/>
      <c r="R38" s="19"/>
      <c r="S38" s="22">
        <v>58.343486875515893</v>
      </c>
      <c r="T38" s="17">
        <v>-1.436131</v>
      </c>
      <c r="U38" s="18">
        <v>-0.3272892500000002</v>
      </c>
      <c r="V38" s="21"/>
      <c r="W38" s="19"/>
      <c r="X38" s="22">
        <v>43.105848461825872</v>
      </c>
      <c r="Y38" s="17">
        <v>-1.2681711</v>
      </c>
      <c r="Z38" s="18">
        <v>-0.33954542499999996</v>
      </c>
      <c r="AA38" s="21"/>
      <c r="AB38" s="19"/>
      <c r="AC38" s="22">
        <v>45.773131108359081</v>
      </c>
    </row>
    <row r="39" spans="2:29">
      <c r="B39" s="29"/>
      <c r="C39" s="30"/>
      <c r="G39" s="29"/>
      <c r="H39" s="30"/>
      <c r="I39" s="3" t="s">
        <v>5</v>
      </c>
      <c r="J39" s="17">
        <v>-0.58568209999999998</v>
      </c>
      <c r="K39" s="18">
        <v>0.65730457500000006</v>
      </c>
      <c r="L39" s="21"/>
      <c r="M39" s="19"/>
      <c r="N39" s="22">
        <v>18.352445277207792</v>
      </c>
      <c r="O39" s="17">
        <v>-0.78725500000000004</v>
      </c>
      <c r="P39" s="18">
        <v>0.58822332499999996</v>
      </c>
      <c r="Q39" s="21"/>
      <c r="R39" s="19"/>
      <c r="S39" s="22">
        <v>25.476381028709831</v>
      </c>
      <c r="T39" s="17">
        <v>-0.68022179999999999</v>
      </c>
      <c r="U39" s="18">
        <v>0.42861994999999986</v>
      </c>
      <c r="V39" s="21"/>
      <c r="W39" s="19"/>
      <c r="X39" s="22">
        <v>20.417035654289492</v>
      </c>
      <c r="Y39" s="17">
        <v>-0.38828000000000001</v>
      </c>
      <c r="Z39" s="18">
        <v>0.54034567499999997</v>
      </c>
      <c r="AA39" s="21"/>
      <c r="AB39" s="19"/>
      <c r="AC39" s="22">
        <v>14.014505887063397</v>
      </c>
    </row>
    <row r="40" spans="2:29">
      <c r="B40" s="29"/>
      <c r="C40" s="30"/>
      <c r="G40" s="29"/>
      <c r="H40" s="30"/>
      <c r="I40" s="4"/>
      <c r="J40" s="17"/>
      <c r="K40" s="18"/>
      <c r="L40" s="21"/>
      <c r="M40" s="19"/>
      <c r="N40" s="20"/>
      <c r="O40" s="17"/>
      <c r="P40" s="18"/>
      <c r="Q40" s="21"/>
      <c r="R40" s="19"/>
      <c r="S40" s="20"/>
      <c r="T40" s="17"/>
      <c r="U40" s="18"/>
      <c r="V40" s="21"/>
      <c r="W40" s="19"/>
      <c r="X40" s="20"/>
      <c r="Y40" s="17"/>
      <c r="Z40" s="18"/>
      <c r="AA40" s="21"/>
      <c r="AB40" s="19"/>
      <c r="AC40" s="20"/>
    </row>
    <row r="41" spans="2:29">
      <c r="B41" s="29"/>
      <c r="C41" s="30"/>
      <c r="I41" s="3" t="s">
        <v>9</v>
      </c>
      <c r="J41" s="17"/>
      <c r="K41" s="18">
        <v>-0.39677617500000001</v>
      </c>
      <c r="L41" s="18">
        <v>0.47057099999999996</v>
      </c>
      <c r="M41" s="19">
        <v>6.8164782191190709E-2</v>
      </c>
      <c r="N41" s="20"/>
      <c r="O41" s="17"/>
      <c r="P41" s="18">
        <v>-0.344128775</v>
      </c>
      <c r="Q41" s="18">
        <v>0.34158079999999996</v>
      </c>
      <c r="R41" s="19">
        <v>5.1330021950077326E-2</v>
      </c>
      <c r="S41" s="20"/>
      <c r="T41" s="17"/>
      <c r="U41" s="18">
        <v>-0.43894952500000001</v>
      </c>
      <c r="V41" s="18">
        <v>0.49577399999999999</v>
      </c>
      <c r="W41" s="19">
        <v>7.361265023269381E-2</v>
      </c>
      <c r="X41" s="20"/>
      <c r="Y41" s="17"/>
      <c r="Z41" s="18">
        <v>-0.46518759999999998</v>
      </c>
      <c r="AA41" s="18">
        <v>0.51041340000000002</v>
      </c>
      <c r="AB41" s="19">
        <v>8.4445833308102819E-2</v>
      </c>
      <c r="AC41" s="20"/>
    </row>
    <row r="42" spans="2:29">
      <c r="B42" s="29"/>
      <c r="C42" s="30"/>
      <c r="I42" s="3" t="s">
        <v>14</v>
      </c>
      <c r="J42" s="17">
        <v>0.71616599999999997</v>
      </c>
      <c r="K42" s="18">
        <v>0.31938982499999996</v>
      </c>
      <c r="L42" s="21"/>
      <c r="M42" s="19"/>
      <c r="N42" s="22">
        <v>-22.441179821607651</v>
      </c>
      <c r="O42" s="17">
        <v>0.63534219999999997</v>
      </c>
      <c r="P42" s="18">
        <v>0.29121342499999997</v>
      </c>
      <c r="Q42" s="21"/>
      <c r="R42" s="19"/>
      <c r="S42" s="22">
        <v>-20.560326667749035</v>
      </c>
      <c r="T42" s="17">
        <v>0.84098620000000002</v>
      </c>
      <c r="U42" s="18">
        <v>0.40203667500000001</v>
      </c>
      <c r="V42" s="21"/>
      <c r="W42" s="19"/>
      <c r="X42" s="22">
        <v>-25.242421266365522</v>
      </c>
      <c r="Y42" s="17">
        <v>0.92234499999999997</v>
      </c>
      <c r="Z42" s="18">
        <v>0.45715739999999999</v>
      </c>
      <c r="AA42" s="21"/>
      <c r="AB42" s="19"/>
      <c r="AC42" s="22">
        <v>-33.290948368196887</v>
      </c>
    </row>
    <row r="43" spans="2:29">
      <c r="B43" s="29"/>
      <c r="C43" s="30"/>
      <c r="I43" s="3" t="s">
        <v>7</v>
      </c>
      <c r="J43" s="17">
        <v>0.62534369999999995</v>
      </c>
      <c r="K43" s="18">
        <v>0.22856752499999994</v>
      </c>
      <c r="L43" s="21"/>
      <c r="M43" s="19"/>
      <c r="N43" s="22">
        <v>-19.595248059820584</v>
      </c>
      <c r="O43" s="17">
        <v>0.44741150000000002</v>
      </c>
      <c r="P43" s="18">
        <v>0.10328272500000002</v>
      </c>
      <c r="Q43" s="21"/>
      <c r="R43" s="19"/>
      <c r="S43" s="22">
        <v>-14.478696039563557</v>
      </c>
      <c r="T43" s="17">
        <v>0.56959970000000004</v>
      </c>
      <c r="U43" s="18">
        <v>0.13065017500000004</v>
      </c>
      <c r="V43" s="21"/>
      <c r="W43" s="19"/>
      <c r="X43" s="22">
        <v>-17.096684322044073</v>
      </c>
      <c r="Y43" s="17">
        <v>0.52647379999999999</v>
      </c>
      <c r="Z43" s="18">
        <v>6.1286200000000013E-2</v>
      </c>
      <c r="AA43" s="21"/>
      <c r="AB43" s="19"/>
      <c r="AC43" s="22">
        <v>-19.002447124458218</v>
      </c>
    </row>
    <row r="44" spans="2:29">
      <c r="I44" s="3" t="s">
        <v>8</v>
      </c>
      <c r="J44" s="17">
        <v>0.24559500000000001</v>
      </c>
      <c r="K44" s="18">
        <v>-0.151181175</v>
      </c>
      <c r="L44" s="21"/>
      <c r="M44" s="19"/>
      <c r="N44" s="22">
        <v>-7.695759863338572</v>
      </c>
      <c r="O44" s="17">
        <v>0.29376140000000001</v>
      </c>
      <c r="P44" s="18">
        <v>-5.0367374999999992E-2</v>
      </c>
      <c r="Q44" s="21"/>
      <c r="R44" s="19"/>
      <c r="S44" s="22">
        <v>-9.5064208648115791</v>
      </c>
      <c r="T44" s="17">
        <v>0.34521220000000002</v>
      </c>
      <c r="U44" s="18">
        <v>-9.3737324999999982E-2</v>
      </c>
      <c r="V44" s="21"/>
      <c r="W44" s="19"/>
      <c r="X44" s="22">
        <v>-10.361634684004123</v>
      </c>
      <c r="Y44" s="17">
        <v>0.41193160000000001</v>
      </c>
      <c r="Z44" s="18">
        <v>-5.325599999999997E-2</v>
      </c>
      <c r="AA44" s="21"/>
      <c r="AB44" s="19"/>
      <c r="AC44" s="22">
        <v>-14.868182325299898</v>
      </c>
    </row>
    <row r="45" spans="2:29">
      <c r="I45" s="5"/>
      <c r="J45" s="23"/>
      <c r="K45" s="21"/>
      <c r="L45" s="21"/>
      <c r="M45" s="19"/>
      <c r="N45" s="20"/>
      <c r="O45" s="23"/>
      <c r="P45" s="21"/>
      <c r="Q45" s="21"/>
      <c r="R45" s="19"/>
      <c r="S45" s="20"/>
      <c r="T45" s="23"/>
      <c r="U45" s="21"/>
      <c r="V45" s="21"/>
      <c r="W45" s="19"/>
      <c r="X45" s="20"/>
      <c r="Y45" s="23"/>
      <c r="Z45" s="21"/>
      <c r="AA45" s="21"/>
      <c r="AB45" s="19"/>
      <c r="AC45" s="20"/>
    </row>
    <row r="46" spans="2:29" ht="17" thickBot="1">
      <c r="I46" s="6" t="s">
        <v>17</v>
      </c>
      <c r="J46" s="24"/>
      <c r="K46" s="25"/>
      <c r="L46" s="26">
        <v>6.9034328999999985</v>
      </c>
      <c r="M46" s="27"/>
      <c r="N46" s="28"/>
      <c r="O46" s="24"/>
      <c r="P46" s="25"/>
      <c r="Q46" s="26">
        <v>6.6546007000000005</v>
      </c>
      <c r="R46" s="27"/>
      <c r="S46" s="28"/>
      <c r="T46" s="24"/>
      <c r="U46" s="25"/>
      <c r="V46" s="26">
        <v>6.7349021999999996</v>
      </c>
      <c r="W46" s="27"/>
      <c r="X46" s="28"/>
      <c r="Y46" s="24"/>
      <c r="Z46" s="25"/>
      <c r="AA46" s="26">
        <f>SUM(AA27:AA44)</f>
        <v>6.0442698000000004</v>
      </c>
      <c r="AB46" s="27"/>
      <c r="AC4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41B5-C7B0-4E42-AC3C-A894BF4315D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Modebadze</dc:creator>
  <cp:lastModifiedBy>Giorgi Modebadze</cp:lastModifiedBy>
  <dcterms:created xsi:type="dcterms:W3CDTF">2019-01-27T17:03:25Z</dcterms:created>
  <dcterms:modified xsi:type="dcterms:W3CDTF">2019-01-27T19:39:39Z</dcterms:modified>
</cp:coreProperties>
</file>