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ppolimi-my.sharepoint.com/personal/giorgio_cappello_gsom_polimi_it/Documents/Desktop/Valutazione Prodotti/Progetto/Anno corrente/ProgettoValutazioneProdotti/Credito/"/>
    </mc:Choice>
  </mc:AlternateContent>
  <xr:revisionPtr revIDLastSave="90" documentId="8_{DDBA93F2-7EAD-477C-BA26-A2D393445F7C}" xr6:coauthVersionLast="47" xr6:coauthVersionMax="47" xr10:uidLastSave="{41A74978-A33F-4EF9-AE0B-96D84130125B}"/>
  <bookViews>
    <workbookView xWindow="-120" yWindow="-120" windowWidth="20730" windowHeight="11160" xr2:uid="{07B42D37-A8E8-4F59-80DE-7E765F4C4A6C}"/>
  </bookViews>
  <sheets>
    <sheet name="Punto1" sheetId="2" r:id="rId1"/>
    <sheet name="Punto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2" l="1"/>
  <c r="G26" i="2"/>
  <c r="G27" i="2"/>
  <c r="G28" i="2"/>
  <c r="G29" i="2"/>
  <c r="A2" i="3"/>
  <c r="G21" i="2"/>
  <c r="G11" i="2"/>
  <c r="G12" i="2"/>
  <c r="G13" i="2"/>
  <c r="G14" i="2"/>
  <c r="G15" i="2"/>
  <c r="G16" i="2"/>
  <c r="G17" i="2"/>
  <c r="G18" i="2"/>
  <c r="G19" i="2"/>
  <c r="G20" i="2"/>
  <c r="G22" i="2"/>
  <c r="G23" i="2"/>
  <c r="G24" i="2"/>
  <c r="G25" i="2"/>
  <c r="C23" i="2"/>
  <c r="C27" i="2"/>
  <c r="XFD1048575" i="2" a="1"/>
  <c r="XFD1048575" i="2" s="1"/>
  <c r="XFD1048574" i="2" a="1"/>
  <c r="XFD1048574" i="2" s="1"/>
  <c r="XFD1048573" i="2" a="1"/>
  <c r="XFD1048573" i="2" s="1"/>
  <c r="XFD1048572" i="2" a="1"/>
  <c r="XFD1048572" i="2" s="1"/>
  <c r="XFD1048571" i="2" a="1"/>
  <c r="XFD1048571" i="2" s="1"/>
  <c r="XFD1048570" i="2" a="1"/>
  <c r="XFD1048570" i="2" s="1"/>
  <c r="XFD1048569" i="2" a="1"/>
  <c r="XFD1048569" i="2" s="1"/>
  <c r="XFD1048568" i="2" a="1"/>
  <c r="XFD1048568" i="2" s="1"/>
  <c r="XFD1048567" i="2" a="1"/>
  <c r="XFD1048567" i="2" s="1"/>
  <c r="XFD1048566" i="2" a="1"/>
  <c r="XFD1048566" i="2" s="1"/>
  <c r="XFD1048565" i="2" a="1"/>
  <c r="XFD1048565" i="2" s="1"/>
  <c r="XFD1048564" i="2" a="1"/>
  <c r="XFD1048564" i="2" s="1"/>
  <c r="XFD1048563" i="2" a="1"/>
  <c r="XFD1048563" i="2" s="1"/>
  <c r="XFD1048562" i="2" a="1"/>
  <c r="XFD1048562" i="2" s="1"/>
  <c r="XFD1048561" i="2" a="1"/>
  <c r="XFD1048561" i="2" s="1"/>
  <c r="XFD1048560" i="2" a="1"/>
  <c r="XFD1048560" i="2" s="1"/>
  <c r="XFD1048559" i="2" a="1"/>
  <c r="XFD1048559" i="2" s="1"/>
  <c r="XFD1048558" i="2" a="1"/>
  <c r="XFD1048558" i="2" s="1"/>
  <c r="XFD1048557" i="2" a="1"/>
  <c r="XFD1048557" i="2" s="1"/>
  <c r="XFD1048556" i="2" a="1"/>
  <c r="XFD1048556" i="2" s="1"/>
  <c r="XFD1048555" i="2" a="1"/>
  <c r="XFD1048555" i="2" s="1"/>
  <c r="XFD1048554" i="2" a="1"/>
  <c r="XFD1048554" i="2" s="1"/>
  <c r="XFD1048553" i="2" a="1"/>
  <c r="XFD1048553" i="2" s="1"/>
  <c r="XFD1048552" i="2" a="1"/>
  <c r="XFD1048552" i="2" s="1"/>
  <c r="XFD1048551" i="2" a="1"/>
  <c r="XFD1048551" i="2" s="1"/>
  <c r="XFD1048550" i="2" a="1"/>
  <c r="XFD1048550" i="2" s="1"/>
  <c r="F9" i="2"/>
  <c r="B9" i="2"/>
  <c r="C29" i="2" s="1"/>
  <c r="C15" i="2" l="1"/>
  <c r="C28" i="2"/>
  <c r="C26" i="2"/>
  <c r="C22" i="2"/>
  <c r="C18" i="2"/>
  <c r="C14" i="2"/>
  <c r="C10" i="2"/>
  <c r="C19" i="2"/>
  <c r="C11" i="2"/>
  <c r="C25" i="2"/>
  <c r="C21" i="2"/>
  <c r="C17" i="2"/>
  <c r="C13" i="2"/>
  <c r="E10" i="2"/>
  <c r="E11" i="2" s="1"/>
  <c r="G10" i="2"/>
  <c r="C9" i="2"/>
  <c r="C24" i="2"/>
  <c r="C20" i="2"/>
  <c r="C16" i="2"/>
  <c r="C12" i="2"/>
  <c r="E12" i="2"/>
  <c r="F11" i="2"/>
  <c r="F10" i="2"/>
  <c r="H10" i="2" l="1"/>
  <c r="H11" i="2" s="1"/>
  <c r="I10" i="2"/>
  <c r="I11" i="2" s="1"/>
  <c r="I12" i="2" s="1"/>
  <c r="E13" i="2"/>
  <c r="F12" i="2"/>
  <c r="H12" i="2" l="1"/>
  <c r="F13" i="2"/>
  <c r="E14" i="2"/>
  <c r="H13" i="2" l="1"/>
  <c r="E15" i="2"/>
  <c r="F14" i="2"/>
  <c r="I13" i="2"/>
  <c r="I14" i="2" s="1"/>
  <c r="H14" i="2" l="1"/>
  <c r="E16" i="2"/>
  <c r="F15" i="2"/>
  <c r="H15" i="2" s="1"/>
  <c r="E17" i="2" l="1"/>
  <c r="F16" i="2"/>
  <c r="H16" i="2" s="1"/>
  <c r="I15" i="2"/>
  <c r="I16" i="2" s="1"/>
  <c r="F17" i="2" l="1"/>
  <c r="H17" i="2" s="1"/>
  <c r="E18" i="2"/>
  <c r="I17" i="2" l="1"/>
  <c r="I18" i="2" s="1"/>
  <c r="E19" i="2"/>
  <c r="F18" i="2"/>
  <c r="H18" i="2" s="1"/>
  <c r="E20" i="2" l="1"/>
  <c r="F19" i="2"/>
  <c r="H19" i="2" s="1"/>
  <c r="I19" i="2" l="1"/>
  <c r="I20" i="2" s="1"/>
  <c r="E21" i="2"/>
  <c r="F20" i="2"/>
  <c r="H20" i="2" s="1"/>
  <c r="E22" i="2" l="1"/>
  <c r="F21" i="2"/>
  <c r="H21" i="2" s="1"/>
  <c r="E23" i="2" l="1"/>
  <c r="F22" i="2"/>
  <c r="H22" i="2" s="1"/>
  <c r="I21" i="2"/>
  <c r="J21" i="2" l="1"/>
  <c r="I22" i="2"/>
  <c r="E24" i="2"/>
  <c r="F23" i="2"/>
  <c r="H23" i="2" s="1"/>
  <c r="E25" i="2" l="1"/>
  <c r="E26" i="2" s="1"/>
  <c r="F24" i="2"/>
  <c r="H24" i="2" s="1"/>
  <c r="I23" i="2"/>
  <c r="I24" i="2" s="1"/>
  <c r="E27" i="2" l="1"/>
  <c r="F26" i="2"/>
  <c r="F25" i="2"/>
  <c r="H25" i="2" s="1"/>
  <c r="E28" i="2" l="1"/>
  <c r="F27" i="2"/>
  <c r="H26" i="2"/>
  <c r="H27" i="2" s="1"/>
  <c r="I25" i="2"/>
  <c r="I26" i="2" s="1"/>
  <c r="I27" i="2" s="1"/>
  <c r="E29" i="2" l="1"/>
  <c r="F29" i="2" s="1"/>
  <c r="F28" i="2"/>
  <c r="H28" i="2" s="1"/>
  <c r="H29" i="2" s="1"/>
  <c r="I28" i="2" l="1"/>
  <c r="I29" i="2" s="1"/>
  <c r="J29" i="2" s="1"/>
  <c r="L29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<sst xmlns="http://schemas.openxmlformats.org/spreadsheetml/2006/main" count="21" uniqueCount="19">
  <si>
    <t>T</t>
  </si>
  <si>
    <t>C</t>
  </si>
  <si>
    <t>lambda</t>
  </si>
  <si>
    <t>Upfront expected</t>
  </si>
  <si>
    <t>Upfront mercato</t>
  </si>
  <si>
    <t>Differenza upfront</t>
  </si>
  <si>
    <t>r</t>
  </si>
  <si>
    <t>R</t>
  </si>
  <si>
    <t>GRUPPO 1</t>
  </si>
  <si>
    <t>t</t>
  </si>
  <si>
    <r>
      <t>λ</t>
    </r>
    <r>
      <rPr>
        <vertAlign val="subscript"/>
        <sz val="11"/>
        <color theme="1"/>
        <rFont val="Calibri"/>
        <family val="2"/>
      </rPr>
      <t>1</t>
    </r>
  </si>
  <si>
    <r>
      <t>λ</t>
    </r>
    <r>
      <rPr>
        <vertAlign val="subscript"/>
        <sz val="11"/>
        <color theme="1"/>
        <rFont val="Calibri"/>
        <family val="2"/>
      </rPr>
      <t>2</t>
    </r>
  </si>
  <si>
    <t>Integral lambda</t>
  </si>
  <si>
    <t>survival probability</t>
  </si>
  <si>
    <t>year fraction</t>
  </si>
  <si>
    <t>cumulated premium leg</t>
  </si>
  <si>
    <t>cumulated default leg</t>
  </si>
  <si>
    <t>discounted</t>
  </si>
  <si>
    <t>Valori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</si>
</sst>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7" xfId="0" applyBorder="1"/>
    <xf numFmtId="0" fontId="0" fillId="0" borderId="8" xfId="0" applyBorder="1"/>
    <xf numFmtId="9" fontId="0" fillId="0" borderId="7" xfId="0" applyNumberFormat="1" applyBorder="1"/>
    <xf numFmtId="9" fontId="0" fillId="0" borderId="8" xfId="0" applyNumberFormat="1" applyBorder="1"/>
    <xf numFmtId="0" fontId="0" fillId="0" borderId="0" xfId="0" applyAlignment="1">
      <alignment horizontal="center"/>
    </xf>
    <xf numFmtId="0" fontId="2" fillId="6" borderId="4" xfId="0" applyFont="1" applyFill="1" applyBorder="1" applyAlignment="1">
      <alignment vertical="center"/>
    </xf>
    <xf numFmtId="164" fontId="0" fillId="6" borderId="5" xfId="0" applyNumberFormat="1" applyFill="1" applyBorder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7" borderId="4" xfId="0" applyFont="1" applyFill="1" applyBorder="1" applyAlignment="1">
      <alignment vertical="center"/>
    </xf>
    <xf numFmtId="164" fontId="0" fillId="7" borderId="5" xfId="0" applyNumberFormat="1" applyFill="1" applyBorder="1" applyAlignment="1">
      <alignment horizontal="right"/>
    </xf>
    <xf numFmtId="14" fontId="0" fillId="0" borderId="0" xfId="0" applyNumberFormat="1" applyAlignment="1">
      <alignment horizontal="center"/>
    </xf>
    <xf numFmtId="10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1" applyNumberFormat="1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4" fontId="0" fillId="0" borderId="6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9" fontId="0" fillId="0" borderId="6" xfId="1" applyFont="1" applyBorder="1" applyAlignment="1">
      <alignment horizontal="right"/>
    </xf>
    <xf numFmtId="0" fontId="0" fillId="0" borderId="5" xfId="0" applyBorder="1" applyAlignment="1">
      <alignment horizontal="right"/>
    </xf>
    <xf numFmtId="14" fontId="0" fillId="8" borderId="10" xfId="0" applyNumberFormat="1" applyFill="1" applyBorder="1"/>
    <xf numFmtId="0" fontId="0" fillId="5" borderId="10" xfId="0" applyFill="1" applyBorder="1" applyAlignment="1">
      <alignment horizontal="right"/>
    </xf>
    <xf numFmtId="164" fontId="0" fillId="5" borderId="10" xfId="0" applyNumberFormat="1" applyFill="1" applyBorder="1"/>
    <xf numFmtId="0" fontId="0" fillId="5" borderId="10" xfId="0" applyFill="1" applyBorder="1"/>
    <xf numFmtId="0" fontId="0" fillId="8" borderId="10" xfId="0" applyFill="1" applyBorder="1"/>
    <xf numFmtId="0" fontId="0" fillId="8" borderId="11" xfId="0" applyFill="1" applyBorder="1"/>
    <xf numFmtId="14" fontId="0" fillId="8" borderId="0" xfId="0" applyNumberFormat="1" applyFill="1"/>
    <xf numFmtId="0" fontId="0" fillId="5" borderId="0" xfId="0" applyFill="1" applyAlignment="1">
      <alignment horizontal="right"/>
    </xf>
    <xf numFmtId="164" fontId="0" fillId="5" borderId="0" xfId="0" applyNumberFormat="1" applyFill="1"/>
    <xf numFmtId="0" fontId="0" fillId="5" borderId="0" xfId="0" applyFill="1"/>
    <xf numFmtId="0" fontId="0" fillId="8" borderId="0" xfId="0" applyFill="1"/>
    <xf numFmtId="0" fontId="0" fillId="8" borderId="3" xfId="0" applyFill="1" applyBorder="1"/>
    <xf numFmtId="0" fontId="0" fillId="5" borderId="12" xfId="0" applyFill="1" applyBorder="1" applyAlignment="1">
      <alignment horizontal="right"/>
    </xf>
    <xf numFmtId="14" fontId="0" fillId="8" borderId="13" xfId="0" applyNumberFormat="1" applyFill="1" applyBorder="1"/>
    <xf numFmtId="0" fontId="0" fillId="5" borderId="13" xfId="0" applyFill="1" applyBorder="1" applyAlignment="1">
      <alignment horizontal="right"/>
    </xf>
    <xf numFmtId="164" fontId="0" fillId="7" borderId="13" xfId="0" applyNumberFormat="1" applyFill="1" applyBorder="1"/>
    <xf numFmtId="0" fontId="0" fillId="5" borderId="13" xfId="0" applyFill="1" applyBorder="1"/>
    <xf numFmtId="0" fontId="0" fillId="8" borderId="13" xfId="0" applyFill="1" applyBorder="1"/>
    <xf numFmtId="0" fontId="0" fillId="7" borderId="14" xfId="0" applyFill="1" applyBorder="1"/>
    <xf numFmtId="0" fontId="0" fillId="2" borderId="1" xfId="0" applyFill="1" applyBorder="1"/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2" borderId="10" xfId="0" applyNumberForma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2" xfId="0" applyFill="1" applyBorder="1"/>
    <xf numFmtId="14" fontId="0" fillId="2" borderId="13" xfId="0" applyNumberFormat="1" applyFill="1" applyBorder="1"/>
    <xf numFmtId="0" fontId="0" fillId="2" borderId="13" xfId="0" applyFill="1" applyBorder="1" applyAlignment="1">
      <alignment horizontal="right"/>
    </xf>
    <xf numFmtId="164" fontId="0" fillId="6" borderId="13" xfId="0" applyNumberFormat="1" applyFill="1" applyBorder="1"/>
    <xf numFmtId="0" fontId="0" fillId="2" borderId="13" xfId="0" applyFill="1" applyBorder="1"/>
    <xf numFmtId="0" fontId="0" fillId="6" borderId="14" xfId="0" applyFill="1" applyBorder="1"/>
    <xf numFmtId="10" fontId="0" fillId="5" borderId="10" xfId="0" applyNumberFormat="1" applyFill="1" applyBorder="1"/>
    <xf numFmtId="10" fontId="0" fillId="5" borderId="0" xfId="0" applyNumberFormat="1" applyFill="1"/>
    <xf numFmtId="10" fontId="0" fillId="5" borderId="13" xfId="0" applyNumberFormat="1" applyFill="1" applyBorder="1"/>
    <xf numFmtId="10" fontId="0" fillId="2" borderId="10" xfId="0" applyNumberFormat="1" applyFill="1" applyBorder="1"/>
    <xf numFmtId="10" fontId="0" fillId="2" borderId="13" xfId="0" applyNumberFormat="1" applyFill="1" applyBorder="1"/>
    <xf numFmtId="0" fontId="0" fillId="9" borderId="5" xfId="0" applyFill="1" applyBorder="1" applyAlignment="1">
      <alignment horizontal="right" vertical="center"/>
    </xf>
    <xf numFmtId="0" fontId="0" fillId="9" borderId="9" xfId="0" applyFill="1" applyBorder="1" applyAlignment="1">
      <alignment horizontal="right" vertical="center"/>
    </xf>
    <xf numFmtId="14" fontId="0" fillId="0" borderId="15" xfId="0" applyNumberFormat="1" applyBorder="1" applyAlignment="1">
      <alignment horizontal="right"/>
    </xf>
    <xf numFmtId="14" fontId="0" fillId="0" borderId="7" xfId="0" applyNumberFormat="1" applyBorder="1"/>
    <xf numFmtId="14" fontId="0" fillId="0" borderId="8" xfId="0" applyNumberFormat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4" fontId="0" fillId="2" borderId="0" xfId="0" applyNumberFormat="1" applyFill="1" applyBorder="1"/>
    <xf numFmtId="0" fontId="0" fillId="2" borderId="0" xfId="0" applyFill="1" applyBorder="1" applyAlignment="1">
      <alignment horizontal="right"/>
    </xf>
    <xf numFmtId="164" fontId="0" fillId="2" borderId="0" xfId="0" applyNumberFormat="1" applyFill="1" applyBorder="1"/>
    <xf numFmtId="0" fontId="0" fillId="2" borderId="0" xfId="0" applyFill="1" applyBorder="1"/>
    <xf numFmtId="10" fontId="0" fillId="2" borderId="0" xfId="0" applyNumberFormat="1" applyFill="1" applyBorder="1"/>
    <xf numFmtId="9" fontId="0" fillId="0" borderId="15" xfId="1" applyFont="1" applyFill="1" applyBorder="1" applyAlignment="1">
      <alignment horizontal="right"/>
    </xf>
    <xf numFmtId="10" fontId="0" fillId="0" borderId="7" xfId="0" applyNumberFormat="1" applyBorder="1"/>
    <xf numFmtId="10" fontId="0" fillId="0" borderId="8" xfId="0" applyNumberFormat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Punto2!$B$1</c:f>
              <c:strCache>
                <c:ptCount val="1"/>
                <c:pt idx="0">
                  <c:v>survival probability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Punto2!$A$2:$A$22</c:f>
              <c:numCache>
                <c:formatCode>m/d/yyyy</c:formatCode>
                <c:ptCount val="21"/>
                <c:pt idx="0">
                  <c:v>44915</c:v>
                </c:pt>
                <c:pt idx="1">
                  <c:v>45005</c:v>
                </c:pt>
                <c:pt idx="2">
                  <c:v>45097</c:v>
                </c:pt>
                <c:pt idx="3">
                  <c:v>45189</c:v>
                </c:pt>
                <c:pt idx="4">
                  <c:v>45280</c:v>
                </c:pt>
                <c:pt idx="5">
                  <c:v>45371</c:v>
                </c:pt>
                <c:pt idx="6">
                  <c:v>45463</c:v>
                </c:pt>
                <c:pt idx="7">
                  <c:v>45555</c:v>
                </c:pt>
                <c:pt idx="8">
                  <c:v>45646</c:v>
                </c:pt>
                <c:pt idx="9">
                  <c:v>45736</c:v>
                </c:pt>
                <c:pt idx="10">
                  <c:v>45828</c:v>
                </c:pt>
                <c:pt idx="11">
                  <c:v>45920</c:v>
                </c:pt>
                <c:pt idx="12">
                  <c:v>46011</c:v>
                </c:pt>
                <c:pt idx="13">
                  <c:v>46101</c:v>
                </c:pt>
                <c:pt idx="14">
                  <c:v>46193</c:v>
                </c:pt>
                <c:pt idx="15">
                  <c:v>46285</c:v>
                </c:pt>
                <c:pt idx="16">
                  <c:v>46376</c:v>
                </c:pt>
                <c:pt idx="17">
                  <c:v>46466</c:v>
                </c:pt>
                <c:pt idx="18">
                  <c:v>46558</c:v>
                </c:pt>
                <c:pt idx="19">
                  <c:v>46650</c:v>
                </c:pt>
                <c:pt idx="20">
                  <c:v>46741</c:v>
                </c:pt>
              </c:numCache>
            </c:numRef>
          </c:cat>
          <c:val>
            <c:numRef>
              <c:f>Punto2!$B$2:$B$22</c:f>
              <c:numCache>
                <c:formatCode>0.00%</c:formatCode>
                <c:ptCount val="21"/>
                <c:pt idx="0" formatCode="0%">
                  <c:v>1</c:v>
                </c:pt>
                <c:pt idx="1">
                  <c:v>0.99805769160240121</c:v>
                </c:pt>
                <c:pt idx="2">
                  <c:v>0.99414143297281665</c:v>
                </c:pt>
                <c:pt idx="3">
                  <c:v>0.9882744900437137</c:v>
                </c:pt>
                <c:pt idx="4">
                  <c:v>0.98051278384882701</c:v>
                </c:pt>
                <c:pt idx="5">
                  <c:v>0.9709276930906795</c:v>
                </c:pt>
                <c:pt idx="6">
                  <c:v>0.9595326500645871</c:v>
                </c:pt>
                <c:pt idx="7">
                  <c:v>0.94639375658040381</c:v>
                </c:pt>
                <c:pt idx="8">
                  <c:v>0.93160663476763328</c:v>
                </c:pt>
                <c:pt idx="9">
                  <c:v>0.91522987357723184</c:v>
                </c:pt>
                <c:pt idx="10">
                  <c:v>0.89735582066293718</c:v>
                </c:pt>
                <c:pt idx="11">
                  <c:v>0.87808399972885987</c:v>
                </c:pt>
                <c:pt idx="12">
                  <c:v>0.85753865795923456</c:v>
                </c:pt>
                <c:pt idx="13">
                  <c:v>0.85025013883402112</c:v>
                </c:pt>
                <c:pt idx="14">
                  <c:v>0.84246556395606631</c:v>
                </c:pt>
                <c:pt idx="15">
                  <c:v>0.83419973318501284</c:v>
                </c:pt>
                <c:pt idx="16">
                  <c:v>0.82547419803551414</c:v>
                </c:pt>
                <c:pt idx="17">
                  <c:v>0.8163110076218465</c:v>
                </c:pt>
                <c:pt idx="18">
                  <c:v>0.80671520904187533</c:v>
                </c:pt>
                <c:pt idx="19">
                  <c:v>0.79670451603238646</c:v>
                </c:pt>
                <c:pt idx="20">
                  <c:v>0.78630290620020049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3-4F1B-AFA8-5CC417E2D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063919"/>
        <c:axId val="1154685615"/>
      </c:lineChart>
      <c:dateAx>
        <c:axId val="1061063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4685615"/>
        <c:crosses val="autoZero"/>
        <c:auto val="1"/>
        <c:lblOffset val="100"/>
        <c:baseTimeUnit val="months"/>
      </c:dateAx>
      <c:valAx>
        <c:axId val="1154685615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06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9524</xdr:rowOff>
    </xdr:from>
    <xdr:to>
      <xdr:col>13</xdr:col>
      <xdr:colOff>19049</xdr:colOff>
      <xdr:row>22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8057190-428B-80C5-FF27-7B82751CE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EC668B8-FFD6-49FE-9BCF-2A79B4ADD521}">
  <we:reference id="wa104100404" version="3.0.0.1" store="it-IT" storeType="OMEX"/>
  <we:alternateReferences>
    <we:reference id="WA104100404" version="3.0.0.1" store="WA104100404" storeType="OMEX"/>
  </we:alternateReferences>
  <we:properties>
    <we:property name="JjQdCTcLbmJpC1cQFQ5e" value="&quot;Ug==&quot;"/>
    <we:property name="JjQdCTcLbmJpCVQC" value="&quot;RQpMSHM=&quot;"/>
    <we:property name="JjQdCTcLbmJpEFcaMQZSFgQ1" value="&quot;RQJMSHReahdsdwI=&quot;"/>
    <we:property name="JjQdCTcLbmJpNVkELgJCJQ02GA==" value="&quot;UQ==&quot;"/>
    <we:property name="JjQdCTcLbmJpNVkELgJCJQ02HA==" value="&quot;UQ==&quot;"/>
    <we:property name="JjQdCTcLbmJpNVkELgJCJQ0uG0g=" value="&quot;RQJMSHQ=&quot;"/>
    <we:property name="JjQdCTcLbmJpNVkELgJCJQ0uG0s=" value="&quot;RQJMSHU=&quot;"/>
    <we:property name="JjQdCTcLbmJpNVkELgJCJQ8jDw==" value="&quot;UA==&quot;"/>
    <we:property name="JjQdCTcLbmJpNVkELgJCJQ8yGg==" value="&quot;Uw==&quot;"/>
    <we:property name="JjQdCTcLbmJpNVkELgJCJQ8zBQ==" value="&quot;UA==&quot;"/>
    <we:property name="JjQdCTcLbmJpNVkELgJCJQA0Gw==" value="&quot;UA==&quot;"/>
    <we:property name="JjQdCTcLbmJpNVkELgJCJQAlCw==" value="&quot;UWhYSXY=&quot;"/>
    <we:property name="JjQdCTcLbmJpNVkELgJCJQIwDw==" value="&quot;UWhYSXdV&quot;"/>
    <we:property name="JjQdCTcLbmJpNVkELgJCJQQoDw==" value="&quot;JhQv&quot;"/>
    <we:property name="JjQdCTcLbmJpNVkELgJCJQYnGA==" value="&quot;UWhYSXdUfmI=&quot;"/>
    <we:property name="JjQdCTcLbmJpNVkELgJCJQcjCQ==" value="&quot;UWhYSXdUfmI=&quot;"/>
    <we:property name="JjQdCTcLbmJpNVkELgJCJQg2AQ==" value="&quot;UA==&quot;"/>
    <we:property name="JjQdCTcLbmJpNVkELgJCJQg2DA==" value="&quot;Ug==&quot;"/>
    <we:property name="JjQdCTcLbmJpNVkELgJCJQg2Gw==" value="&quot;UWhRQA==&quot;"/>
    <we:property name="JjQdCTcLbmJpNVkELgJCJQw0HA==" value="&quot;UWhYTnI=&quot;"/>
    <we:property name="JjQdCTcLbmJpNVkELgJCJQw1BA==" value="&quot;UQ==&quot;"/>
    <we:property name="JjQdCTcLbmJpNVkELgJCJQwjHA==" value="&quot;UA==&quot;"/>
    <we:property name="JjQdCTcLbmJpNVkELgJCJQwoAQ==" value="&quot;UnY=&quot;"/>
    <we:property name="JjQdCTcLbmJpNVkELgJCJRE0DQ==" value="&quot;UWhYSXdUfmI=&quot;"/>
    <we:property name="JjQdCTcLbmJpNVkELgJCJRI1Eg==" value="&quot;UHZY&quot;"/>
    <we:property name="JjQdCTcLbmJpNVkELgJCJRIlBA==" value="&quot;UA==&quot;"/>
    <we:property name="JjQdCTcLbmJpNVkELgJCJRIpCw==" value="&quot;UQ==&quot;"/>
    <we:property name="JjQdCTcLbmJpNVkELgJCJRIyCQ==" value="&quot;UQ==&quot;"/>
    <we:property name="JjQdCTcLbmJpNVkELgJCJRM1DA==" value="&quot;UQ==&quot;"/>
    <we:property name="JjQdCTcLbmJpNVkELgJCJRMjBEg=" value="&quot;QXtI&quot;"/>
    <we:property name="JjQdCTcLbmJpNVkELgJCJRMjBEs=" value="&quot;QXtI&quot;"/>
    <we:property name="JjQdCTcLbmJpNVkELgJCJRMjGw==" value="&quot;VA==&quot;"/>
    <we:property name="JjQdCTcLbmJpNVkELgJCJRMkHg==" value="&quot;UA==&quot;"/>
    <we:property name="JjQdCTcLbmJpNVkELgJCJRMqEA==" value="&quot;UQ==&quot;"/>
    <we:property name="JjQdCTcLbmJpNVkELgJCJRMuG0g=" value="&quot;RQJMSHM=&quot;"/>
    <we:property name="JjQdCTcLbmJpNVkELgJCJRMuG0s=" value="&quot;RQJMSHY=&quot;"/>
    <we:property name="JjQdCTcLbmJpNVkELgJCJRUpBA==" value="&quot;UWhYSA==&quot;"/>
    <we:property name="JjQdCTcLbmJpNVkELgJCJRcnBA==" value="&quot;UQ==&quot;"/>
    <we:property name="JjQdCTcLbmYXJ1gGN0dDGQ40GxZmFyE/PiNENy4GXA==" value="&quot;UQ==&quot;"/>
    <we:property name="JjQdCTcLbmYXJ1gGN0dDGQ40GxZmFyE/PiNENygVVQ==" value="&quot;UWhYSXdUfmI=&quot;"/>
    <we:property name="JjQdCTcLbmYXJ1gGN0dDGQ40GxZmFyE/PiNENyoCQw==" value="&quot;VA==&quot;"/>
    <we:property name="JjQdCTcLbmYXJ1gGN0dDGQ40GxZmFyE/PiNENyoCXEg=" value="&quot;QXtI&quot;"/>
    <we:property name="JjQdCTcLbmYXJ1gGN0dDGQ40GxZmFyE/PiNENyoCXEk=" value="&quot;QXtI&quot;"/>
    <we:property name="JjQdCTcLbmYXJ1gGN0dDGQ40GxZmFyE/PiNENyoCXEs=" value="&quot;QXtI&quot;"/>
    <we:property name="JjQdCTcLbmYXJ1gGN0dDGQ40GxZmFyE/PiNENyoFRg==" value="&quot;UA==&quot;"/>
    <we:property name="JjQdCTcLbmYXJ1gGN0dDGQ40GxZmFyE/PiNENyoLSA==" value="&quot;UQ==&quot;"/>
    <we:property name="JjQdCTcLbmYXJ1gGN0dDGQ40GxZmFyE/PiNENyoPQ0g=" value="&quot;RQJMSHY=&quot;"/>
    <we:property name="JjQdCTcLbmYXJ1gGN0dDGQ40GxZmFyE/PiNENyoPQ0k=" value="&quot;RQJMSHU=&quot;"/>
    <we:property name="JjQdCTcLbmYXJ1gGN0dDGQ40GxZmFyE/PiNENyoPQ0s=" value="&quot;RQJMSHM=&quot;"/>
    <we:property name="JjQdCTcLbmYXJ1gGN0dDGQ40GxZmFyE/PiNENyoUVA==" value="&quot;UQ==&quot;"/>
    <we:property name="JjQdCTcLbmYXJ1gGN0dDGQ40GxZmFyE/PiNENysEXA==" value="&quot;UA==&quot;"/>
    <we:property name="JjQdCTcLbmYXJ1gGN0dDGQ40GxZmFyE/PiNENysIUw==" value="&quot;UQ==&quot;"/>
    <we:property name="JjQdCTcLbmYXJ1gGN0dDGQ40GxZmFyE/PiNENysTUQ==" value="&quot;UQ==&quot;"/>
    <we:property name="JjQdCTcLbmYXJ1gGN0dDGQ40GxZmFyE/PiNENysUSg==" value="&quot;UHZY&quot;"/>
    <we:property name="JjQdCTcLbmYXJ1gGN0dDGQ40GxZmFyE/PiNENywIXA==" value="&quot;UWhYSA==&quot;"/>
    <we:property name="JjQdCTcLbmYXJ1gGN0dDGQ40GxZmFyE/PiNENz0JVw==" value="&quot;JhQv&quot;"/>
    <we:property name="JjQdCTcLbmYXJ1gGN0dDGQ40GxZmFyE/PiNENz4CUQ==" value="&quot;UWhYSXdUfmI=&quot;"/>
    <we:property name="JjQdCTcLbmYXJ1gGN0dDGQ40GxZmFyE/PiNENz8GQA==" value="&quot;UWhYSXdUfmI=&quot;"/>
    <we:property name="JjQdCTcLbmYXJ1gGN0dDGQ40GxZmFyE/PiNENzEXQw==" value="&quot;UWhRQA==&quot;"/>
    <we:property name="JjQdCTcLbmYXJ1gGN0dDGQ40GxZmFyE/PiNENzEXVA==" value="&quot;Ug==&quot;"/>
    <we:property name="JjQdCTcLbmYXJ1gGN0dDGQ40GxZmFyE/PiNENzEXWQ==" value="&quot;UA==&quot;"/>
    <we:property name="JjQdCTcLbmYXJ1gGN0dDGQ40GxZmFyE/PiNENzQPQ0g=" value="&quot;RQJMSHU=&quot;"/>
    <we:property name="JjQdCTcLbmYXJ1gGN0dDGQ40GxZmFyE/PiNENzQPQ0k=" value="&quot;RQJMSHY=&quot;"/>
    <we:property name="JjQdCTcLbmYXJ1gGN0dDGQ40GxZmFyE/PiNENzQPQ0s=" value="&quot;RQJMSHQ=&quot;"/>
    <we:property name="JjQdCTcLbmYXJ1gGN0dDGQ40GxZmFyE/PiNENzQXQA==" value="&quot;UQ==&quot;"/>
    <we:property name="JjQdCTcLbmYXJ1gGN0dDGQ40GxZmFyE/PiNENzQXRA==" value="&quot;UQ==&quot;"/>
    <we:property name="JjQdCTcLbmYXJ1gGN0dDGQ40GxZmFyE/PiNENzUCRA==" value="&quot;UA==&quot;"/>
    <we:property name="JjQdCTcLbmYXJ1gGN0dDGQ40GxZmFyE/PiNENzUJWQ==" value="&quot;UnY=&quot;"/>
    <we:property name="JjQdCTcLbmYXJ1gGN0dDGQ40GxZmFyE/PiNENzUUXA==" value="&quot;UQ==&quot;"/>
    <we:property name="JjQdCTcLbmYXJ1gGN0dDGQ40GxZmFyE/PiNENzUVRA==" value="&quot;UWhYTnI=&quot;"/>
    <we:property name="JjQdCTcLbmYXJ1gGN0dDGQ40GxZmFyE/PiNENzYCVw==" value="&quot;UA==&quot;"/>
    <we:property name="JjQdCTcLbmYXJ1gGN0dDGQ40GxZmFyE/PiNENzYSXQ==" value="&quot;UA==&quot;"/>
    <we:property name="JjQdCTcLbmYXJ1gGN0dDGQ40GxZmFyE/PiNENzYTQg==" value="&quot;Uw==&quot;"/>
    <we:property name="JjQdCTcLbmYXJ1gGN0dDGQ40GxZmFyE/PiNENzkEUw==" value="&quot;UWhYSXY=&quot;"/>
    <we:property name="JjQdCTcLbmYXJ1gGN0dDGQ40GxZmFyE/PiNENzkVQw==" value="&quot;UA==&quot;"/>
    <we:property name="JjQdCTcLbmYXJ1gGN0dDGQ40GxZmFyE/PiNENzsRVw==" value="&quot;UWhYSXdV&quot;"/>
    <we:property name="JjQdCTcLbmYXJ1gGN0dDGQ40GxZmKS8rBS9Y" value="&quot;Ug==&quot;"/>
    <we:property name="JjQdCTcLbmYXJ1gGN0dDGQ40GxZmKyw5" value="&quot;RQpMSHM=&quot;"/>
    <we:property name="JjQdCTcLbmYXJ1gGN0dDGQ40GxZmMi8hISdUBD0U" value="&quot;RQJMSHReahdsdwI=&quot;"/>
    <we:property name="JjQdCTcLbmYXJ1gGN0dDGQ40GxZnTHx6aQlUAg==" value="&quot;RQpMSHM=&quot;"/>
    <we:property name="JjQdCTcLbmYXJ1gGN0dDGQ40GxZnTHx6aQtXEBUOXg==" value="&quot;Ug==&quot;"/>
    <we:property name="JjQdCTcLbmYXJ1gGN0dDGQ40GxZnTHx6aRBXGjEGUhYENQ==" value="&quot;RQJMSHReahdsdwI=&quot;"/>
    <we:property name="JjQdCTcLbmYXJ1gGN0dDGQ40GxZnTHx6aTVZBC4CQiUAJQs=" value="&quot;UWhYSXY=&quot;"/>
    <we:property name="JjQdCTcLbmYXJ1gGN0dDGQ40GxZnTHx6aTVZBC4CQiUANBs=" value="&quot;UA==&quot;"/>
    <we:property name="JjQdCTcLbmYXJ1gGN0dDGQ40GxZnTHx6aTVZBC4CQiUCMA8=" value="&quot;UWhYSXdV&quot;"/>
    <we:property name="JjQdCTcLbmYXJ1gGN0dDGQ40GxZnTHx6aTVZBC4CQiUEKA8=" value="&quot;JhQv&quot;"/>
    <we:property name="JjQdCTcLbmYXJ1gGN0dDGQ40GxZnTHx6aTVZBC4CQiUGJxg=" value="&quot;UWhYSXdUfmI=&quot;"/>
    <we:property name="JjQdCTcLbmYXJ1gGN0dDGQ40GxZnTHx6aTVZBC4CQiUHIwk=" value="&quot;UWhYSXdUfmI=&quot;"/>
    <we:property name="JjQdCTcLbmYXJ1gGN0dDGQ40GxZnTHx6aTVZBC4CQiUINgE=" value="&quot;UA==&quot;"/>
    <we:property name="JjQdCTcLbmYXJ1gGN0dDGQ40GxZnTHx6aTVZBC4CQiUINgw=" value="&quot;Ug==&quot;"/>
    <we:property name="JjQdCTcLbmYXJ1gGN0dDGQ40GxZnTHx6aTVZBC4CQiUINhs=" value="&quot;UWhRQA==&quot;"/>
    <we:property name="JjQdCTcLbmYXJ1gGN0dDGQ40GxZnTHx6aTVZBC4CQiUMIxw=" value="&quot;UA==&quot;"/>
    <we:property name="JjQdCTcLbmYXJ1gGN0dDGQ40GxZnTHx6aTVZBC4CQiUMKAE=" value="&quot;UnY=&quot;"/>
    <we:property name="JjQdCTcLbmYXJ1gGN0dDGQ40GxZnTHx6aTVZBC4CQiUMNBw=" value="&quot;UWhYTnI=&quot;"/>
    <we:property name="JjQdCTcLbmYXJ1gGN0dDGQ40GxZnTHx6aTVZBC4CQiUMNQQ=" value="&quot;UQ==&quot;"/>
    <we:property name="JjQdCTcLbmYXJ1gGN0dDGQ40GxZnTHx6aTVZBC4CQiUNLhtI" value="&quot;RQJMSHQ=&quot;"/>
    <we:property name="JjQdCTcLbmYXJ1gGN0dDGQ40GxZnTHx6aTVZBC4CQiUNLhtL" value="&quot;RQJMSHU=&quot;"/>
    <we:property name="JjQdCTcLbmYXJ1gGN0dDGQ40GxZnTHx6aTVZBC4CQiUNNhg=" value="&quot;UQ==&quot;"/>
    <we:property name="JjQdCTcLbmYXJ1gGN0dDGQ40GxZnTHx6aTVZBC4CQiUNNhw=" value="&quot;UQ==&quot;"/>
    <we:property name="JjQdCTcLbmYXJ1gGN0dDGQ40GxZnTHx6aTVZBC4CQiUPIw8=" value="&quot;UA==&quot;"/>
    <we:property name="JjQdCTcLbmYXJ1gGN0dDGQ40GxZnTHx6aTVZBC4CQiUPMwU=" value="&quot;UA==&quot;"/>
    <we:property name="JjQdCTcLbmYXJ1gGN0dDGQ40GxZnTHx6aTVZBC4CQiURNA0=" value="&quot;UWhYSXdUfmI=&quot;"/>
    <we:property name="JjQdCTcLbmYXJ1gGN0dDGQ40GxZnTHx6aTVZBC4CQiUSJQQ=" value="&quot;UA==&quot;"/>
    <we:property name="JjQdCTcLbmYXJ1gGN0dDGQ40GxZnTHx6aTVZBC4CQiUSKQs=" value="&quot;UQ==&quot;"/>
    <we:property name="JjQdCTcLbmYXJ1gGN0dDGQ40GxZnTHx6aTVZBC4CQiUSMgk=" value="&quot;UQ==&quot;"/>
    <we:property name="JjQdCTcLbmYXJ1gGN0dDGQ40GxZnTHx6aTVZBC4CQiUSNRI=" value="&quot;UHZY&quot;"/>
    <we:property name="JjQdCTcLbmYXJ1gGN0dDGQ40GxZnTHx6aTVZBC4CQiUTIwRI" value="&quot;QXtI&quot;"/>
    <we:property name="JjQdCTcLbmYXJ1gGN0dDGQ40GxZnTHx6aTVZBC4CQiUTIwRL" value="&quot;QXtI&quot;"/>
    <we:property name="JjQdCTcLbmYXJ1gGN0dDGQ40GxZnTHx6aTVZBC4CQiUTIxs=" value="&quot;VA==&quot;"/>
    <we:property name="JjQdCTcLbmYXJ1gGN0dDGQ40GxZnTHx6aTVZBC4CQiUTJB4=" value="&quot;UA==&quot;"/>
    <we:property name="JjQdCTcLbmYXJ1gGN0dDGQ40GxZnTHx6aTVZBC4CQiUTKhA=" value="&quot;UQ==&quot;"/>
    <we:property name="JjQdCTcLbmYXJ1gGN0dDGQ40GxZnTHx6aTVZBC4CQiUTLhtI" value="&quot;RQJMSHM=&quot;"/>
    <we:property name="JjQdCTcLbmYXJ1gGN0dDGQ40GxZnTHx6aTVZBC4CQiUTLhtL" value="&quot;RQJMSHY=&quot;"/>
    <we:property name="JjQdCTcLbmYXJ1gGN0dDGQ40GxZnTHx6aTVZBC4CQiUTNQw=" value="&quot;UQ==&quot;"/>
    <we:property name="JjQdCTcLbmYXJ1gGN0dDGQ40GxZnTHx6aTVZBC4CQiUVKQQ=" value="&quot;UWhYSA==&quot;"/>
    <we:property name="JjQdCTcLbmYXJ1gGN0dDGQ40GxZnTHx6aTVZBC4CQiUXJwQ=" value="&quot;UQ==&quot;"/>
    <we:property name="JykPFS4Lf3I7KVoePRVvCA0+" value="&quot;UQ==&quot;"/>
    <we:property name="JykPFS4Lf3I7KVoePRVvCAMw" value="&quot;UA==&quot;"/>
    <we:property name="JykPFS4Lf3I7KVoePRVvCAQ1" value="&quot;VA==&quot;"/>
    <we:property name="JykPFS4Lf3I7KVoePRVvCAQqWQ==" value="&quot;QXtI&quot;"/>
    <we:property name="JykPFS4Lf3I7KVoePRVvCAQqWg==" value="&quot;QXpVWQ==&quot;"/>
    <we:property name="JykPFS4Lf3I7KVoePRVvCAQqWw==" value="&quot;QXpVWQ==&quot;"/>
    <we:property name="JykPFS4Lf3I7KVoePRVvCAQqXA==" value="&quot;QXpVWQ==&quot;"/>
    <we:property name="JykPFS4Lf3I7KVoePRVvCAk1WQ==" value="&quot;RQJMS3A=&quot;"/>
    <we:property name="JykPFS4Lf3I7KVoePRVvCAk1Wg==" value="&quot;&quot;"/>
    <we:property name="JykPFS4Lf3I7KVoePRVvCAk1Ww==" value="&quot;&quot;"/>
    <we:property name="JykPFS4Lf3I7KVoePRVvCAk1XA==" value="&quot;&quot;"/>
    <we:property name="JykPFS4Lf3I7KVoePRVvCBIi" value="&quot;UQ==&quot;"/>
    <we:property name="JykPFS4Lf3I7KVoePRVvCQ4l" value="&quot;UQ==&quot;"/>
    <we:property name="JykPFS4Lf3I7KVoePRVvCQIq" value="&quot;UA==&quot;"/>
    <we:property name="JykPFS4Lf3I7KVoePRVvCRI8" value="&quot;UHZY&quot;"/>
    <we:property name="JykPFS4Lf3I7KVoePRVvCRUn" value="&quot;UQ==&quot;"/>
    <we:property name="JykPFS4Lf3I7KVoePRVvChMj" value="&quot;UWhYSXdUfmI=&quot;"/>
    <we:property name="JykPFS4Lf3I7KVoePRVvDAAq" value="&quot;UQ==&quot;"/>
    <we:property name="JykPFS4Lf3I7KVoePRVvDg4q" value="&quot;UWhYSA==&quot;"/>
    <we:property name="JykPFS4Lf3I7KVoePRVvExE1" value="&quot;UWhRQA==&quot;"/>
    <we:property name="JykPFS4Lf3I7KVoePRVvExEi" value="&quot;Ug==&quot;"/>
    <we:property name="JykPFS4Lf3I7KVoePRVvExEv" value="&quot;UA==&quot;"/>
    <we:property name="JykPFS4Lf3I7KVoePRVvFAQh" value="&quot;UA==&quot;"/>
    <we:property name="JykPFS4Lf3I7KVoePRVvFBQr" value="&quot;UA==&quot;"/>
    <we:property name="JykPFS4Lf3I7KVoePRVvFgk1WQ==" value="&quot;RQJMS3VeahdsdAA=&quot;"/>
    <we:property name="JykPFS4Lf3I7KVoePRVvFgk1Wg==" value="&quot;&quot;"/>
    <we:property name="JykPFS4Lf3I7KVoePRVvFgk1Ww==" value="&quot;&quot;"/>
    <we:property name="JykPFS4Lf3I7KVoePRVvFgk1XA==" value="&quot;&quot;"/>
    <we:property name="JykPFS4Lf3I7KVoePRVvFhE2" value="&quot;UQ==&quot;"/>
    <we:property name="JykPFS4Lf3I7KVoePRVvFhEy" value="&quot;UQ==&quot;"/>
    <we:property name="JykPFS4Lf3I7KVoePRVvFw8v" value="&quot;UnY=&quot;"/>
    <we:property name="JykPFS4Lf3I7KVoePRVvFwQy" value="&quot;UA==&quot;"/>
    <we:property name="JykPFS4Lf3I7KVoePRVvFxIq" value="&quot;UQ==&quot;"/>
    <we:property name="JykPFS4Lf3I7KVoePRVvFxMy" value="&quot;UWhYTnI=&quot;"/>
    <we:property name="JykPFS4Lf3I7KVoePRVvGRch" value="&quot;UWhYSXdV&quot;"/>
    <we:property name="JykPFS4Lf3I7KVoePRVvGwIl" value="&quot;UWhYSXY=&quot;"/>
    <we:property name="JykPFS4Lf3I7KVoePRVvGxM1" value="&quot;UA==&quot;"/>
    <we:property name="JykPFS4Lf3I7KVoePRVvHAQn" value="&quot;UWhYSXdUfmI=&quot;"/>
    <we:property name="JykPFS4Lf3I7KVoePRVvHQA2" value="&quot;UWhYSXdUfmI=&quot;"/>
    <we:property name="JykPFS4Lf3I7KVoePRVvHw8h" value="&quot;JhQv&quot;"/>
    <we:property name="JykPFS4Lf3IFJ04lMQk=" value="&quot;Ug==&quot;"/>
    <we:property name="JykPFS4Lf3IHJFw=" value="&quot;RQpMS3A=&quot;"/>
    <we:property name="JykPFS4Lf3IeJ0QBOQVcHxI=" value="&quot;RQJMS3VeahdsdAE=&quot;"/>
    <we:property name="JykPFS4Lf3IeJ0QBOQVcHxJ2" value="&quot;&quot;"/>
    <we:property name="JykPFS4Lf3IeJ0QBOQVcHxJ3" value="&quot;&quot;"/>
    <we:property name="JykPFS4LfHI7KVoePRVvCA0+" value="&quot;UQ==&quot;"/>
    <we:property name="JykPFS4LfHI7KVoePRVvCAMw" value="&quot;UA==&quot;"/>
    <we:property name="JykPFS4LfHI7KVoePRVvCAQ1" value="&quot;VA==&quot;"/>
    <we:property name="JykPFS4LfHI7KVoePRVvCAQqWQ==" value="&quot;QXtI&quot;"/>
    <we:property name="JykPFS4LfHI7KVoePRVvCAQqWg==" value="&quot;QXtI&quot;"/>
    <we:property name="JykPFS4LfHI7KVoePRVvCAQqWw==" value="&quot;QXtI&quot;"/>
    <we:property name="JykPFS4LfHI7KVoePRVvCAk1WQ==" value="&quot;RQJMSHY=&quot;"/>
    <we:property name="JykPFS4LfHI7KVoePRVvCAk1Wg==" value="&quot;RQJMSHU=&quot;"/>
    <we:property name="JykPFS4LfHI7KVoePRVvCAk1Ww==" value="&quot;RQJMSHU=&quot;"/>
    <we:property name="JykPFS4LfHI7KVoePRVvCBIi" value="&quot;UQ==&quot;"/>
    <we:property name="JykPFS4LfHI7KVoePRVvCQ4l" value="&quot;UQ==&quot;"/>
    <we:property name="JykPFS4LfHI7KVoePRVvCQIq" value="&quot;UA==&quot;"/>
    <we:property name="JykPFS4LfHI7KVoePRVvCRI8" value="&quot;UHZY&quot;"/>
    <we:property name="JykPFS4LfHI7KVoePRVvCRUn" value="&quot;UQ==&quot;"/>
    <we:property name="JykPFS4LfHI7KVoePRVvChMj" value="&quot;UWhYSXdUfmI=&quot;"/>
    <we:property name="JykPFS4LfHI7KVoePRVvDAAq" value="&quot;UQ==&quot;"/>
    <we:property name="JykPFS4LfHI7KVoePRVvDg4q" value="&quot;UWhYSA==&quot;"/>
    <we:property name="JykPFS4LfHI7KVoePRVvExE1" value="&quot;UWhRQA==&quot;"/>
    <we:property name="JykPFS4LfHI7KVoePRVvExEi" value="&quot;Ug==&quot;"/>
    <we:property name="JykPFS4LfHI7KVoePRVvExEv" value="&quot;UA==&quot;"/>
    <we:property name="JykPFS4LfHI7KVoePRVvFAQh" value="&quot;UA==&quot;"/>
    <we:property name="JykPFS4LfHI7KVoePRVvFBQr" value="&quot;UQ==&quot;"/>
    <we:property name="JykPFS4LfHI7KVoePRVvFgk1WQ==" value="&quot;RQJMSHc=&quot;"/>
    <we:property name="JykPFS4LfHI7KVoePRVvFgk1Wg==" value="&quot;RQJMSHY=&quot;"/>
    <we:property name="JykPFS4LfHI7KVoePRVvFgk1Ww==" value="&quot;RQJMSHc=&quot;"/>
    <we:property name="JykPFS4LfHI7KVoePRVvFhE2" value="&quot;UQ==&quot;"/>
    <we:property name="JykPFS4LfHI7KVoePRVvFhEy" value="&quot;UQ==&quot;"/>
    <we:property name="JykPFS4LfHI7KVoePRVvFw8v" value="&quot;UnY=&quot;"/>
    <we:property name="JykPFS4LfHI7KVoePRVvFwQy" value="&quot;UA==&quot;"/>
    <we:property name="JykPFS4LfHI7KVoePRVvFxIq" value="&quot;UQ==&quot;"/>
    <we:property name="JykPFS4LfHI7KVoePRVvFxMy" value="&quot;UWhYTnI=&quot;"/>
    <we:property name="JykPFS4LfHI7KVoePRVvGRch" value="&quot;UWhYSXdV&quot;"/>
    <we:property name="JykPFS4LfHI7KVoePRVvGwIl" value="&quot;UWhYSXY=&quot;"/>
    <we:property name="JykPFS4LfHI7KVoePRVvGxM1" value="&quot;UA==&quot;"/>
    <we:property name="JykPFS4LfHI7KVoePRVvHAQn" value="&quot;UWhYSXdUfmI=&quot;"/>
    <we:property name="JykPFS4LfHI7KVoePRVvHQA2" value="&quot;UWhYSXdUfmI=&quot;"/>
    <we:property name="JykPFS4LfHI7KVoePRVvHw8h" value="&quot;JhQv&quot;"/>
    <we:property name="JykPFS4LfHIFJ04lMQk=" value="&quot;UA==&quot;"/>
    <we:property name="JykPFS4LfHIHJFw=" value="&quot;&quot;"/>
    <we:property name="JykPFS4LfHIeJ0QBOQVcHxI=" value="&quot;&quot;"/>
    <we:property name="JykPFS4LfHIeJ0QBOQVcHxJ3" value="&quot;&quot;"/>
    <we:property name="LiQC" value="&quot;&quot;"/>
    <we:property name="UniqueID" value="&quot;20241111707665900305&quot;"/>
    <we:property name="MTMGDShVbnt6bxcnOg0=" value="&quot;RQpMS3Y=&quot;"/>
    <we:property name="MTMGDShVbnt6bxcbNwtGHxMZDRcg" value="&quot;JhQv&quot;"/>
    <we:property name="MTMGDShVbnt6bxclOR99Ew8=" value="&quot;Ug==&quot;"/>
    <we:property name="MTMGDShVbnt6bxcbNwtGHxMZBhwg" value="&quot;UA==&quot;"/>
    <we:property name="MTMGDShVbnt6bxcbNwtGHxMZGAsi" value="&quot;UWhYSXdUfmI=&quot;"/>
    <we:property name="MTMGDShVbnt6bxcbNwtGHxMZGxor" value="&quot;UA==&quot;"/>
    <we:property name="MTMGDShVbnt6bxcbNwtGHxMZGhU/" value="&quot;UQ==&quot;"/>
    <we:property name="MTMGDShVbnt6bxcbNwtGHxMZHBYr" value="&quot;UWhYSA==&quot;"/>
    <we:property name="MTMGDShVbnt6bxcbNwtGHxMZCw8g" value="&quot;UWhYSXdV&quot;"/>
    <we:property name="MTMGDShVbnt6bxcbNwtGHxMZBQor" value="&quot;UQ==&quot;"/>
    <we:property name="MTMGDShVbnt6bxcbNwtGHxMZGwo9" value="&quot;UHZY&quot;"/>
    <we:property name="MTMGDShVbnt6bxcbNwtGHxMZGgoj" value="&quot;UQ==&quot;"/>
    <we:property name="MTMGDShVbnt6bxcbNwtGHxMZBQsz" value="&quot;UWhYTnI=&quot;"/>
    <we:property name="MTMGDShVbnt6bxcbNwtGHxMZBRcu" value="&quot;UnY=&quot;"/>
    <we:property name="MTMGDShVbnt6bxcbNwtGHxMZGhsx" value="&quot;UA==&quot;"/>
    <we:property name="MTMGDShVbnt6bxcbNwtGHxMZBg01" value="&quot;Uw==&quot;"/>
    <we:property name="MTMGDShVbnt6bxcbNwtGHxMZCRok" value="&quot;UWhYSXY=&quot;"/>
    <we:property name="MTMGDShVbnt6bxcbNwtGHxMZGhw0" value="&quot;VA==&quot;"/>
    <we:property name="MTMGDShVbnt6bxcbNwtGHxMZCQs0" value="&quot;UA==&quot;"/>
    <we:property name="MTMGDShVbnt6bxcbNwtGHxMZGw0m" value="&quot;UQ==&quot;"/>
    <we:property name="MTMGDShVbnt6bxcbNwtGHxMZBRwz" value="&quot;Uw==&quot;"/>
    <we:property name="MTMGDShVbnt6bxcbNwtGHxMZGxYk" value="&quot;UQ==&quot;"/>
    <we:property name="MTMGDShVbnt6bxcbNwtGHxMZBAkz" value="&quot;UQ==&quot;"/>
    <we:property name="MTMGDShVbnt6bxcbNwtGHxMZBAk3" value="&quot;UQ==&quot;"/>
    <we:property name="MTMGDShVbnt6bxcbNwtGHxMZDxg3" value="&quot;UWhYSXdUfmI=&quot;"/>
    <we:property name="MTMGDShVbnt6bxcbNwtGHxMZAQk0" value="&quot;UWhRQA==&quot;"/>
    <we:property name="MTMGDShVbnt6bxcbNwtGHxMZDhwm" value="&quot;UWhYSXdUfmI=&quot;"/>
    <we:property name="MTMGDShVbnt6bxcbNwtGHxMZAQku" value="&quot;UA==&quot;"/>
    <we:property name="MTMGDShVbnt6bxcbNwtGHxMZAQkj" value="&quot;Ug==&quot;"/>
    <we:property name="MTMGDShVbnt6bxc+ORVZGwMqDQo=" value="&quot;RQJMSHdeahdsdAc=&quot;"/>
    <we:property name="MTMGDShVbnt6bxcbNwtGHxMZBgwq" value="&quot;UA==&quot;"/>
    <we:property name="MTMGDShVbnt6bxcbNwtGHxMZBBE0VQ==" value="&quot;RQJMSHdeahdsdAY=&quot;"/>
    <we:property name="MTMGDShVbnt6bxcbNwtGHxMZGhwrVQ==" value="&quot;QXtI&quot;"/>
    <we:property name="MTMGDShVbnt6bxcbNwtGHxMZGhE0VQ==" value="&quot;RQJMS3Y=&quot;"/>
    <we:property name="MTMGDShVbyAnKkANKjheDww=" value="&quot;UA==&quot;"/>
    <we:property name="MTMGDShVbwUpNF8JOgtVCQ==" value="&quot;RQJMS3VeahdsdA8=&quot;"/>
    <we:property name="MTMGDShVbxwqLA==" value="&quot;RQpMS34=&quot;"/>
    <we:property name="MTMGDShVbx4pPnsBNg==" value="&quot;Ug==&quot;"/>
    <we:property name="MTMGDShVbyAnKkANKjhGGw0=" value="&quot;UQ==&quot;"/>
    <we:property name="MTMGDShVbyAnKkANKjhACAQ=" value="&quot;UWhYSXdUfmI=&quot;"/>
    <we:property name="MTMGDShVbyAnKkANKjhDGQ0=" value="&quot;UA==&quot;"/>
    <we:property name="MTMGDShVbyAnKkANKjhCFhk=" value="&quot;UQ==&quot;"/>
    <we:property name="MTMGDShVbyAnKkANKjhEFQ0=" value="&quot;UWhYSA==&quot;"/>
    <we:property name="MTMGDShVbyAnKkANKjhTDAY=" value="&quot;UWhYSXdV&quot;"/>
    <we:property name="MTMGDShVbyAnKkANKjhdCQ0=" value="&quot;UQ==&quot;"/>
    <we:property name="MTMGDShVbyAnKkANKjhDCRs=" value="&quot;UHZY&quot;"/>
    <we:property name="MTMGDShVbyAnKkANKjhCCQU=" value="&quot;UQ==&quot;"/>
    <we:property name="MTMGDShVbyAnKkANKjhdCBU=" value="&quot;UWhYTnI=&quot;"/>
    <we:property name="MTMGDShVbyAnKkANKjhdFAg=" value="&quot;UnY=&quot;"/>
    <we:property name="MTMGDShVbyAnKkANKjhCGBc=" value="&quot;UA==&quot;"/>
    <we:property name="MTMGDShVbyAnKkANKjheHwY=" value="&quot;UA==&quot;"/>
    <we:property name="MTMGDShVbyAnKkANKjhRGQI=" value="&quot;UWhYSXY=&quot;"/>
    <we:property name="MTMGDShVbyAnKkANKjhCHxI=" value="&quot;VA==&quot;"/>
    <we:property name="MTMGDShVbyAnKkANKjhRCBI=" value="&quot;UA==&quot;"/>
    <we:property name="MTMGDShVbyAnKkANKjhDDgA=" value="&quot;UQ==&quot;"/>
    <we:property name="MTMGDShVbyAnKkANKjhdHxU=" value="&quot;UA==&quot;"/>
    <we:property name="MTMGDShVbyAnKkANKjhDFQI=" value="&quot;UQ==&quot;"/>
    <we:property name="MTMGDShVbyAnKkANKjhcChU=" value="&quot;UQ==&quot;"/>
    <we:property name="MTMGDShVbyAnKkANKjhcChE=" value="&quot;UQ==&quot;"/>
    <we:property name="MTMGDShVbyAnKkANKjhXGxE=" value="&quot;UWhYSXdUfmI=&quot;"/>
    <we:property name="MTMGDShVbyAnKkANKjhZChI=" value="&quot;UWhRQA==&quot;"/>
    <we:property name="MTMGDShVbyAnKkANKjhWHwA=" value="&quot;UWhYSXdUfmI=&quot;"/>
    <we:property name="MTMGDShVbyAnKkANKjhZCgg=" value="&quot;UA==&quot;"/>
    <we:property name="MTMGDShVbyAnKkANKjhZCgU=" value="&quot;Ug==&quot;"/>
    <we:property name="MTMGDShVbyAnKkANKjhVFAY=" value="&quot;JhQv&quot;"/>
    <we:property name="MTMGDShVbyAnKkANKjhcEhJ3" value="&quot;RQJMS3VeahdsdA4=&quot;"/>
    <we:property name="MTMGDShVbyAnKkANKjhCHw13" value="&quot;QXtI&quot;"/>
    <we:property name="MTMGDShVbyAnKkANKjhCEhJ3" value="&quot;RQJMS34=&quot;"/>
  </we:properties>
  <we:bindings>
    <we:binding id="Var$F$10:$F$12" type="matrix" appref="{3194F19F-A891-46AD-B6A0-B93C7D42DD12}"/>
    <we:binding id="Var$F$13:$F$14" type="matrix" appref="{C52DD111-72C4-4CAC-B116-CECCA96BD5E8}"/>
    <we:binding id="Var$D$16:$D$17" type="matrix" appref="{EE45590B-7908-4C3A-B47B-F1F1B0461A6A}"/>
    <we:binding id="Var$D$10:$D$11" type="matrix" appref="{92E88A3B-A3AD-43C1-88C3-60D7E849F64E}"/>
    <we:binding id="Foglio1refEdit" type="matrix" appref="{F1D42B58-4236-4746-9702-2402814DC726}"/>
    <we:binding id="Foglio1Worker" type="matrix" appref="{E1FB6474-727A-4617-9940-87100BC3D368}"/>
    <we:binding id="Gruppo 5_anno scorsorefEdit" type="matrix" appref="{B6261FDF-EE42-4CC2-A458-941534207465}"/>
    <we:binding id="Gruppo 5_anno scorsoWorker" type="matrix" appref="{E4815D7E-F47C-412A-90CB-50A6072049D1}"/>
    <we:binding id="Gruppo 1refEdit" type="matrix" appref="{BD22D0B4-4A36-4A27-9CE3-F56F27A59648}"/>
    <we:binding id="Gruppo 1Worker" type="matrix" appref="{26F5079E-811A-4615-BB4E-ABAF08816D8D}"/>
    <we:binding id="Var$D$10:$D$12" type="matrix" appref="{F790F763-FBA1-4F84-9246-FD54E825E815}"/>
    <we:binding id="Var$D$13:$D$14" type="matrix" appref="{540E163C-662D-4282-9D33-4D43A644D26F}"/>
    <we:binding id="Var$D$22:$D$27" type="matrix" appref="{DDD08244-58FE-409C-A08D-4C60411A025A}"/>
    <we:binding id="refEdit" type="matrix" appref="{ABF8891B-5DAF-4B4A-AE04-6FF2228A978F}"/>
    <we:binding id="Worker" type="matrix" appref="{4181E181-5AE6-43C9-A2F7-94F0A80D9F18}"/>
    <we:binding id="Var$D$10:$D$21" type="matrix" appref="{6224A752-D9FD-4626-8CDF-BA4B50B27E79}"/>
    <we:binding id="Punto1refEdit" type="matrix" appref="{7E42193C-5B67-4E67-A19F-CCFB5DC08446}"/>
    <we:binding id="Punto1Worker" type="matrix" appref="{E6A47BAC-2429-4F02-BD0F-C955E9068377}"/>
    <we:binding id="Obj" type="matrix" appref="{CAE641E9-DABE-44D2-81F8-EF9B24EC99A7}"/>
    <we:binding id="Var$D$22:$D$29" type="matrix" appref="{EEB159ED-E399-4956-BF06-1AB293879736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D2C3-F827-9C47-AFD0-95583347D9B5}">
  <dimension ref="A1:XFD1048575"/>
  <sheetViews>
    <sheetView tabSelected="1" topLeftCell="A6" zoomScale="85" zoomScaleNormal="85" workbookViewId="0">
      <selection activeCell="G6" sqref="G6"/>
    </sheetView>
  </sheetViews>
  <sheetFormatPr defaultColWidth="8.85546875" defaultRowHeight="15" x14ac:dyDescent="0.25"/>
  <cols>
    <col min="1" max="1" width="6.28515625" customWidth="1"/>
    <col min="2" max="2" width="18.28515625" bestFit="1" customWidth="1"/>
    <col min="3" max="3" width="10.85546875" bestFit="1" customWidth="1"/>
    <col min="4" max="4" width="11.140625" customWidth="1"/>
    <col min="5" max="5" width="15" bestFit="1" customWidth="1"/>
    <col min="6" max="6" width="18.28515625" bestFit="1" customWidth="1"/>
    <col min="7" max="7" width="12.42578125" bestFit="1" customWidth="1"/>
    <col min="8" max="8" width="22.42578125" bestFit="1" customWidth="1"/>
    <col min="9" max="9" width="20.7109375" bestFit="1" customWidth="1"/>
    <col min="10" max="10" width="16.7109375" bestFit="1" customWidth="1"/>
    <col min="11" max="11" width="15.7109375" bestFit="1" customWidth="1"/>
    <col min="12" max="12" width="17.7109375" bestFit="1" customWidth="1"/>
    <col min="13" max="13" width="9.42578125" customWidth="1"/>
    <col min="14" max="14" width="9.28515625" customWidth="1"/>
  </cols>
  <sheetData>
    <row r="1" spans="1:12" x14ac:dyDescent="0.25">
      <c r="A1" s="70" t="s">
        <v>8</v>
      </c>
      <c r="B1" s="71"/>
      <c r="C1" s="71"/>
      <c r="D1" s="72"/>
    </row>
    <row r="3" spans="1:12" ht="18" x14ac:dyDescent="0.25">
      <c r="A3" s="73" t="s">
        <v>18</v>
      </c>
      <c r="B3" s="74"/>
      <c r="D3" s="15" t="s">
        <v>10</v>
      </c>
      <c r="E3" s="16">
        <v>7.8847994498111793E-3</v>
      </c>
    </row>
    <row r="4" spans="1:12" ht="18" x14ac:dyDescent="0.25">
      <c r="A4" s="1" t="s">
        <v>6</v>
      </c>
      <c r="B4" s="3">
        <v>0.03</v>
      </c>
      <c r="D4" s="6" t="s">
        <v>11</v>
      </c>
      <c r="E4" s="7">
        <v>2.626914546233219E-3</v>
      </c>
    </row>
    <row r="5" spans="1:12" x14ac:dyDescent="0.25">
      <c r="A5" s="1" t="s">
        <v>1</v>
      </c>
      <c r="B5" s="3">
        <v>0.01</v>
      </c>
    </row>
    <row r="6" spans="1:12" x14ac:dyDescent="0.25">
      <c r="A6" s="2" t="s">
        <v>7</v>
      </c>
      <c r="B6" s="4">
        <v>0.4</v>
      </c>
      <c r="H6" s="5"/>
      <c r="I6" s="5"/>
    </row>
    <row r="7" spans="1:12" x14ac:dyDescent="0.25">
      <c r="H7" s="5"/>
      <c r="I7" s="5"/>
    </row>
    <row r="8" spans="1:12" x14ac:dyDescent="0.25">
      <c r="A8" s="12"/>
      <c r="B8" s="13" t="s">
        <v>0</v>
      </c>
      <c r="C8" s="13" t="s">
        <v>17</v>
      </c>
      <c r="D8" s="13" t="s">
        <v>2</v>
      </c>
      <c r="E8" s="13" t="s">
        <v>12</v>
      </c>
      <c r="F8" s="13" t="s">
        <v>13</v>
      </c>
      <c r="G8" s="13" t="s">
        <v>14</v>
      </c>
      <c r="H8" s="13" t="s">
        <v>15</v>
      </c>
      <c r="I8" s="13" t="s">
        <v>16</v>
      </c>
      <c r="J8" s="13" t="s">
        <v>3</v>
      </c>
      <c r="K8" s="13" t="s">
        <v>4</v>
      </c>
      <c r="L8" s="14" t="s">
        <v>5</v>
      </c>
    </row>
    <row r="9" spans="1:12" x14ac:dyDescent="0.25">
      <c r="A9" s="12" t="s">
        <v>9</v>
      </c>
      <c r="B9" s="23">
        <f>DATE(2022,12,20)</f>
        <v>44915</v>
      </c>
      <c r="C9" s="24">
        <f>EXP(-$B$4*(B9-$B$9)/365)</f>
        <v>1</v>
      </c>
      <c r="D9" s="24"/>
      <c r="E9" s="24">
        <v>0</v>
      </c>
      <c r="F9" s="25">
        <f>EXP(-E9)</f>
        <v>1</v>
      </c>
      <c r="G9" s="24"/>
      <c r="H9" s="24">
        <v>0</v>
      </c>
      <c r="I9" s="24">
        <v>0</v>
      </c>
      <c r="J9" s="24"/>
      <c r="K9" s="24"/>
      <c r="L9" s="26"/>
    </row>
    <row r="10" spans="1:12" x14ac:dyDescent="0.25">
      <c r="A10" s="10"/>
      <c r="B10" s="27">
        <v>45005</v>
      </c>
      <c r="C10" s="28">
        <f t="shared" ref="C10:C29" si="0">EXP(-$B$4*(B10-$B$9)/365)</f>
        <v>0.99263003211803524</v>
      </c>
      <c r="D10" s="29">
        <v>7.8847994498111845E-3</v>
      </c>
      <c r="E10" s="30">
        <f>E9+D10*(B10-$B$9)/365</f>
        <v>1.9441971246109771E-3</v>
      </c>
      <c r="F10" s="60">
        <f>EXP(-E10)</f>
        <v>0.99805769160240121</v>
      </c>
      <c r="G10" s="30">
        <f>(B10-B9)/360</f>
        <v>0.25</v>
      </c>
      <c r="H10" s="31">
        <f>$B$5*G10*C10*F10+H9</f>
        <v>2.4767550961773588E-3</v>
      </c>
      <c r="I10" s="31">
        <f>I9+C10*(1-$B$6)*(F9-F10)</f>
        <v>1.1567961882549703E-3</v>
      </c>
      <c r="J10" s="31"/>
      <c r="K10" s="31"/>
      <c r="L10" s="32"/>
    </row>
    <row r="11" spans="1:12" x14ac:dyDescent="0.25">
      <c r="A11" s="11"/>
      <c r="B11" s="33">
        <v>45097</v>
      </c>
      <c r="C11" s="34">
        <f t="shared" si="0"/>
        <v>0.9851524244872506</v>
      </c>
      <c r="D11" s="35">
        <v>7.8847994498111845E-3</v>
      </c>
      <c r="E11" s="36">
        <f t="shared" ref="E11:E29" si="1">E10+D11*(B11-$B$9)/365</f>
        <v>5.8757957543798412E-3</v>
      </c>
      <c r="F11" s="61">
        <f t="shared" ref="F11:F29" si="2">EXP(-E11)</f>
        <v>0.99414143297281665</v>
      </c>
      <c r="G11" s="36">
        <f t="shared" ref="G11:G29" si="3">(B11-B10)/360</f>
        <v>0.25555555555555554</v>
      </c>
      <c r="H11" s="37">
        <f t="shared" ref="H11:H29" si="4">$B$5*G11*C11*F11+H10</f>
        <v>4.9796172504503805E-3</v>
      </c>
      <c r="I11" s="37">
        <f t="shared" ref="I11:I29" si="5">I10+C11*(1-$B$6)*(F10-F11)</f>
        <v>3.4716631985675763E-3</v>
      </c>
      <c r="J11" s="37"/>
      <c r="K11" s="37"/>
      <c r="L11" s="38"/>
    </row>
    <row r="12" spans="1:12" x14ac:dyDescent="0.25">
      <c r="A12" s="11"/>
      <c r="B12" s="33">
        <v>45189</v>
      </c>
      <c r="C12" s="34">
        <f t="shared" si="0"/>
        <v>0.97773114662090066</v>
      </c>
      <c r="D12" s="35">
        <v>7.8847994498111845E-3</v>
      </c>
      <c r="E12" s="36">
        <f t="shared" si="1"/>
        <v>1.1794795889306594E-2</v>
      </c>
      <c r="F12" s="61">
        <f t="shared" si="2"/>
        <v>0.9882744900437137</v>
      </c>
      <c r="G12" s="36">
        <f t="shared" si="3"/>
        <v>0.25555555555555554</v>
      </c>
      <c r="H12" s="37">
        <f t="shared" si="4"/>
        <v>7.4489656123962024E-3</v>
      </c>
      <c r="I12" s="37">
        <f t="shared" si="5"/>
        <v>6.9134389009063019E-3</v>
      </c>
      <c r="J12" s="37"/>
      <c r="K12" s="37"/>
      <c r="L12" s="38"/>
    </row>
    <row r="13" spans="1:12" x14ac:dyDescent="0.25">
      <c r="A13" s="11"/>
      <c r="B13" s="33">
        <v>45280</v>
      </c>
      <c r="C13" s="34">
        <f t="shared" si="0"/>
        <v>0.97044553354850815</v>
      </c>
      <c r="D13" s="35">
        <v>7.8847994498111845E-3</v>
      </c>
      <c r="E13" s="36">
        <f t="shared" si="1"/>
        <v>1.9679595339117777E-2</v>
      </c>
      <c r="F13" s="61">
        <f t="shared" si="2"/>
        <v>0.98051278384882701</v>
      </c>
      <c r="G13" s="36">
        <f t="shared" si="3"/>
        <v>0.25277777777777777</v>
      </c>
      <c r="H13" s="37">
        <f t="shared" si="4"/>
        <v>9.8542327485703976E-3</v>
      </c>
      <c r="I13" s="37">
        <f t="shared" si="5"/>
        <v>1.1432826766632452E-2</v>
      </c>
      <c r="J13" s="37"/>
      <c r="K13" s="37"/>
      <c r="L13" s="38"/>
    </row>
    <row r="14" spans="1:12" x14ac:dyDescent="0.25">
      <c r="A14" s="11"/>
      <c r="B14" s="33">
        <v>45371</v>
      </c>
      <c r="C14" s="34">
        <f t="shared" si="0"/>
        <v>0.9632142095902797</v>
      </c>
      <c r="D14" s="35">
        <v>7.8847994498111845E-3</v>
      </c>
      <c r="E14" s="36">
        <f>E13+D14*(B14-$B$9)/366</f>
        <v>2.9503279899538271E-2</v>
      </c>
      <c r="F14" s="61">
        <f t="shared" si="2"/>
        <v>0.9709276930906795</v>
      </c>
      <c r="G14" s="36">
        <f t="shared" si="3"/>
        <v>0.25277777777777777</v>
      </c>
      <c r="H14" s="37">
        <f t="shared" si="4"/>
        <v>1.2218239217813131E-2</v>
      </c>
      <c r="I14" s="37">
        <f t="shared" si="5"/>
        <v>1.6972324137708539E-2</v>
      </c>
      <c r="J14" s="37"/>
      <c r="K14" s="37"/>
      <c r="L14" s="38"/>
    </row>
    <row r="15" spans="1:12" x14ac:dyDescent="0.25">
      <c r="A15" s="11"/>
      <c r="B15" s="33">
        <v>45463</v>
      </c>
      <c r="C15" s="34">
        <f t="shared" si="0"/>
        <v>0.95595819507262103</v>
      </c>
      <c r="D15" s="35">
        <v>7.8847994498111845E-3</v>
      </c>
      <c r="E15" s="36">
        <f t="shared" ref="E15:E17" si="6">E14+D15*(B15-$B$9)/366</f>
        <v>4.1308935906359388E-2</v>
      </c>
      <c r="F15" s="61">
        <f t="shared" si="2"/>
        <v>0.9595326500645871</v>
      </c>
      <c r="G15" s="36">
        <f t="shared" si="3"/>
        <v>0.25555555555555554</v>
      </c>
      <c r="H15" s="37">
        <f t="shared" si="4"/>
        <v>1.4562381585167219E-2</v>
      </c>
      <c r="I15" s="37">
        <f t="shared" si="5"/>
        <v>2.3508234996107429E-2</v>
      </c>
      <c r="J15" s="37"/>
      <c r="K15" s="37"/>
      <c r="L15" s="38"/>
    </row>
    <row r="16" spans="1:12" x14ac:dyDescent="0.25">
      <c r="A16" s="11"/>
      <c r="B16" s="33">
        <v>45555</v>
      </c>
      <c r="C16" s="34">
        <f t="shared" si="0"/>
        <v>0.94875684103043745</v>
      </c>
      <c r="D16" s="35">
        <v>7.8847994498111845E-3</v>
      </c>
      <c r="E16" s="36">
        <f t="shared" si="6"/>
        <v>5.509656335958113E-2</v>
      </c>
      <c r="F16" s="61">
        <f t="shared" si="2"/>
        <v>0.94639375658040381</v>
      </c>
      <c r="G16" s="36">
        <f t="shared" si="3"/>
        <v>0.25555555555555554</v>
      </c>
      <c r="H16" s="37">
        <f t="shared" si="4"/>
        <v>1.6857008659597831E-2</v>
      </c>
      <c r="I16" s="37">
        <f t="shared" si="5"/>
        <v>3.0987604042120909E-2</v>
      </c>
      <c r="J16" s="37"/>
      <c r="K16" s="37"/>
      <c r="L16" s="38"/>
    </row>
    <row r="17" spans="1:12" x14ac:dyDescent="0.25">
      <c r="A17" s="11"/>
      <c r="B17" s="33">
        <v>45646</v>
      </c>
      <c r="C17" s="34">
        <f t="shared" si="0"/>
        <v>0.94168713146107119</v>
      </c>
      <c r="D17" s="35">
        <v>7.8847994498111845E-3</v>
      </c>
      <c r="E17" s="36">
        <f t="shared" si="6"/>
        <v>7.0844619091307848E-2</v>
      </c>
      <c r="F17" s="61">
        <f t="shared" si="2"/>
        <v>0.93160663476763328</v>
      </c>
      <c r="G17" s="36">
        <f t="shared" si="3"/>
        <v>0.25277777777777777</v>
      </c>
      <c r="H17" s="37">
        <f t="shared" si="4"/>
        <v>1.9074582552335149E-2</v>
      </c>
      <c r="I17" s="37">
        <f t="shared" si="5"/>
        <v>3.9342509435580902E-2</v>
      </c>
      <c r="J17" s="37"/>
      <c r="K17" s="37"/>
      <c r="L17" s="38"/>
    </row>
    <row r="18" spans="1:12" x14ac:dyDescent="0.25">
      <c r="A18" s="11"/>
      <c r="B18" s="33">
        <v>45736</v>
      </c>
      <c r="C18" s="34">
        <f t="shared" si="0"/>
        <v>0.93474692754734356</v>
      </c>
      <c r="D18" s="35">
        <v>7.8847994498111845E-3</v>
      </c>
      <c r="E18" s="36">
        <f t="shared" si="1"/>
        <v>8.8580017305814648E-2</v>
      </c>
      <c r="F18" s="61">
        <f t="shared" si="2"/>
        <v>0.91522987357723184</v>
      </c>
      <c r="G18" s="36">
        <f t="shared" si="3"/>
        <v>0.25</v>
      </c>
      <c r="H18" s="37">
        <f t="shared" si="4"/>
        <v>2.1213353333149804E-2</v>
      </c>
      <c r="I18" s="37">
        <f t="shared" si="5"/>
        <v>4.8527385759123493E-2</v>
      </c>
      <c r="J18" s="37"/>
      <c r="K18" s="37"/>
      <c r="L18" s="38"/>
    </row>
    <row r="19" spans="1:12" x14ac:dyDescent="0.25">
      <c r="A19" s="11"/>
      <c r="B19" s="33">
        <v>45828</v>
      </c>
      <c r="C19" s="34">
        <f t="shared" si="0"/>
        <v>0.92770536066731857</v>
      </c>
      <c r="D19" s="35">
        <v>7.8847994498111845E-3</v>
      </c>
      <c r="E19" s="36">
        <f t="shared" si="1"/>
        <v>0.10830281702547934</v>
      </c>
      <c r="F19" s="61">
        <f t="shared" si="2"/>
        <v>0.89735582066293718</v>
      </c>
      <c r="G19" s="36">
        <f t="shared" si="3"/>
        <v>0.25555555555555554</v>
      </c>
      <c r="H19" s="37">
        <f t="shared" si="4"/>
        <v>2.3340806835468207E-2</v>
      </c>
      <c r="I19" s="37">
        <f t="shared" si="5"/>
        <v>5.8476498582388972E-2</v>
      </c>
      <c r="J19" s="37"/>
      <c r="K19" s="37"/>
      <c r="L19" s="38"/>
    </row>
    <row r="20" spans="1:12" x14ac:dyDescent="0.25">
      <c r="A20" s="11"/>
      <c r="B20" s="33">
        <v>45920</v>
      </c>
      <c r="C20" s="34">
        <f t="shared" si="0"/>
        <v>0.92071683880157995</v>
      </c>
      <c r="D20" s="35">
        <v>7.8847994498111845E-3</v>
      </c>
      <c r="E20" s="36">
        <f t="shared" si="1"/>
        <v>0.13001301825030193</v>
      </c>
      <c r="F20" s="61">
        <f t="shared" si="2"/>
        <v>0.87808399972885987</v>
      </c>
      <c r="G20" s="36">
        <f t="shared" si="3"/>
        <v>0.25555555555555554</v>
      </c>
      <c r="H20" s="37">
        <f t="shared" si="4"/>
        <v>2.540688846457375E-2</v>
      </c>
      <c r="I20" s="37">
        <f t="shared" si="5"/>
        <v>6.9122832611413235E-2</v>
      </c>
      <c r="J20" s="37"/>
      <c r="K20" s="37"/>
      <c r="L20" s="38"/>
    </row>
    <row r="21" spans="1:12" x14ac:dyDescent="0.25">
      <c r="A21" s="39"/>
      <c r="B21" s="40">
        <v>46011</v>
      </c>
      <c r="C21" s="41">
        <f t="shared" si="0"/>
        <v>0.91385607072650343</v>
      </c>
      <c r="D21" s="42">
        <v>7.8847994498111793E-3</v>
      </c>
      <c r="E21" s="43">
        <f t="shared" si="1"/>
        <v>0.1536890187900089</v>
      </c>
      <c r="F21" s="62">
        <f t="shared" si="2"/>
        <v>0.85753865795923456</v>
      </c>
      <c r="G21" s="43">
        <f>(B21-B20)/360</f>
        <v>0.25277777777777777</v>
      </c>
      <c r="H21" s="44">
        <f t="shared" si="4"/>
        <v>2.7387824260955478E-2</v>
      </c>
      <c r="I21" s="44">
        <f t="shared" si="5"/>
        <v>8.0388123792206972E-2</v>
      </c>
      <c r="J21" s="44">
        <f>I21-H21</f>
        <v>5.3000299531251495E-2</v>
      </c>
      <c r="K21" s="44">
        <v>5.2999999999999999E-2</v>
      </c>
      <c r="L21" s="45">
        <f>J21-K21</f>
        <v>2.9953125149639881E-7</v>
      </c>
    </row>
    <row r="22" spans="1:12" x14ac:dyDescent="0.25">
      <c r="A22" s="46"/>
      <c r="B22" s="47">
        <v>46101</v>
      </c>
      <c r="C22" s="48">
        <f t="shared" si="0"/>
        <v>0.9071209808365106</v>
      </c>
      <c r="D22" s="49">
        <v>2.626914546233219E-3</v>
      </c>
      <c r="E22" s="50">
        <f t="shared" si="1"/>
        <v>0.16222469180872834</v>
      </c>
      <c r="F22" s="63">
        <f t="shared" si="2"/>
        <v>0.85025013883402112</v>
      </c>
      <c r="G22" s="50">
        <f t="shared" si="3"/>
        <v>0.25</v>
      </c>
      <c r="H22" s="50">
        <f>$B$5*G22*C22*F22+H21</f>
        <v>2.9316023610694217E-2</v>
      </c>
      <c r="I22" s="50">
        <f>I21+C22*(1-$B$6)*(F21-F22)</f>
        <v>8.4355064962832543E-2</v>
      </c>
      <c r="J22" s="50"/>
      <c r="K22" s="50"/>
      <c r="L22" s="51"/>
    </row>
    <row r="23" spans="1:12" x14ac:dyDescent="0.25">
      <c r="A23" s="52"/>
      <c r="B23" s="75">
        <v>46193</v>
      </c>
      <c r="C23" s="76">
        <f t="shared" si="0"/>
        <v>0.90028752370860721</v>
      </c>
      <c r="D23" s="77">
        <v>2.626914546233219E-3</v>
      </c>
      <c r="E23" s="78">
        <f t="shared" si="1"/>
        <v>0.17142249123362163</v>
      </c>
      <c r="F23" s="79">
        <f t="shared" si="2"/>
        <v>0.84246556395606631</v>
      </c>
      <c r="G23" s="78">
        <f t="shared" si="3"/>
        <v>0.25555555555555554</v>
      </c>
      <c r="H23" s="78">
        <f t="shared" si="4"/>
        <v>3.1254313437008324E-2</v>
      </c>
      <c r="I23" s="78">
        <f t="shared" si="5"/>
        <v>8.8560078346831439E-2</v>
      </c>
      <c r="J23" s="78"/>
      <c r="K23" s="78"/>
      <c r="L23" s="53"/>
    </row>
    <row r="24" spans="1:12" x14ac:dyDescent="0.25">
      <c r="A24" s="52"/>
      <c r="B24" s="75">
        <v>46285</v>
      </c>
      <c r="C24" s="76">
        <f t="shared" si="0"/>
        <v>0.89350554387789505</v>
      </c>
      <c r="D24" s="77">
        <v>2.626914546233219E-3</v>
      </c>
      <c r="E24" s="78">
        <f t="shared" si="1"/>
        <v>0.18128241706468878</v>
      </c>
      <c r="F24" s="79">
        <f t="shared" si="2"/>
        <v>0.83419973318501284</v>
      </c>
      <c r="G24" s="78">
        <f t="shared" si="3"/>
        <v>0.25555555555555554</v>
      </c>
      <c r="H24" s="78">
        <f t="shared" si="4"/>
        <v>3.3159127657558567E-2</v>
      </c>
      <c r="I24" s="78">
        <f t="shared" si="5"/>
        <v>9.2991417718047101E-2</v>
      </c>
      <c r="J24" s="78"/>
      <c r="K24" s="78"/>
      <c r="L24" s="53"/>
    </row>
    <row r="25" spans="1:12" x14ac:dyDescent="0.25">
      <c r="A25" s="52"/>
      <c r="B25" s="75">
        <v>46376</v>
      </c>
      <c r="C25" s="76">
        <f t="shared" si="0"/>
        <v>0.88684754214272488</v>
      </c>
      <c r="D25" s="77">
        <v>2.626914546233219E-3</v>
      </c>
      <c r="E25" s="78">
        <f t="shared" si="1"/>
        <v>0.19179727227577573</v>
      </c>
      <c r="F25" s="79">
        <f t="shared" si="2"/>
        <v>0.82547419803551414</v>
      </c>
      <c r="G25" s="78">
        <f t="shared" si="3"/>
        <v>0.25277777777777777</v>
      </c>
      <c r="H25" s="78">
        <f t="shared" si="4"/>
        <v>3.5009637337845595E-2</v>
      </c>
      <c r="I25" s="78">
        <f t="shared" si="5"/>
        <v>9.7634349358774825E-2</v>
      </c>
      <c r="J25" s="78"/>
      <c r="K25" s="78"/>
      <c r="L25" s="53"/>
    </row>
    <row r="26" spans="1:12" x14ac:dyDescent="0.25">
      <c r="A26" s="52"/>
      <c r="B26" s="75">
        <v>46466</v>
      </c>
      <c r="C26" s="76">
        <f t="shared" si="0"/>
        <v>0.88031150424093363</v>
      </c>
      <c r="D26" s="77">
        <v>2.626914546233219E-3</v>
      </c>
      <c r="E26" s="78">
        <f t="shared" si="1"/>
        <v>0.2029598598407284</v>
      </c>
      <c r="F26" s="79">
        <f t="shared" si="2"/>
        <v>0.8163110076218465</v>
      </c>
      <c r="G26" s="78">
        <f t="shared" si="3"/>
        <v>0.25</v>
      </c>
      <c r="H26" s="78">
        <f t="shared" si="4"/>
        <v>3.6806157265465642E-2</v>
      </c>
      <c r="I26" s="78">
        <f t="shared" si="5"/>
        <v>0.10247422652079595</v>
      </c>
      <c r="J26" s="78"/>
      <c r="K26" s="78"/>
      <c r="L26" s="53"/>
    </row>
    <row r="27" spans="1:12" x14ac:dyDescent="0.25">
      <c r="A27" s="52"/>
      <c r="B27" s="75">
        <v>46558</v>
      </c>
      <c r="C27" s="76">
        <f t="shared" si="0"/>
        <v>0.87368000629246456</v>
      </c>
      <c r="D27" s="77">
        <v>2.626914546233219E-3</v>
      </c>
      <c r="E27" s="78">
        <f t="shared" si="1"/>
        <v>0.21478457381185492</v>
      </c>
      <c r="F27" s="79">
        <f t="shared" si="2"/>
        <v>0.80671520904187533</v>
      </c>
      <c r="G27" s="78">
        <f t="shared" si="3"/>
        <v>0.25555555555555554</v>
      </c>
      <c r="H27" s="78">
        <f t="shared" si="4"/>
        <v>3.8607340801573915E-2</v>
      </c>
      <c r="I27" s="78">
        <f t="shared" si="5"/>
        <v>0.10750442093903421</v>
      </c>
      <c r="J27" s="78"/>
      <c r="K27" s="78"/>
      <c r="L27" s="53"/>
    </row>
    <row r="28" spans="1:12" x14ac:dyDescent="0.25">
      <c r="A28" s="52"/>
      <c r="B28" s="75">
        <v>46650</v>
      </c>
      <c r="C28" s="76">
        <f t="shared" si="0"/>
        <v>0.86709846425713388</v>
      </c>
      <c r="D28" s="77">
        <v>2.626914546233219E-3</v>
      </c>
      <c r="E28" s="78">
        <f t="shared" si="1"/>
        <v>0.22727141418915531</v>
      </c>
      <c r="F28" s="79">
        <f t="shared" si="2"/>
        <v>0.79670451603238646</v>
      </c>
      <c r="G28" s="78">
        <f t="shared" si="3"/>
        <v>0.25555555555555554</v>
      </c>
      <c r="H28" s="78">
        <f t="shared" si="4"/>
        <v>4.037277291638762E-2</v>
      </c>
      <c r="I28" s="78">
        <f t="shared" si="5"/>
        <v>0.11271257485984067</v>
      </c>
      <c r="J28" s="78"/>
      <c r="K28" s="78"/>
      <c r="L28" s="53"/>
    </row>
    <row r="29" spans="1:12" x14ac:dyDescent="0.25">
      <c r="A29" s="54"/>
      <c r="B29" s="55">
        <v>46741</v>
      </c>
      <c r="C29" s="56">
        <f t="shared" si="0"/>
        <v>0.86063723621087973</v>
      </c>
      <c r="D29" s="57">
        <v>2.626914546233219E-3</v>
      </c>
      <c r="E29" s="58">
        <f t="shared" si="1"/>
        <v>0.24041318394647546</v>
      </c>
      <c r="F29" s="64">
        <f t="shared" si="2"/>
        <v>0.78630290620020049</v>
      </c>
      <c r="G29" s="58">
        <f t="shared" si="3"/>
        <v>0.25277777777777777</v>
      </c>
      <c r="H29" s="58">
        <f t="shared" si="4"/>
        <v>4.2083374637541006E-2</v>
      </c>
      <c r="I29" s="58">
        <f t="shared" si="5"/>
        <v>0.11808378250271054</v>
      </c>
      <c r="J29" s="58">
        <f>I29-H29</f>
        <v>7.6000407865169539E-2</v>
      </c>
      <c r="K29" s="58">
        <v>7.5999999999999998E-2</v>
      </c>
      <c r="L29" s="59">
        <f>J29-K29</f>
        <v>4.0786516954105512E-7</v>
      </c>
    </row>
    <row r="30" spans="1:12" x14ac:dyDescent="0.25">
      <c r="B30" s="8"/>
      <c r="C30" s="19"/>
      <c r="D30" s="20"/>
      <c r="E30" s="19"/>
      <c r="F30" s="21"/>
      <c r="G30" s="19"/>
      <c r="H30" s="22"/>
      <c r="I30" s="22"/>
      <c r="J30" s="22"/>
      <c r="K30" s="9"/>
      <c r="L30" s="9"/>
    </row>
    <row r="31" spans="1:12" x14ac:dyDescent="0.25">
      <c r="B31" s="8"/>
      <c r="C31" s="19"/>
      <c r="D31" s="20"/>
      <c r="E31" s="19"/>
      <c r="F31" s="21"/>
      <c r="G31" s="19"/>
      <c r="H31" s="22"/>
      <c r="I31" s="22"/>
      <c r="J31" s="22"/>
      <c r="K31" s="9"/>
      <c r="L31" s="9"/>
    </row>
    <row r="32" spans="1:12" x14ac:dyDescent="0.25">
      <c r="B32" s="8"/>
      <c r="C32" s="19"/>
      <c r="D32" s="20"/>
      <c r="E32" s="19"/>
      <c r="F32" s="21"/>
      <c r="G32" s="19"/>
      <c r="H32" s="22"/>
      <c r="I32" s="22"/>
      <c r="J32" s="22"/>
      <c r="K32" s="9"/>
      <c r="L32" s="22"/>
    </row>
    <row r="33" spans="2:12" x14ac:dyDescent="0.25">
      <c r="B33" s="8"/>
      <c r="C33" s="19"/>
      <c r="D33" s="20"/>
      <c r="E33" s="19"/>
      <c r="F33" s="21"/>
      <c r="G33" s="19"/>
      <c r="H33" s="22"/>
      <c r="I33" s="22"/>
      <c r="J33" s="22"/>
      <c r="K33" s="9"/>
      <c r="L33" s="9"/>
    </row>
    <row r="34" spans="2:12" x14ac:dyDescent="0.25">
      <c r="B34" s="8"/>
      <c r="C34" s="19"/>
      <c r="D34" s="20"/>
      <c r="E34" s="19"/>
      <c r="F34" s="21"/>
      <c r="G34" s="19"/>
      <c r="H34" s="22"/>
      <c r="I34" s="22"/>
      <c r="J34" s="22"/>
      <c r="K34" s="9"/>
      <c r="L34" s="22"/>
    </row>
    <row r="35" spans="2:12" x14ac:dyDescent="0.25">
      <c r="I35" s="18"/>
    </row>
    <row r="36" spans="2:12" x14ac:dyDescent="0.25">
      <c r="H36" s="17"/>
      <c r="I36" s="18"/>
    </row>
    <row r="37" spans="2:12" x14ac:dyDescent="0.25">
      <c r="H37" s="17"/>
      <c r="I37" s="18"/>
    </row>
    <row r="38" spans="2:12" x14ac:dyDescent="0.25">
      <c r="H38" s="17"/>
      <c r="I38" s="18"/>
    </row>
    <row r="39" spans="2:12" x14ac:dyDescent="0.25">
      <c r="H39" s="17"/>
      <c r="I39" s="18"/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aca="1" ref="XFD1048555" ca="1">_xludf.Areas(solver_adj1)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mergeCells count="2">
    <mergeCell ref="A1:D1"/>
    <mergeCell ref="A3:B3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194F19F-A891-46AD-B6A0-B93C7D42DD12}">
          <xm:f>#REF!</xm:f>
        </x15:webExtension>
        <x15:webExtension appRef="{C52DD111-72C4-4CAC-B116-CECCA96BD5E8}">
          <xm:f>#REF!</xm:f>
        </x15:webExtension>
        <x15:webExtension appRef="{EE45590B-7908-4C3A-B47B-F1F1B0461A6A}">
          <xm:f>#REF!</xm:f>
        </x15:webExtension>
        <x15:webExtension appRef="{F1D42B58-4236-4746-9702-2402814DC726}">
          <xm:f>#REF!</xm:f>
        </x15:webExtension>
        <x15:webExtension appRef="{E1FB6474-727A-4617-9940-87100BC3D368}">
          <xm:f>#REF!</xm:f>
        </x15:webExtension>
        <x15:webExtension appRef="{92E88A3B-A3AD-43C1-88C3-60D7E849F64E}">
          <xm:f>#REF!</xm:f>
        </x15:webExtension>
        <x15:webExtension appRef="{BD22D0B4-4A36-4A27-9CE3-F56F27A59648}">
          <xm:f>#REF!</xm:f>
        </x15:webExtension>
        <x15:webExtension appRef="{26F5079E-811A-4615-BB4E-ABAF08816D8D}">
          <xm:f>#REF!</xm:f>
        </x15:webExtension>
        <x15:webExtension appRef="{B6261FDF-EE42-4CC2-A458-941534207465}">
          <xm:f>#REF!</xm:f>
        </x15:webExtension>
        <x15:webExtension appRef="{E4815D7E-F47C-412A-90CB-50A6072049D1}">
          <xm:f>#REF!</xm:f>
        </x15:webExtension>
        <x15:webExtension appRef="{F790F763-FBA1-4F84-9246-FD54E825E815}">
          <xm:f>#REF!</xm:f>
        </x15:webExtension>
        <x15:webExtension appRef="{540E163C-662D-4282-9D33-4D43A644D26F}">
          <xm:f>#REF!</xm:f>
        </x15:webExtension>
        <x15:webExtension appRef="{DDD08244-58FE-409C-A08D-4C60411A025A}">
          <xm:f>Punto1!$D$22:$D$27</xm:f>
        </x15:webExtension>
        <x15:webExtension appRef="{ABF8891B-5DAF-4B4A-AE04-6FF2228A978F}">
          <xm:f>#REF!</xm:f>
        </x15:webExtension>
        <x15:webExtension appRef="{4181E181-5AE6-43C9-A2F7-94F0A80D9F18}">
          <xm:f>#REF!</xm:f>
        </x15:webExtension>
        <x15:webExtension appRef="{6224A752-D9FD-4626-8CDF-BA4B50B27E79}">
          <xm:f>#REF!</xm:f>
        </x15:webExtension>
        <x15:webExtension appRef="{7E42193C-5B67-4E67-A19F-CCFB5DC08446}">
          <xm:f>Punto1!1:1048576</xm:f>
        </x15:webExtension>
        <x15:webExtension appRef="{E6A47BAC-2429-4F02-BD0F-C955E9068377}">
          <xm:f>Punto1!XFD1048550:XFD1048575</xm:f>
        </x15:webExtension>
        <x15:webExtension appRef="{CAE641E9-DABE-44D2-81F8-EF9B24EC99A7}">
          <xm:f>Punto1!$L$29</xm:f>
        </x15:webExtension>
        <x15:webExtension appRef="{EEB159ED-E399-4956-BF06-1AB293879736}">
          <xm:f>Punto1!$D$22:$D$29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667F-5B17-4C7D-9CBA-469F6D1FC0A2}">
  <dimension ref="A1:B22"/>
  <sheetViews>
    <sheetView topLeftCell="A4" workbookViewId="0">
      <selection activeCell="N20" sqref="N20"/>
    </sheetView>
  </sheetViews>
  <sheetFormatPr defaultRowHeight="15" x14ac:dyDescent="0.25"/>
  <cols>
    <col min="1" max="1" width="13.7109375" customWidth="1"/>
    <col min="2" max="2" width="18.28515625" bestFit="1" customWidth="1"/>
  </cols>
  <sheetData>
    <row r="1" spans="1:2" x14ac:dyDescent="0.25">
      <c r="A1" s="66" t="s">
        <v>0</v>
      </c>
      <c r="B1" s="65" t="s">
        <v>13</v>
      </c>
    </row>
    <row r="2" spans="1:2" x14ac:dyDescent="0.25">
      <c r="A2" s="67">
        <f>DATE(2022,12,20)</f>
        <v>44915</v>
      </c>
      <c r="B2" s="80">
        <v>1</v>
      </c>
    </row>
    <row r="3" spans="1:2" x14ac:dyDescent="0.25">
      <c r="A3" s="68">
        <v>45005</v>
      </c>
      <c r="B3" s="81">
        <v>0.99805769160240121</v>
      </c>
    </row>
    <row r="4" spans="1:2" x14ac:dyDescent="0.25">
      <c r="A4" s="68">
        <v>45097</v>
      </c>
      <c r="B4" s="81">
        <v>0.99414143297281665</v>
      </c>
    </row>
    <row r="5" spans="1:2" x14ac:dyDescent="0.25">
      <c r="A5" s="68">
        <v>45189</v>
      </c>
      <c r="B5" s="81">
        <v>0.9882744900437137</v>
      </c>
    </row>
    <row r="6" spans="1:2" x14ac:dyDescent="0.25">
      <c r="A6" s="68">
        <v>45280</v>
      </c>
      <c r="B6" s="81">
        <v>0.98051278384882701</v>
      </c>
    </row>
    <row r="7" spans="1:2" x14ac:dyDescent="0.25">
      <c r="A7" s="68">
        <v>45371</v>
      </c>
      <c r="B7" s="81">
        <v>0.9709276930906795</v>
      </c>
    </row>
    <row r="8" spans="1:2" x14ac:dyDescent="0.25">
      <c r="A8" s="68">
        <v>45463</v>
      </c>
      <c r="B8" s="81">
        <v>0.9595326500645871</v>
      </c>
    </row>
    <row r="9" spans="1:2" x14ac:dyDescent="0.25">
      <c r="A9" s="68">
        <v>45555</v>
      </c>
      <c r="B9" s="81">
        <v>0.94639375658040381</v>
      </c>
    </row>
    <row r="10" spans="1:2" x14ac:dyDescent="0.25">
      <c r="A10" s="68">
        <v>45646</v>
      </c>
      <c r="B10" s="81">
        <v>0.93160663476763328</v>
      </c>
    </row>
    <row r="11" spans="1:2" x14ac:dyDescent="0.25">
      <c r="A11" s="68">
        <v>45736</v>
      </c>
      <c r="B11" s="81">
        <v>0.91522987357723184</v>
      </c>
    </row>
    <row r="12" spans="1:2" x14ac:dyDescent="0.25">
      <c r="A12" s="68">
        <v>45828</v>
      </c>
      <c r="B12" s="81">
        <v>0.89735582066293718</v>
      </c>
    </row>
    <row r="13" spans="1:2" x14ac:dyDescent="0.25">
      <c r="A13" s="68">
        <v>45920</v>
      </c>
      <c r="B13" s="81">
        <v>0.87808399972885987</v>
      </c>
    </row>
    <row r="14" spans="1:2" x14ac:dyDescent="0.25">
      <c r="A14" s="68">
        <v>46011</v>
      </c>
      <c r="B14" s="81">
        <v>0.85753865795923456</v>
      </c>
    </row>
    <row r="15" spans="1:2" x14ac:dyDescent="0.25">
      <c r="A15" s="68">
        <v>46101</v>
      </c>
      <c r="B15" s="81">
        <v>0.85025013883402112</v>
      </c>
    </row>
    <row r="16" spans="1:2" x14ac:dyDescent="0.25">
      <c r="A16" s="68">
        <v>46193</v>
      </c>
      <c r="B16" s="81">
        <v>0.84246556395606631</v>
      </c>
    </row>
    <row r="17" spans="1:2" x14ac:dyDescent="0.25">
      <c r="A17" s="68">
        <v>46285</v>
      </c>
      <c r="B17" s="81">
        <v>0.83419973318501284</v>
      </c>
    </row>
    <row r="18" spans="1:2" x14ac:dyDescent="0.25">
      <c r="A18" s="68">
        <v>46376</v>
      </c>
      <c r="B18" s="81">
        <v>0.82547419803551414</v>
      </c>
    </row>
    <row r="19" spans="1:2" x14ac:dyDescent="0.25">
      <c r="A19" s="68">
        <v>46466</v>
      </c>
      <c r="B19" s="81">
        <v>0.8163110076218465</v>
      </c>
    </row>
    <row r="20" spans="1:2" x14ac:dyDescent="0.25">
      <c r="A20" s="68">
        <v>46558</v>
      </c>
      <c r="B20" s="81">
        <v>0.80671520904187533</v>
      </c>
    </row>
    <row r="21" spans="1:2" x14ac:dyDescent="0.25">
      <c r="A21" s="68">
        <v>46650</v>
      </c>
      <c r="B21" s="81">
        <v>0.79670451603238646</v>
      </c>
    </row>
    <row r="22" spans="1:2" x14ac:dyDescent="0.25">
      <c r="A22" s="69">
        <v>46741</v>
      </c>
      <c r="B22" s="82">
        <v>0.78630290620020049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Punto1</vt:lpstr>
      <vt:lpstr>Punto2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Cappello</dc:creator>
  <cp:lastModifiedBy>Giorgio Cappello</cp:lastModifiedBy>
  <dcterms:created xsi:type="dcterms:W3CDTF">2024-02-11T14:41:39Z</dcterms:created>
  <dcterms:modified xsi:type="dcterms:W3CDTF">2024-02-21T08:41:55Z</dcterms:modified>
</cp:coreProperties>
</file>