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<sst xmlns="http://schemas.openxmlformats.org/spreadsheetml/2006/main" count="256" uniqueCount="40">
  <si>
    <t xml:space="preserve">katheti</t>
  </si>
  <si>
    <t xml:space="preserve">s</t>
  </si>
  <si>
    <t xml:space="preserve">diamikes</t>
  </si>
  <si>
    <t xml:space="preserve">egkarsia</t>
  </si>
  <si>
    <t xml:space="preserve">p</t>
  </si>
  <si>
    <t xml:space="preserve">sfalma enos kiklou</t>
  </si>
  <si>
    <t xml:space="preserve">I=0</t>
  </si>
  <si>
    <t xml:space="preserve">I=8.13</t>
  </si>
  <si>
    <t xml:space="preserve">ra</t>
  </si>
  <si>
    <t xml:space="preserve">rb</t>
  </si>
  <si>
    <t xml:space="preserve">I=5.09</t>
  </si>
  <si>
    <t xml:space="preserve">I=5.25</t>
  </si>
  <si>
    <t xml:space="preserve">I=6.18</t>
  </si>
  <si>
    <t xml:space="preserve">I=5.27</t>
  </si>
  <si>
    <t xml:space="preserve">r</t>
  </si>
  <si>
    <t xml:space="preserve">I=6.05</t>
  </si>
  <si>
    <t xml:space="preserve">I(A)0.05</t>
  </si>
  <si>
    <t xml:space="preserve">B(mT)0.05</t>
  </si>
  <si>
    <t xml:space="preserve">I=7.13</t>
  </si>
  <si>
    <t xml:space="preserve">I=6.03</t>
  </si>
  <si>
    <t xml:space="preserve">I=7.03</t>
  </si>
  <si>
    <t xml:space="preserve">I=7.16</t>
  </si>
  <si>
    <t xml:space="preserve">I=8.15</t>
  </si>
  <si>
    <t xml:space="preserve">I=9.09</t>
  </si>
  <si>
    <t xml:space="preserve">I=10.05</t>
  </si>
  <si>
    <t xml:space="preserve">I=9.24</t>
  </si>
  <si>
    <t xml:space="preserve">I=10.07</t>
  </si>
  <si>
    <t xml:space="preserve">I=9.16</t>
  </si>
  <si>
    <t xml:space="preserve">I=10.16</t>
  </si>
  <si>
    <t xml:space="preserve">δ</t>
  </si>
  <si>
    <t xml:space="preserve">Δ</t>
  </si>
  <si>
    <t xml:space="preserve">Δν</t>
  </si>
  <si>
    <t xml:space="preserve">ΔΕ</t>
  </si>
  <si>
    <t xml:space="preserve">eV</t>
  </si>
  <si>
    <t xml:space="preserve">&amp;</t>
  </si>
  <si>
    <t xml:space="preserve">$</t>
  </si>
  <si>
    <t xml:space="preserve">\pm </t>
  </si>
  <si>
    <t xml:space="preserve">\\</t>
  </si>
  <si>
    <t xml:space="preserve">\hline</t>
  </si>
  <si>
    <t xml:space="preserve">&amp;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</si>
</sst>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Sheet1!$B$5:$B$14</c:f>
              <c:numCache>
                <c:formatCode>General</c:formatCode>
                <c:ptCount val="10"/>
                <c:pt idx="0">
                  <c:v>1.09</c:v>
                </c:pt>
                <c:pt idx="1">
                  <c:v>2.24</c:v>
                </c:pt>
                <c:pt idx="2">
                  <c:v>3.06</c:v>
                </c:pt>
                <c:pt idx="3">
                  <c:v>4.15</c:v>
                </c:pt>
                <c:pt idx="4">
                  <c:v>5.08</c:v>
                </c:pt>
                <c:pt idx="5">
                  <c:v>6.16</c:v>
                </c:pt>
                <c:pt idx="6">
                  <c:v>7.08</c:v>
                </c:pt>
                <c:pt idx="7">
                  <c:v>8.13</c:v>
                </c:pt>
                <c:pt idx="8">
                  <c:v>9.21</c:v>
                </c:pt>
                <c:pt idx="9">
                  <c:v>10.01</c:v>
                </c:pt>
              </c:numCache>
            </c:num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62</c:v>
                </c:pt>
                <c:pt idx="1">
                  <c:v>129</c:v>
                </c:pt>
                <c:pt idx="2">
                  <c:v>179</c:v>
                </c:pt>
                <c:pt idx="3">
                  <c:v>245</c:v>
                </c:pt>
                <c:pt idx="4">
                  <c:v>301</c:v>
                </c:pt>
                <c:pt idx="5">
                  <c:v>365</c:v>
                </c:pt>
                <c:pt idx="6">
                  <c:v>420</c:v>
                </c:pt>
                <c:pt idx="7">
                  <c:v>480</c:v>
                </c:pt>
                <c:pt idx="8">
                  <c:v>533</c:v>
                </c:pt>
                <c:pt idx="9">
                  <c:v>567</c:v>
                </c:pt>
              </c:numCache>
            </c:numRef>
          </c:yVal>
          <c:smooth val="0"/>
        </c:ser>
        <c:axId val="40183328"/>
        <c:axId val="52628660"/>
      </c:scatterChart>
      <c:valAx>
        <c:axId val="401833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628660"/>
        <c:crosses val="autoZero"/>
        <c:crossBetween val="midCat"/>
      </c:valAx>
      <c:valAx>
        <c:axId val="526286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18332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63360</xdr:rowOff>
    </xdr:from>
    <xdr:to>
      <xdr:col>7</xdr:col>
      <xdr:colOff>303840</xdr:colOff>
      <xdr:row>29</xdr:row>
      <xdr:rowOff>42840</xdr:rowOff>
    </xdr:to>
    <xdr:graphicFrame>
      <xdr:nvGraphicFramePr>
        <xdr:cNvPr id="0" name="Chart 2"/>
        <xdr:cNvGraphicFramePr/>
      </xdr:nvGraphicFramePr>
      <xdr:xfrm>
        <a:off x="0" y="2641320"/>
        <a:ext cx="46065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85"/>
  <sheetViews>
    <sheetView showFormulas="false" showGridLines="true" showRowColHeaders="true" showZeros="true" rightToLeft="false" tabSelected="true" showOutlineSymbols="true" defaultGridColor="true" view="normal" topLeftCell="J23" colorId="64" zoomScale="100" zoomScaleNormal="100" zoomScalePageLayoutView="100" workbookViewId="0">
      <selection pane="topLeft" activeCell="V44" activeCellId="0" sqref="V44:AD49"/>
    </sheetView>
  </sheetViews>
  <sheetFormatPr defaultColWidth="8.72265625" defaultRowHeight="14.5" zeroHeight="false" outlineLevelRow="0" outlineLevelCol="0"/>
  <sheetData>
    <row r="1" customFormat="false" ht="14.5" hidden="false" customHeight="false" outlineLevel="0" collapsed="false">
      <c r="K1" s="1" t="s">
        <v>0</v>
      </c>
      <c r="L1" s="1" t="s">
        <v>1</v>
      </c>
      <c r="T1" s="1" t="s">
        <v>2</v>
      </c>
      <c r="AB1" s="1" t="s">
        <v>3</v>
      </c>
      <c r="AC1" s="1" t="s">
        <v>4</v>
      </c>
    </row>
    <row r="2" customFormat="false" ht="14.5" hidden="false" customHeight="false" outlineLevel="0" collapsed="false">
      <c r="F2" s="1" t="s">
        <v>5</v>
      </c>
      <c r="I2" s="1" t="s">
        <v>6</v>
      </c>
      <c r="K2" s="1" t="s">
        <v>7</v>
      </c>
      <c r="L2" s="1" t="s">
        <v>8</v>
      </c>
      <c r="M2" s="1" t="s">
        <v>9</v>
      </c>
      <c r="O2" s="1" t="s">
        <v>10</v>
      </c>
      <c r="P2" s="1" t="s">
        <v>8</v>
      </c>
      <c r="Q2" s="1" t="s">
        <v>9</v>
      </c>
      <c r="T2" s="2" t="s">
        <v>11</v>
      </c>
      <c r="U2" s="2" t="s">
        <v>8</v>
      </c>
      <c r="V2" s="2" t="s">
        <v>9</v>
      </c>
      <c r="X2" s="2" t="s">
        <v>12</v>
      </c>
      <c r="Y2" s="2" t="s">
        <v>8</v>
      </c>
      <c r="Z2" s="2" t="s">
        <v>9</v>
      </c>
      <c r="AB2" s="2" t="s">
        <v>13</v>
      </c>
      <c r="AC2" s="2" t="s">
        <v>14</v>
      </c>
      <c r="AD2" s="2"/>
      <c r="AE2" s="2" t="s">
        <v>15</v>
      </c>
      <c r="AF2" s="2" t="s">
        <v>14</v>
      </c>
      <c r="AH2" s="2"/>
    </row>
    <row r="3" customFormat="false" ht="14.5" hidden="false" customHeight="false" outlineLevel="0" collapsed="false">
      <c r="B3" s="1" t="s">
        <v>16</v>
      </c>
      <c r="C3" s="1" t="s">
        <v>17</v>
      </c>
      <c r="F3" s="1" t="n">
        <f aca="false">(84-75)/2</f>
        <v>4.5</v>
      </c>
      <c r="I3" s="1" t="s">
        <v>14</v>
      </c>
      <c r="K3" s="1" t="n">
        <v>1</v>
      </c>
      <c r="L3" s="1" t="n">
        <v>79</v>
      </c>
      <c r="M3" s="1" t="n">
        <v>115</v>
      </c>
      <c r="O3" s="1" t="n">
        <v>1</v>
      </c>
      <c r="P3" s="1" t="n">
        <v>84</v>
      </c>
      <c r="Q3" s="1" t="n">
        <v>110</v>
      </c>
      <c r="T3" s="1" t="n">
        <v>1</v>
      </c>
      <c r="U3" s="1" t="n">
        <v>86</v>
      </c>
      <c r="V3" s="1" t="n">
        <v>110</v>
      </c>
      <c r="X3" s="1" t="n">
        <v>1</v>
      </c>
      <c r="Y3" s="1" t="n">
        <v>89</v>
      </c>
      <c r="Z3" s="1" t="n">
        <v>117</v>
      </c>
      <c r="AB3" s="1" t="n">
        <v>1</v>
      </c>
      <c r="AC3" s="1" t="n">
        <v>101</v>
      </c>
      <c r="AE3" s="1" t="n">
        <v>1</v>
      </c>
      <c r="AF3" s="1" t="n">
        <v>105</v>
      </c>
    </row>
    <row r="4" customFormat="false" ht="14.5" hidden="false" customHeight="false" outlineLevel="0" collapsed="false">
      <c r="B4" s="1" t="n">
        <v>0</v>
      </c>
      <c r="C4" s="1" t="n">
        <v>0</v>
      </c>
      <c r="I4" s="1" t="n">
        <v>94</v>
      </c>
      <c r="K4" s="1" t="n">
        <v>2</v>
      </c>
      <c r="L4" s="1" t="n">
        <v>163</v>
      </c>
      <c r="M4" s="1" t="n">
        <v>186</v>
      </c>
      <c r="O4" s="1" t="n">
        <v>2</v>
      </c>
      <c r="P4" s="1" t="n">
        <v>161</v>
      </c>
      <c r="Q4" s="1" t="n">
        <v>183</v>
      </c>
      <c r="T4" s="1" t="n">
        <v>2</v>
      </c>
      <c r="U4" s="1" t="n">
        <v>165</v>
      </c>
      <c r="V4" s="1" t="n">
        <v>185</v>
      </c>
      <c r="X4" s="1" t="n">
        <v>2</v>
      </c>
      <c r="Y4" s="1" t="n">
        <v>165</v>
      </c>
      <c r="Z4" s="1" t="n">
        <v>193</v>
      </c>
      <c r="AB4" s="1" t="n">
        <v>2</v>
      </c>
      <c r="AC4" s="1" t="n">
        <v>175</v>
      </c>
      <c r="AE4" s="1" t="n">
        <v>2</v>
      </c>
      <c r="AF4" s="1" t="n">
        <v>176</v>
      </c>
    </row>
    <row r="5" customFormat="false" ht="14.5" hidden="false" customHeight="false" outlineLevel="0" collapsed="false">
      <c r="B5" s="1" t="n">
        <v>1.09</v>
      </c>
      <c r="C5" s="1" t="n">
        <v>62</v>
      </c>
      <c r="I5" s="1" t="n">
        <v>172</v>
      </c>
      <c r="K5" s="1" t="n">
        <v>3</v>
      </c>
      <c r="L5" s="1" t="n">
        <v>218</v>
      </c>
      <c r="M5" s="1" t="n">
        <v>237</v>
      </c>
      <c r="O5" s="1" t="n">
        <v>3</v>
      </c>
      <c r="P5" s="1" t="n">
        <v>219</v>
      </c>
      <c r="Q5" s="1" t="n">
        <v>239</v>
      </c>
      <c r="T5" s="1" t="n">
        <v>3</v>
      </c>
      <c r="U5" s="1" t="n">
        <v>217</v>
      </c>
      <c r="V5" s="1" t="n">
        <v>238</v>
      </c>
      <c r="X5" s="1" t="n">
        <v>3</v>
      </c>
      <c r="Y5" s="1" t="n">
        <v>221</v>
      </c>
      <c r="Z5" s="1" t="n">
        <v>240</v>
      </c>
      <c r="AB5" s="1" t="n">
        <v>3</v>
      </c>
      <c r="AC5" s="1" t="n">
        <v>225</v>
      </c>
      <c r="AE5" s="1" t="n">
        <v>3</v>
      </c>
      <c r="AF5" s="1" t="n">
        <v>229</v>
      </c>
    </row>
    <row r="6" customFormat="false" ht="14.5" hidden="false" customHeight="false" outlineLevel="0" collapsed="false">
      <c r="B6" s="1" t="n">
        <v>2.24</v>
      </c>
      <c r="C6" s="1" t="n">
        <v>129</v>
      </c>
      <c r="I6" s="1" t="n">
        <v>226</v>
      </c>
      <c r="K6" s="1" t="n">
        <v>4</v>
      </c>
      <c r="L6" s="1" t="n">
        <v>258</v>
      </c>
      <c r="M6" s="1" t="n">
        <v>281</v>
      </c>
      <c r="O6" s="1" t="n">
        <v>4</v>
      </c>
      <c r="P6" s="1" t="n">
        <v>261</v>
      </c>
      <c r="Q6" s="1" t="n">
        <v>281</v>
      </c>
      <c r="AB6" s="1" t="n">
        <v>4</v>
      </c>
      <c r="AC6" s="1" t="n">
        <v>268</v>
      </c>
      <c r="AE6" s="1" t="n">
        <v>4</v>
      </c>
      <c r="AF6" s="1" t="n">
        <v>269</v>
      </c>
    </row>
    <row r="7" customFormat="false" ht="14.5" hidden="false" customHeight="false" outlineLevel="0" collapsed="false">
      <c r="B7" s="1" t="n">
        <v>3.06</v>
      </c>
      <c r="C7" s="1" t="n">
        <v>179</v>
      </c>
      <c r="I7" s="1" t="n">
        <v>266</v>
      </c>
      <c r="T7" s="2" t="s">
        <v>18</v>
      </c>
      <c r="U7" s="2" t="s">
        <v>8</v>
      </c>
      <c r="V7" s="2" t="s">
        <v>9</v>
      </c>
      <c r="X7" s="2" t="s">
        <v>7</v>
      </c>
      <c r="Y7" s="2" t="s">
        <v>8</v>
      </c>
      <c r="Z7" s="2" t="s">
        <v>9</v>
      </c>
    </row>
    <row r="8" customFormat="false" ht="14.5" hidden="false" customHeight="false" outlineLevel="0" collapsed="false">
      <c r="B8" s="1" t="n">
        <v>4.15</v>
      </c>
      <c r="C8" s="1" t="n">
        <v>245</v>
      </c>
      <c r="K8" s="1" t="s">
        <v>19</v>
      </c>
      <c r="L8" s="1" t="s">
        <v>8</v>
      </c>
      <c r="M8" s="1" t="s">
        <v>9</v>
      </c>
      <c r="O8" s="1" t="s">
        <v>20</v>
      </c>
      <c r="P8" s="1" t="s">
        <v>8</v>
      </c>
      <c r="Q8" s="1" t="s">
        <v>9</v>
      </c>
      <c r="T8" s="1" t="n">
        <v>1</v>
      </c>
      <c r="U8" s="1" t="n">
        <v>83</v>
      </c>
      <c r="V8" s="1" t="n">
        <v>113</v>
      </c>
      <c r="X8" s="1" t="n">
        <v>1</v>
      </c>
      <c r="Y8" s="1" t="n">
        <v>85</v>
      </c>
      <c r="Z8" s="1" t="n">
        <v>119</v>
      </c>
      <c r="AB8" s="2" t="s">
        <v>21</v>
      </c>
      <c r="AC8" s="2" t="s">
        <v>14</v>
      </c>
      <c r="AD8" s="2"/>
      <c r="AE8" s="2" t="s">
        <v>22</v>
      </c>
      <c r="AF8" s="2" t="s">
        <v>14</v>
      </c>
      <c r="AH8" s="2"/>
    </row>
    <row r="9" customFormat="false" ht="14.5" hidden="false" customHeight="false" outlineLevel="0" collapsed="false">
      <c r="B9" s="1" t="n">
        <v>5.08</v>
      </c>
      <c r="C9" s="1" t="n">
        <v>301</v>
      </c>
      <c r="K9" s="1" t="n">
        <v>1</v>
      </c>
      <c r="L9" s="1" t="n">
        <v>76</v>
      </c>
      <c r="M9" s="1" t="n">
        <v>109</v>
      </c>
      <c r="O9" s="1" t="n">
        <v>1</v>
      </c>
      <c r="P9" s="1" t="n">
        <v>79</v>
      </c>
      <c r="Q9" s="1" t="n">
        <v>116</v>
      </c>
      <c r="T9" s="1" t="n">
        <v>2</v>
      </c>
      <c r="U9" s="1" t="n">
        <v>166</v>
      </c>
      <c r="V9" s="1" t="n">
        <v>188</v>
      </c>
      <c r="X9" s="1" t="n">
        <v>2</v>
      </c>
      <c r="Y9" s="1" t="n">
        <v>166</v>
      </c>
      <c r="Z9" s="1" t="n">
        <v>190</v>
      </c>
      <c r="AB9" s="1" t="n">
        <v>1</v>
      </c>
      <c r="AC9" s="1" t="n">
        <v>103</v>
      </c>
      <c r="AE9" s="1" t="n">
        <v>1</v>
      </c>
      <c r="AF9" s="1" t="n">
        <v>100</v>
      </c>
    </row>
    <row r="10" customFormat="false" ht="14.5" hidden="false" customHeight="false" outlineLevel="0" collapsed="false">
      <c r="B10" s="1" t="n">
        <v>6.16</v>
      </c>
      <c r="C10" s="1" t="n">
        <v>365</v>
      </c>
      <c r="K10" s="1" t="n">
        <v>2</v>
      </c>
      <c r="L10" s="1" t="n">
        <v>159</v>
      </c>
      <c r="M10" s="1" t="n">
        <v>184</v>
      </c>
      <c r="O10" s="1" t="n">
        <v>2</v>
      </c>
      <c r="P10" s="1" t="n">
        <v>165</v>
      </c>
      <c r="Q10" s="1" t="n">
        <v>183</v>
      </c>
      <c r="T10" s="1" t="n">
        <v>3</v>
      </c>
      <c r="U10" s="1" t="n">
        <v>218</v>
      </c>
      <c r="V10" s="1" t="n">
        <v>241</v>
      </c>
      <c r="X10" s="1" t="n">
        <v>3</v>
      </c>
      <c r="Y10" s="1" t="n">
        <v>219</v>
      </c>
      <c r="Z10" s="1" t="n">
        <v>240</v>
      </c>
      <c r="AB10" s="1" t="n">
        <v>2</v>
      </c>
      <c r="AC10" s="1" t="n">
        <v>177</v>
      </c>
      <c r="AE10" s="1" t="n">
        <v>2</v>
      </c>
      <c r="AF10" s="1" t="n">
        <v>174</v>
      </c>
    </row>
    <row r="11" customFormat="false" ht="14.5" hidden="false" customHeight="false" outlineLevel="0" collapsed="false">
      <c r="B11" s="1" t="n">
        <v>7.08</v>
      </c>
      <c r="C11" s="1" t="n">
        <v>420</v>
      </c>
      <c r="K11" s="1" t="n">
        <v>3</v>
      </c>
      <c r="L11" s="1" t="n">
        <v>215</v>
      </c>
      <c r="M11" s="1" t="n">
        <v>236</v>
      </c>
      <c r="O11" s="1" t="n">
        <v>3</v>
      </c>
      <c r="P11" s="1" t="n">
        <v>220</v>
      </c>
      <c r="Q11" s="1" t="n">
        <v>237</v>
      </c>
      <c r="AB11" s="1" t="n">
        <v>3</v>
      </c>
      <c r="AC11" s="1" t="n">
        <v>228</v>
      </c>
      <c r="AE11" s="1" t="n">
        <v>3</v>
      </c>
      <c r="AF11" s="1" t="n">
        <v>225</v>
      </c>
    </row>
    <row r="12" customFormat="false" ht="14.5" hidden="false" customHeight="false" outlineLevel="0" collapsed="false">
      <c r="B12" s="1" t="n">
        <v>8.13</v>
      </c>
      <c r="C12" s="1" t="n">
        <v>480</v>
      </c>
      <c r="K12" s="1" t="n">
        <v>4</v>
      </c>
      <c r="L12" s="1" t="n">
        <v>258</v>
      </c>
      <c r="M12" s="1" t="n">
        <v>277</v>
      </c>
      <c r="O12" s="1" t="n">
        <v>4</v>
      </c>
      <c r="P12" s="1" t="n">
        <v>259</v>
      </c>
      <c r="Q12" s="1" t="n">
        <v>279</v>
      </c>
      <c r="T12" s="2" t="s">
        <v>23</v>
      </c>
      <c r="U12" s="2" t="s">
        <v>8</v>
      </c>
      <c r="V12" s="2" t="s">
        <v>9</v>
      </c>
      <c r="X12" s="2" t="s">
        <v>24</v>
      </c>
      <c r="Y12" s="2" t="s">
        <v>8</v>
      </c>
      <c r="Z12" s="2" t="s">
        <v>9</v>
      </c>
      <c r="AB12" s="1" t="n">
        <v>4</v>
      </c>
      <c r="AC12" s="1" t="n">
        <v>270</v>
      </c>
      <c r="AE12" s="1" t="n">
        <v>4</v>
      </c>
      <c r="AF12" s="1" t="n">
        <v>265</v>
      </c>
    </row>
    <row r="13" customFormat="false" ht="14.5" hidden="false" customHeight="false" outlineLevel="0" collapsed="false">
      <c r="B13" s="1" t="n">
        <v>9.21</v>
      </c>
      <c r="C13" s="1" t="n">
        <v>533</v>
      </c>
      <c r="T13" s="1" t="n">
        <v>1</v>
      </c>
      <c r="U13" s="1" t="n">
        <v>82</v>
      </c>
      <c r="V13" s="1" t="n">
        <v>117</v>
      </c>
      <c r="X13" s="1" t="n">
        <v>1</v>
      </c>
      <c r="Y13" s="1" t="n">
        <v>79</v>
      </c>
      <c r="Z13" s="1" t="n">
        <v>219</v>
      </c>
    </row>
    <row r="14" customFormat="false" ht="14.5" hidden="false" customHeight="false" outlineLevel="0" collapsed="false">
      <c r="B14" s="1" t="n">
        <v>10.01</v>
      </c>
      <c r="C14" s="1" t="n">
        <v>567</v>
      </c>
      <c r="K14" s="1" t="s">
        <v>25</v>
      </c>
      <c r="L14" s="1" t="s">
        <v>8</v>
      </c>
      <c r="M14" s="1" t="s">
        <v>9</v>
      </c>
      <c r="O14" s="1" t="s">
        <v>26</v>
      </c>
      <c r="P14" s="1" t="s">
        <v>8</v>
      </c>
      <c r="Q14" s="1" t="s">
        <v>9</v>
      </c>
      <c r="T14" s="1" t="n">
        <v>2</v>
      </c>
      <c r="U14" s="1" t="n">
        <v>162</v>
      </c>
      <c r="V14" s="1" t="n">
        <v>184</v>
      </c>
      <c r="X14" s="1" t="n">
        <v>2</v>
      </c>
      <c r="Y14" s="1" t="n">
        <v>164</v>
      </c>
      <c r="Z14" s="1" t="n">
        <v>190</v>
      </c>
      <c r="AB14" s="2" t="s">
        <v>27</v>
      </c>
      <c r="AC14" s="2" t="s">
        <v>14</v>
      </c>
      <c r="AD14" s="2"/>
      <c r="AE14" s="2" t="s">
        <v>28</v>
      </c>
      <c r="AF14" s="2" t="s">
        <v>14</v>
      </c>
      <c r="AH14" s="2"/>
    </row>
    <row r="15" customFormat="false" ht="14.5" hidden="false" customHeight="false" outlineLevel="0" collapsed="false">
      <c r="K15" s="1" t="n">
        <v>1</v>
      </c>
      <c r="L15" s="1" t="n">
        <v>82</v>
      </c>
      <c r="M15" s="1" t="n">
        <v>116</v>
      </c>
      <c r="O15" s="1" t="n">
        <v>1</v>
      </c>
      <c r="P15" s="1" t="n">
        <v>76</v>
      </c>
      <c r="Q15" s="1" t="n">
        <v>114</v>
      </c>
      <c r="T15" s="1" t="n">
        <v>3</v>
      </c>
      <c r="U15" s="1" t="n">
        <v>220</v>
      </c>
      <c r="V15" s="1" t="n">
        <v>237</v>
      </c>
      <c r="X15" s="1" t="n">
        <v>3</v>
      </c>
      <c r="Y15" s="1" t="n">
        <v>218</v>
      </c>
      <c r="Z15" s="1" t="n">
        <v>246</v>
      </c>
      <c r="AB15" s="1" t="n">
        <v>1</v>
      </c>
      <c r="AC15" s="1" t="n">
        <v>100</v>
      </c>
      <c r="AE15" s="1" t="n">
        <v>1</v>
      </c>
      <c r="AF15" s="1" t="n">
        <v>104</v>
      </c>
    </row>
    <row r="16" customFormat="false" ht="14.5" hidden="false" customHeight="false" outlineLevel="0" collapsed="false">
      <c r="K16" s="1" t="n">
        <v>2</v>
      </c>
      <c r="L16" s="1" t="n">
        <v>164</v>
      </c>
      <c r="M16" s="1" t="n">
        <v>187</v>
      </c>
      <c r="O16" s="1" t="n">
        <v>2</v>
      </c>
      <c r="P16" s="1" t="n">
        <v>161</v>
      </c>
      <c r="Q16" s="1" t="n">
        <v>186</v>
      </c>
      <c r="AB16" s="1" t="n">
        <v>2</v>
      </c>
      <c r="AC16" s="1" t="n">
        <v>172</v>
      </c>
      <c r="AE16" s="1" t="n">
        <v>2</v>
      </c>
      <c r="AF16" s="1" t="n">
        <v>177</v>
      </c>
    </row>
    <row r="17" customFormat="false" ht="14.5" hidden="false" customHeight="false" outlineLevel="0" collapsed="false">
      <c r="K17" s="1" t="n">
        <v>3</v>
      </c>
      <c r="L17" s="1" t="n">
        <v>219</v>
      </c>
      <c r="M17" s="1" t="n">
        <v>241</v>
      </c>
      <c r="O17" s="1" t="n">
        <v>3</v>
      </c>
      <c r="P17" s="1" t="n">
        <v>213</v>
      </c>
      <c r="Q17" s="1" t="n">
        <v>239</v>
      </c>
      <c r="AB17" s="1" t="n">
        <v>3</v>
      </c>
      <c r="AC17" s="1" t="n">
        <v>229</v>
      </c>
      <c r="AE17" s="1" t="n">
        <v>3</v>
      </c>
      <c r="AF17" s="1" t="n">
        <v>232</v>
      </c>
    </row>
    <row r="18" customFormat="false" ht="14.5" hidden="false" customHeight="false" outlineLevel="0" collapsed="false">
      <c r="K18" s="1" t="n">
        <v>4</v>
      </c>
      <c r="L18" s="1" t="n">
        <v>259</v>
      </c>
      <c r="M18" s="1" t="n">
        <v>284</v>
      </c>
      <c r="O18" s="1" t="n">
        <v>4</v>
      </c>
      <c r="P18" s="1" t="n">
        <v>257</v>
      </c>
      <c r="Q18" s="1" t="n">
        <v>283</v>
      </c>
      <c r="AB18" s="1" t="n">
        <v>4</v>
      </c>
      <c r="AC18" s="1" t="n">
        <v>269</v>
      </c>
      <c r="AE18" s="1" t="n">
        <v>4</v>
      </c>
      <c r="AF18" s="1" t="n">
        <v>270</v>
      </c>
    </row>
    <row r="33" customFormat="false" ht="13.8" hidden="false" customHeight="false" outlineLevel="0" collapsed="false">
      <c r="A33" s="1" t="s">
        <v>2</v>
      </c>
      <c r="N33" s="1" t="s">
        <v>0</v>
      </c>
      <c r="O33" s="1" t="s">
        <v>1</v>
      </c>
      <c r="AE33" s="1" t="s">
        <v>3</v>
      </c>
      <c r="AF33" s="1" t="s">
        <v>4</v>
      </c>
    </row>
    <row r="34" customFormat="false" ht="13.8" hidden="false" customHeight="false" outlineLevel="0" collapsed="false">
      <c r="A34" s="2" t="s">
        <v>11</v>
      </c>
      <c r="B34" s="2" t="s">
        <v>8</v>
      </c>
      <c r="C34" s="2" t="s">
        <v>9</v>
      </c>
      <c r="E34" s="1" t="s">
        <v>29</v>
      </c>
      <c r="F34" s="1" t="s">
        <v>30</v>
      </c>
      <c r="G34" s="1" t="s">
        <v>31</v>
      </c>
      <c r="H34" s="1" t="s">
        <v>32</v>
      </c>
      <c r="I34" s="0" t="s">
        <v>33</v>
      </c>
      <c r="N34" s="1" t="s">
        <v>7</v>
      </c>
      <c r="O34" s="1" t="s">
        <v>8</v>
      </c>
      <c r="P34" s="1" t="s">
        <v>9</v>
      </c>
      <c r="R34" s="1" t="s">
        <v>29</v>
      </c>
      <c r="S34" s="1" t="s">
        <v>30</v>
      </c>
      <c r="T34" s="1" t="s">
        <v>31</v>
      </c>
      <c r="U34" s="1" t="s">
        <v>32</v>
      </c>
      <c r="X34" s="1" t="n">
        <v>8.13</v>
      </c>
      <c r="Y34" s="1" t="n">
        <v>0.05</v>
      </c>
      <c r="Z34" s="1" t="n">
        <f aca="false">U38</f>
        <v>1.19294815626141E-023</v>
      </c>
      <c r="AA34" s="1" t="n">
        <f aca="false">U39</f>
        <v>6.31053819822186E-025</v>
      </c>
      <c r="AE34" s="2" t="s">
        <v>13</v>
      </c>
      <c r="AF34" s="2" t="s">
        <v>14</v>
      </c>
      <c r="AH34" s="1" t="s">
        <v>29</v>
      </c>
      <c r="AI34" s="1" t="s">
        <v>30</v>
      </c>
      <c r="AJ34" s="1" t="s">
        <v>31</v>
      </c>
      <c r="AK34" s="1" t="s">
        <v>32</v>
      </c>
    </row>
    <row r="35" customFormat="false" ht="13.8" hidden="false" customHeight="false" outlineLevel="0" collapsed="false">
      <c r="A35" s="1" t="n">
        <v>1</v>
      </c>
      <c r="B35" s="1" t="n">
        <v>86</v>
      </c>
      <c r="C35" s="1" t="n">
        <v>110</v>
      </c>
      <c r="E35" s="1" t="n">
        <f aca="false">C35^2-B35^2</f>
        <v>4704</v>
      </c>
      <c r="F35" s="1" t="n">
        <f aca="false">C36^2-C35</f>
        <v>34115</v>
      </c>
      <c r="N35" s="1" t="n">
        <v>1</v>
      </c>
      <c r="O35" s="1" t="n">
        <v>79</v>
      </c>
      <c r="P35" s="1" t="n">
        <v>115</v>
      </c>
      <c r="R35" s="1" t="n">
        <f aca="false">P35^2-O35^2</f>
        <v>6984</v>
      </c>
      <c r="S35" s="1" t="n">
        <f aca="false">P36^2-P35^2</f>
        <v>21371</v>
      </c>
      <c r="T35" s="1" t="n">
        <f aca="false">1/2*10^11 *R38/S38</f>
        <v>17993184860.6547</v>
      </c>
      <c r="X35" s="1" t="n">
        <v>6.03</v>
      </c>
      <c r="Y35" s="1" t="n">
        <v>0.05</v>
      </c>
      <c r="Z35" s="1" t="n">
        <f aca="false">U44</f>
        <v>1.23458803663953E-023</v>
      </c>
      <c r="AA35" s="1" t="n">
        <f aca="false">U45</f>
        <v>1.26805203329655E-024</v>
      </c>
      <c r="AE35" s="1" t="n">
        <v>1</v>
      </c>
      <c r="AF35" s="1" t="n">
        <v>101</v>
      </c>
      <c r="AH35" s="1" t="n">
        <f aca="false">AF36^2-AF35^2</f>
        <v>20424</v>
      </c>
    </row>
    <row r="36" customFormat="false" ht="13.8" hidden="false" customHeight="false" outlineLevel="0" collapsed="false">
      <c r="A36" s="1" t="n">
        <v>2</v>
      </c>
      <c r="B36" s="1" t="n">
        <v>165</v>
      </c>
      <c r="C36" s="1" t="n">
        <v>185</v>
      </c>
      <c r="E36" s="1" t="n">
        <f aca="false">C36^2-B36^2</f>
        <v>7000</v>
      </c>
      <c r="F36" s="1" t="n">
        <f aca="false">C37^2-C36</f>
        <v>56459</v>
      </c>
      <c r="N36" s="1" t="n">
        <v>2</v>
      </c>
      <c r="O36" s="1" t="n">
        <v>163</v>
      </c>
      <c r="P36" s="1" t="n">
        <v>186</v>
      </c>
      <c r="R36" s="1" t="n">
        <f aca="false">P36^2-O36^2</f>
        <v>8027</v>
      </c>
      <c r="S36" s="1" t="n">
        <f aca="false">P37^2-P36^2</f>
        <v>21573</v>
      </c>
      <c r="X36" s="1" t="n">
        <v>9.24</v>
      </c>
      <c r="Y36" s="1" t="n">
        <v>0.05</v>
      </c>
      <c r="Z36" s="1" t="n">
        <f aca="false">U50</f>
        <v>1.22955915178571E-023</v>
      </c>
      <c r="AA36" s="1" t="n">
        <f aca="false">U51</f>
        <v>1.20913267817698E-024</v>
      </c>
      <c r="AE36" s="1" t="n">
        <v>2</v>
      </c>
      <c r="AF36" s="1" t="n">
        <v>175</v>
      </c>
      <c r="AH36" s="3" t="n">
        <f aca="false">AF37^2-AF36^2</f>
        <v>20000</v>
      </c>
      <c r="AI36" s="3"/>
    </row>
    <row r="37" customFormat="false" ht="13.8" hidden="false" customHeight="false" outlineLevel="0" collapsed="false">
      <c r="A37" s="1" t="n">
        <v>3</v>
      </c>
      <c r="B37" s="1" t="n">
        <v>217</v>
      </c>
      <c r="C37" s="1" t="n">
        <v>238</v>
      </c>
      <c r="N37" s="1" t="n">
        <v>3</v>
      </c>
      <c r="O37" s="1" t="n">
        <v>218</v>
      </c>
      <c r="P37" s="1" t="n">
        <v>237</v>
      </c>
      <c r="R37" s="1" t="n">
        <f aca="false">P37^2-O37^2</f>
        <v>8645</v>
      </c>
      <c r="S37" s="1" t="n">
        <f aca="false">P38^2-P37^2</f>
        <v>22792</v>
      </c>
      <c r="X37" s="1" t="n">
        <v>5.09</v>
      </c>
      <c r="Y37" s="1" t="n">
        <v>0.05</v>
      </c>
      <c r="Z37" s="1" t="n">
        <f aca="false">U56</f>
        <v>1.07946605644546E-023</v>
      </c>
      <c r="AA37" s="1" t="n">
        <f aca="false">U57</f>
        <v>1.48055949200149E-024</v>
      </c>
      <c r="AE37" s="1" t="n">
        <v>3</v>
      </c>
      <c r="AF37" s="1" t="n">
        <v>225</v>
      </c>
      <c r="AH37" s="3" t="n">
        <f aca="false">AF38^2-AF37^2</f>
        <v>21199</v>
      </c>
      <c r="AI37" s="3"/>
    </row>
    <row r="38" customFormat="false" ht="13.8" hidden="false" customHeight="false" outlineLevel="0" collapsed="false">
      <c r="E38" s="4" t="n">
        <f aca="false">AVERAGE(E35:E36)</f>
        <v>5852</v>
      </c>
      <c r="F38" s="4" t="n">
        <f aca="false">AVERAGE(F35:F36)</f>
        <v>45287</v>
      </c>
      <c r="G38" s="1" t="n">
        <f aca="false">(1/2)*10^(8+3)*E38/F38</f>
        <v>6461015302.40466</v>
      </c>
      <c r="H38" s="1" t="n">
        <f aca="false">G38*6.63*10^(-34)</f>
        <v>4.28365314549429E-024</v>
      </c>
      <c r="I38" s="0" t="n">
        <f aca="false">H38*6.26*10^18</f>
        <v>2.68156686907942E-005</v>
      </c>
      <c r="N38" s="1" t="n">
        <v>4</v>
      </c>
      <c r="O38" s="1" t="n">
        <v>258</v>
      </c>
      <c r="P38" s="1" t="n">
        <v>281</v>
      </c>
      <c r="R38" s="4" t="n">
        <f aca="false">AVERAGE(R35:R37)</f>
        <v>7885.33333333333</v>
      </c>
      <c r="S38" s="4" t="n">
        <f aca="false">AVERAGE(S35:S37)</f>
        <v>21912</v>
      </c>
      <c r="T38" s="4" t="n">
        <f aca="false">(1/2)*10^(8+3)*R38/S38</f>
        <v>17993184860.6547</v>
      </c>
      <c r="U38" s="4" t="n">
        <f aca="false">T38*6.63*10^(-34)</f>
        <v>1.19294815626141E-023</v>
      </c>
      <c r="X38" s="1" t="n">
        <v>7.03</v>
      </c>
      <c r="Y38" s="1" t="n">
        <v>0.05</v>
      </c>
      <c r="Z38" s="1" t="n">
        <f aca="false">U62</f>
        <v>1.09399891279025E-023</v>
      </c>
      <c r="AA38" s="1" t="n">
        <f aca="false">U63</f>
        <v>6.41172220122512E-025</v>
      </c>
      <c r="AE38" s="1" t="n">
        <v>4</v>
      </c>
      <c r="AF38" s="1" t="n">
        <v>268</v>
      </c>
      <c r="AH38" s="4" t="n">
        <f aca="false">AVERAGE(AH35:AH37)</f>
        <v>20541</v>
      </c>
      <c r="AI38" s="4"/>
      <c r="AJ38" s="4"/>
      <c r="AK38" s="4"/>
    </row>
    <row r="39" customFormat="false" ht="13.8" hidden="false" customHeight="false" outlineLevel="0" collapsed="false">
      <c r="E39" s="4" t="n">
        <f aca="false">SQRT((4*4.5)^2+(STDEV(E35:E36)/SQRT(2))^2)</f>
        <v>1148.14110631054</v>
      </c>
      <c r="F39" s="4" t="n">
        <f aca="false">SQRT((4*4.5)^2+(STDEV(F35:F36)/SQRT(2))^2)</f>
        <v>11172.0145005276</v>
      </c>
      <c r="G39" s="1" t="n">
        <f aca="false">1/2*10^(11)*SQRT((E38*F39/F38^2)^2 + (E39/F38)^2)</f>
        <v>2036509154.87108</v>
      </c>
      <c r="H39" s="1" t="n">
        <f aca="false">G39*6.63*10^(-34)</f>
        <v>1.35020556967953E-024</v>
      </c>
      <c r="I39" s="0" t="n">
        <f aca="false">H39*6.26*10^18</f>
        <v>8.45228686619386E-006</v>
      </c>
      <c r="R39" s="4" t="n">
        <f aca="false">SQRT((4*4.5)^2 + (STDEV(R35:R38)/SQRT(3))^2)</f>
        <v>396.159432926059</v>
      </c>
      <c r="S39" s="4" t="n">
        <f aca="false">SQRT((4*4.5)^2 + (STDEV(S35:S38)/SQRT(3))^2)</f>
        <v>362.846462784958</v>
      </c>
      <c r="T39" s="4" t="n">
        <f aca="false">1/2*10^(11)*SQRT((R38*S39/S38^2)^2 + (R39/S38)^2)</f>
        <v>951815716.172226</v>
      </c>
      <c r="U39" s="4" t="n">
        <f aca="false">T39*6.63*10^(-34)</f>
        <v>6.31053819822186E-025</v>
      </c>
      <c r="X39" s="1" t="n">
        <v>10.07</v>
      </c>
      <c r="Y39" s="1" t="n">
        <v>0.05</v>
      </c>
      <c r="Z39" s="1" t="n">
        <f aca="false">U68</f>
        <v>1.36601143189304E-023</v>
      </c>
      <c r="AA39" s="1" t="n">
        <f aca="false">U69</f>
        <v>1.62951427688725E-024</v>
      </c>
      <c r="AH39" s="4" t="n">
        <f aca="false">STDEV(AH35:AH37)/SQRT(3)</f>
        <v>351.03038804829</v>
      </c>
      <c r="AI39" s="4"/>
      <c r="AJ39" s="4"/>
      <c r="AK39" s="4"/>
    </row>
    <row r="40" customFormat="false" ht="13.8" hidden="false" customHeight="false" outlineLevel="0" collapsed="false">
      <c r="A40" s="2" t="s">
        <v>18</v>
      </c>
      <c r="B40" s="2" t="s">
        <v>8</v>
      </c>
      <c r="C40" s="2" t="s">
        <v>9</v>
      </c>
      <c r="E40" s="1" t="s">
        <v>29</v>
      </c>
      <c r="F40" s="1" t="s">
        <v>30</v>
      </c>
      <c r="G40" s="1" t="s">
        <v>31</v>
      </c>
      <c r="H40" s="1" t="s">
        <v>32</v>
      </c>
      <c r="N40" s="1" t="s">
        <v>19</v>
      </c>
      <c r="O40" s="1" t="s">
        <v>8</v>
      </c>
      <c r="P40" s="1" t="s">
        <v>9</v>
      </c>
      <c r="R40" s="1" t="s">
        <v>29</v>
      </c>
      <c r="S40" s="1" t="s">
        <v>30</v>
      </c>
      <c r="T40" s="1" t="s">
        <v>31</v>
      </c>
      <c r="U40" s="1" t="s">
        <v>32</v>
      </c>
      <c r="AE40" s="2" t="s">
        <v>21</v>
      </c>
      <c r="AF40" s="2" t="s">
        <v>14</v>
      </c>
      <c r="AH40" s="1" t="s">
        <v>29</v>
      </c>
      <c r="AI40" s="1" t="s">
        <v>30</v>
      </c>
      <c r="AJ40" s="1" t="s">
        <v>31</v>
      </c>
      <c r="AK40" s="1" t="s">
        <v>32</v>
      </c>
    </row>
    <row r="41" customFormat="false" ht="13.8" hidden="false" customHeight="false" outlineLevel="0" collapsed="false">
      <c r="A41" s="1" t="n">
        <v>1</v>
      </c>
      <c r="B41" s="1" t="n">
        <v>83</v>
      </c>
      <c r="C41" s="1" t="n">
        <v>113</v>
      </c>
      <c r="E41" s="1" t="n">
        <f aca="false">C41^2-B41^2</f>
        <v>5880</v>
      </c>
      <c r="F41" s="1" t="n">
        <f aca="false">C42^2-C41</f>
        <v>35231</v>
      </c>
      <c r="N41" s="1" t="n">
        <v>1</v>
      </c>
      <c r="O41" s="1" t="n">
        <v>76</v>
      </c>
      <c r="P41" s="1" t="n">
        <v>109</v>
      </c>
      <c r="R41" s="1" t="n">
        <f aca="false">P41^2-O41^2</f>
        <v>6105</v>
      </c>
      <c r="S41" s="1" t="n">
        <f aca="false">P42^2-P41^2</f>
        <v>21975</v>
      </c>
      <c r="T41" s="1" t="n">
        <f aca="false">1/2*10^11 *R44/S44</f>
        <v>18621237355.0456</v>
      </c>
      <c r="AE41" s="1" t="n">
        <v>1</v>
      </c>
      <c r="AF41" s="1" t="n">
        <v>103</v>
      </c>
      <c r="AH41" s="1" t="n">
        <f aca="false">AF42^2-AF41^2</f>
        <v>20720</v>
      </c>
    </row>
    <row r="42" customFormat="false" ht="13.8" hidden="false" customHeight="false" outlineLevel="0" collapsed="false">
      <c r="A42" s="1" t="n">
        <v>2</v>
      </c>
      <c r="B42" s="1" t="n">
        <v>166</v>
      </c>
      <c r="C42" s="1" t="n">
        <v>188</v>
      </c>
      <c r="E42" s="1" t="n">
        <f aca="false">C42^2-B42^2</f>
        <v>7788</v>
      </c>
      <c r="F42" s="1" t="n">
        <f aca="false">C43^2-C42</f>
        <v>57893</v>
      </c>
      <c r="N42" s="1" t="n">
        <v>2</v>
      </c>
      <c r="O42" s="1" t="n">
        <v>159</v>
      </c>
      <c r="P42" s="1" t="n">
        <v>184</v>
      </c>
      <c r="R42" s="1" t="n">
        <f aca="false">P42^2-O42^2</f>
        <v>8575</v>
      </c>
      <c r="S42" s="1" t="n">
        <f aca="false">P43^2-P42^2</f>
        <v>21840</v>
      </c>
      <c r="AE42" s="1" t="n">
        <v>2</v>
      </c>
      <c r="AF42" s="1" t="n">
        <v>177</v>
      </c>
      <c r="AH42" s="3" t="n">
        <f aca="false">AF43^2-AF42^2</f>
        <v>20655</v>
      </c>
      <c r="AI42" s="3"/>
    </row>
    <row r="43" customFormat="false" ht="13.8" hidden="false" customHeight="false" outlineLevel="0" collapsed="false">
      <c r="A43" s="1" t="n">
        <v>3</v>
      </c>
      <c r="B43" s="1" t="n">
        <v>218</v>
      </c>
      <c r="C43" s="1" t="n">
        <v>241</v>
      </c>
      <c r="N43" s="1" t="n">
        <v>3</v>
      </c>
      <c r="O43" s="1" t="n">
        <v>215</v>
      </c>
      <c r="P43" s="1" t="n">
        <v>236</v>
      </c>
      <c r="R43" s="1" t="n">
        <f aca="false">P43^2-O43^2</f>
        <v>9471</v>
      </c>
      <c r="S43" s="1" t="n">
        <f aca="false">P44^2-P43^2</f>
        <v>21033</v>
      </c>
      <c r="AE43" s="1" t="n">
        <v>3</v>
      </c>
      <c r="AF43" s="1" t="n">
        <v>228</v>
      </c>
      <c r="AH43" s="3" t="n">
        <f aca="false">AF44^2-AF43^2</f>
        <v>20916</v>
      </c>
      <c r="AI43" s="3"/>
    </row>
    <row r="44" customFormat="false" ht="13.8" hidden="false" customHeight="false" outlineLevel="0" collapsed="false">
      <c r="E44" s="4" t="n">
        <f aca="false">AVERAGE(E41:E42)</f>
        <v>6834</v>
      </c>
      <c r="F44" s="4" t="n">
        <f aca="false">AVERAGE(F41:F42)</f>
        <v>46562</v>
      </c>
      <c r="G44" s="1" t="n">
        <f aca="false">(1/2)*10^(8+3)*E44/F44</f>
        <v>7338602293.71591</v>
      </c>
      <c r="H44" s="1" t="n">
        <f aca="false">G44*6.63*10^(-34)</f>
        <v>4.86549332073365E-024</v>
      </c>
      <c r="I44" s="0" t="n">
        <f aca="false">H44*6.26*10^18</f>
        <v>3.04579881877926E-005</v>
      </c>
      <c r="N44" s="1" t="n">
        <v>4</v>
      </c>
      <c r="O44" s="1" t="n">
        <v>258</v>
      </c>
      <c r="P44" s="1" t="n">
        <v>277</v>
      </c>
      <c r="R44" s="4" t="n">
        <f aca="false">AVERAGE(R41:R43)</f>
        <v>8050.33333333333</v>
      </c>
      <c r="S44" s="4" t="n">
        <f aca="false">AVERAGE(S41:S43)</f>
        <v>21616</v>
      </c>
      <c r="T44" s="4" t="n">
        <f aca="false">(1/2)*10^(8+3)*R44/S44</f>
        <v>18621237355.0456</v>
      </c>
      <c r="U44" s="4" t="n">
        <f aca="false">T44*6.63*10^(-34)</f>
        <v>1.23458803663953E-023</v>
      </c>
      <c r="V44" s="1" t="n">
        <v>8.13</v>
      </c>
      <c r="W44" s="0" t="s">
        <v>34</v>
      </c>
      <c r="X44" s="1" t="s">
        <v>35</v>
      </c>
      <c r="Y44" s="5" t="n">
        <f aca="false">Z34*6.24*10^(18+5)</f>
        <v>7.4439964950712</v>
      </c>
      <c r="Z44" s="0" t="s">
        <v>36</v>
      </c>
      <c r="AA44" s="5" t="n">
        <f aca="false">AA34*6.24*10^(18+5)</f>
        <v>0.393777583569044</v>
      </c>
      <c r="AB44" s="0" t="s">
        <v>35</v>
      </c>
      <c r="AC44" s="0" t="s">
        <v>37</v>
      </c>
      <c r="AD44" s="0" t="s">
        <v>38</v>
      </c>
      <c r="AE44" s="1" t="n">
        <v>4</v>
      </c>
      <c r="AF44" s="1" t="n">
        <v>270</v>
      </c>
      <c r="AH44" s="4" t="n">
        <f aca="false">AVERAGE(AH41:AH43)</f>
        <v>20763.6666666667</v>
      </c>
      <c r="AI44" s="4"/>
      <c r="AJ44" s="4"/>
      <c r="AK44" s="4"/>
    </row>
    <row r="45" customFormat="false" ht="13.8" hidden="false" customHeight="false" outlineLevel="0" collapsed="false">
      <c r="E45" s="4" t="n">
        <f aca="false">SQRT((4*4.5)^2+(STDEV(E41:E42)/SQRT(2))^2)</f>
        <v>954.169796210297</v>
      </c>
      <c r="F45" s="4" t="n">
        <f aca="false">SQRT((4*4.5)^2+(STDEV(F41:F42)/SQRT(2))^2)</f>
        <v>11331.0142970521</v>
      </c>
      <c r="G45" s="1" t="n">
        <f aca="false">1/2*10^(11)*SQRT((E44*F45/F44^2)^2 + (E45/F44)^2)</f>
        <v>2058930191.54135</v>
      </c>
      <c r="H45" s="1" t="n">
        <f aca="false">G45*6.63*10^(-34)</f>
        <v>1.36507071699191E-024</v>
      </c>
      <c r="I45" s="0" t="n">
        <f aca="false">H45*6.26*10^18</f>
        <v>8.54534268836936E-006</v>
      </c>
      <c r="R45" s="4" t="n">
        <f aca="false">SQRT((4*4.5)^2 + (STDEV(R41:R44)/SQRT(3))^2)</f>
        <v>821.97638967624</v>
      </c>
      <c r="S45" s="4" t="n">
        <f aca="false">SQRT((4*4.5)^2 + (STDEV(S41:S44)/SQRT(3))^2)</f>
        <v>240.800055370979</v>
      </c>
      <c r="T45" s="4" t="n">
        <f aca="false">1/2*10^(11)*SQRT((R44*S45/S44^2)^2 + (R45/S44)^2)</f>
        <v>1912597335.28892</v>
      </c>
      <c r="U45" s="4" t="n">
        <f aca="false">T45*6.63*10^(-34)</f>
        <v>1.26805203329655E-024</v>
      </c>
      <c r="V45" s="1" t="n">
        <v>6.03</v>
      </c>
      <c r="W45" s="0" t="s">
        <v>34</v>
      </c>
      <c r="X45" s="1" t="s">
        <v>35</v>
      </c>
      <c r="Y45" s="5" t="n">
        <f aca="false">Z35*6.24*10^(18+5)</f>
        <v>7.70382934863067</v>
      </c>
      <c r="Z45" s="0" t="s">
        <v>36</v>
      </c>
      <c r="AA45" s="5" t="n">
        <f aca="false">AA35*6.24*10^(18+5)</f>
        <v>0.791264468777047</v>
      </c>
      <c r="AB45" s="0" t="s">
        <v>35</v>
      </c>
      <c r="AC45" s="0" t="s">
        <v>37</v>
      </c>
      <c r="AD45" s="0" t="s">
        <v>38</v>
      </c>
      <c r="AH45" s="4" t="n">
        <f aca="false">STDEV(AH41:AH43)/SQRT(3)</f>
        <v>78.4438936083902</v>
      </c>
      <c r="AI45" s="4"/>
      <c r="AJ45" s="4"/>
      <c r="AK45" s="4"/>
    </row>
    <row r="46" customFormat="false" ht="13.8" hidden="false" customHeight="false" outlineLevel="0" collapsed="false">
      <c r="A46" s="2" t="s">
        <v>23</v>
      </c>
      <c r="B46" s="2" t="s">
        <v>8</v>
      </c>
      <c r="C46" s="2" t="s">
        <v>9</v>
      </c>
      <c r="E46" s="1" t="s">
        <v>29</v>
      </c>
      <c r="F46" s="1" t="s">
        <v>30</v>
      </c>
      <c r="G46" s="1" t="s">
        <v>31</v>
      </c>
      <c r="H46" s="1" t="s">
        <v>32</v>
      </c>
      <c r="N46" s="1" t="s">
        <v>25</v>
      </c>
      <c r="O46" s="1" t="s">
        <v>8</v>
      </c>
      <c r="P46" s="1" t="s">
        <v>9</v>
      </c>
      <c r="R46" s="1" t="s">
        <v>29</v>
      </c>
      <c r="S46" s="1" t="s">
        <v>30</v>
      </c>
      <c r="T46" s="1" t="s">
        <v>31</v>
      </c>
      <c r="U46" s="1" t="s">
        <v>32</v>
      </c>
      <c r="V46" s="1" t="n">
        <v>9.24</v>
      </c>
      <c r="W46" s="0" t="s">
        <v>34</v>
      </c>
      <c r="X46" s="1" t="s">
        <v>35</v>
      </c>
      <c r="Y46" s="5" t="n">
        <f aca="false">Z36*6.24*10^(18+5)</f>
        <v>7.67244910714283</v>
      </c>
      <c r="Z46" s="0" t="s">
        <v>36</v>
      </c>
      <c r="AA46" s="5" t="n">
        <f aca="false">AA36*6.24*10^(18+5)</f>
        <v>0.754498791182436</v>
      </c>
      <c r="AB46" s="0" t="s">
        <v>35</v>
      </c>
      <c r="AC46" s="0" t="s">
        <v>37</v>
      </c>
      <c r="AD46" s="0" t="s">
        <v>38</v>
      </c>
      <c r="AE46" s="2" t="s">
        <v>27</v>
      </c>
      <c r="AF46" s="2" t="s">
        <v>14</v>
      </c>
      <c r="AH46" s="1" t="s">
        <v>29</v>
      </c>
      <c r="AI46" s="1" t="s">
        <v>30</v>
      </c>
      <c r="AJ46" s="1" t="s">
        <v>31</v>
      </c>
      <c r="AK46" s="1" t="s">
        <v>32</v>
      </c>
    </row>
    <row r="47" customFormat="false" ht="13.8" hidden="false" customHeight="false" outlineLevel="0" collapsed="false">
      <c r="A47" s="1" t="n">
        <v>1</v>
      </c>
      <c r="B47" s="1" t="n">
        <v>82</v>
      </c>
      <c r="C47" s="1" t="n">
        <v>117</v>
      </c>
      <c r="E47" s="1" t="n">
        <f aca="false">C47^2-B47^2</f>
        <v>6965</v>
      </c>
      <c r="F47" s="1" t="n">
        <f aca="false">C48^2-C47</f>
        <v>33739</v>
      </c>
      <c r="N47" s="1" t="n">
        <v>1</v>
      </c>
      <c r="O47" s="1" t="n">
        <v>82</v>
      </c>
      <c r="P47" s="1" t="n">
        <v>116</v>
      </c>
      <c r="R47" s="1" t="n">
        <f aca="false">P47^2-O47^2</f>
        <v>6732</v>
      </c>
      <c r="S47" s="1" t="n">
        <f aca="false">P48^2-P47^2</f>
        <v>21513</v>
      </c>
      <c r="T47" s="1" t="n">
        <f aca="false">1/2*10^11 *R50/S50</f>
        <v>18545386904.7619</v>
      </c>
      <c r="V47" s="1" t="n">
        <v>5.09</v>
      </c>
      <c r="W47" s="0" t="s">
        <v>34</v>
      </c>
      <c r="X47" s="1" t="s">
        <v>35</v>
      </c>
      <c r="Y47" s="5" t="n">
        <f aca="false">Z37*6.24*10^(18+5)</f>
        <v>6.73586819221967</v>
      </c>
      <c r="Z47" s="0" t="s">
        <v>36</v>
      </c>
      <c r="AA47" s="5" t="n">
        <f aca="false">AA37*6.24*10^(18+5)</f>
        <v>0.92386912300893</v>
      </c>
      <c r="AB47" s="0" t="s">
        <v>35</v>
      </c>
      <c r="AC47" s="0" t="s">
        <v>37</v>
      </c>
      <c r="AD47" s="0" t="s">
        <v>38</v>
      </c>
      <c r="AE47" s="1" t="n">
        <v>1</v>
      </c>
      <c r="AF47" s="1" t="n">
        <v>100</v>
      </c>
      <c r="AH47" s="1" t="n">
        <f aca="false">AF48^2-AF47^2</f>
        <v>19584</v>
      </c>
    </row>
    <row r="48" customFormat="false" ht="13.8" hidden="false" customHeight="false" outlineLevel="0" collapsed="false">
      <c r="A48" s="1" t="n">
        <v>2</v>
      </c>
      <c r="B48" s="1" t="n">
        <v>162</v>
      </c>
      <c r="C48" s="1" t="n">
        <v>184</v>
      </c>
      <c r="E48" s="1" t="n">
        <f aca="false">C48^2-B48^2</f>
        <v>7612</v>
      </c>
      <c r="F48" s="1" t="n">
        <f aca="false">C49^2-C48</f>
        <v>55985</v>
      </c>
      <c r="N48" s="1" t="n">
        <v>2</v>
      </c>
      <c r="O48" s="1" t="n">
        <v>164</v>
      </c>
      <c r="P48" s="1" t="n">
        <v>187</v>
      </c>
      <c r="R48" s="1" t="n">
        <f aca="false">P48^2-O48^2</f>
        <v>8073</v>
      </c>
      <c r="S48" s="1" t="n">
        <f aca="false">P49^2-P48^2</f>
        <v>23112</v>
      </c>
      <c r="V48" s="1" t="n">
        <v>7.03</v>
      </c>
      <c r="W48" s="0" t="s">
        <v>34</v>
      </c>
      <c r="X48" s="1" t="s">
        <v>35</v>
      </c>
      <c r="Y48" s="5" t="n">
        <f aca="false">Z38*6.24*10^(18+5)</f>
        <v>6.82655321581116</v>
      </c>
      <c r="Z48" s="0" t="s">
        <v>36</v>
      </c>
      <c r="AA48" s="5" t="n">
        <f aca="false">AA38*6.24*10^(18+5)</f>
        <v>0.400091465356448</v>
      </c>
      <c r="AB48" s="0" t="s">
        <v>35</v>
      </c>
      <c r="AC48" s="0" t="s">
        <v>37</v>
      </c>
      <c r="AD48" s="0" t="s">
        <v>38</v>
      </c>
      <c r="AE48" s="1" t="n">
        <v>2</v>
      </c>
      <c r="AF48" s="1" t="n">
        <v>172</v>
      </c>
      <c r="AH48" s="3" t="n">
        <f aca="false">AF49^2-AF48^2</f>
        <v>22857</v>
      </c>
      <c r="AI48" s="3"/>
    </row>
    <row r="49" customFormat="false" ht="13.8" hidden="false" customHeight="false" outlineLevel="0" collapsed="false">
      <c r="A49" s="1" t="n">
        <v>3</v>
      </c>
      <c r="B49" s="1" t="n">
        <v>220</v>
      </c>
      <c r="C49" s="1" t="n">
        <v>237</v>
      </c>
      <c r="N49" s="1" t="n">
        <v>3</v>
      </c>
      <c r="O49" s="1" t="n">
        <v>219</v>
      </c>
      <c r="P49" s="1" t="n">
        <v>241</v>
      </c>
      <c r="R49" s="1" t="n">
        <f aca="false">P49^2-O49^2</f>
        <v>10120</v>
      </c>
      <c r="S49" s="1" t="n">
        <f aca="false">P50^2-P49^2</f>
        <v>22575</v>
      </c>
      <c r="V49" s="1" t="n">
        <v>10.07</v>
      </c>
      <c r="W49" s="0" t="s">
        <v>34</v>
      </c>
      <c r="X49" s="1" t="s">
        <v>35</v>
      </c>
      <c r="Y49" s="5" t="n">
        <f aca="false">Z39*6.24*10^(18+5)</f>
        <v>8.52391133501257</v>
      </c>
      <c r="Z49" s="0" t="s">
        <v>36</v>
      </c>
      <c r="AA49" s="5" t="n">
        <f aca="false">AA39*6.24*10^(18+5)</f>
        <v>1.01681690877764</v>
      </c>
      <c r="AB49" s="0" t="s">
        <v>35</v>
      </c>
      <c r="AC49" s="0" t="s">
        <v>37</v>
      </c>
      <c r="AD49" s="0" t="s">
        <v>38</v>
      </c>
      <c r="AE49" s="1" t="n">
        <v>3</v>
      </c>
      <c r="AF49" s="1" t="n">
        <v>229</v>
      </c>
      <c r="AH49" s="3" t="n">
        <f aca="false">AF50^2-AF49^2</f>
        <v>19920</v>
      </c>
      <c r="AI49" s="3"/>
    </row>
    <row r="50" customFormat="false" ht="13.8" hidden="false" customHeight="false" outlineLevel="0" collapsed="false">
      <c r="E50" s="4" t="n">
        <f aca="false">AVERAGE(E47:E48)</f>
        <v>7288.5</v>
      </c>
      <c r="F50" s="4" t="n">
        <f aca="false">AVERAGE(F47:F48)</f>
        <v>44862</v>
      </c>
      <c r="G50" s="1" t="n">
        <f aca="false">(1/2)*10^(8+3)*E50/F50</f>
        <v>8123244616.82493</v>
      </c>
      <c r="H50" s="1" t="n">
        <f aca="false">G50*6.63*10^(-34)</f>
        <v>5.38571118095493E-024</v>
      </c>
      <c r="I50" s="0" t="n">
        <f aca="false">H50*6.26*10^18</f>
        <v>3.37145519927779E-005</v>
      </c>
      <c r="N50" s="1" t="n">
        <v>4</v>
      </c>
      <c r="O50" s="1" t="n">
        <v>259</v>
      </c>
      <c r="P50" s="1" t="n">
        <v>284</v>
      </c>
      <c r="R50" s="4" t="n">
        <f aca="false">AVERAGE(R47:R49)</f>
        <v>8308.33333333333</v>
      </c>
      <c r="S50" s="4" t="n">
        <f aca="false">AVERAGE(S47:S49)</f>
        <v>22400</v>
      </c>
      <c r="T50" s="4" t="n">
        <f aca="false">(1/2)*10^(8+3)*R50/S50</f>
        <v>18545386904.7619</v>
      </c>
      <c r="U50" s="4" t="n">
        <f aca="false">T50*6.63*10^(-34)</f>
        <v>1.22955915178571E-023</v>
      </c>
      <c r="AE50" s="1" t="n">
        <v>4</v>
      </c>
      <c r="AF50" s="1" t="n">
        <v>269</v>
      </c>
      <c r="AH50" s="4" t="n">
        <f aca="false">AVERAGE(AH47:AH49)</f>
        <v>20787</v>
      </c>
      <c r="AI50" s="4"/>
      <c r="AJ50" s="4"/>
      <c r="AK50" s="4"/>
    </row>
    <row r="51" customFormat="false" ht="13.8" hidden="false" customHeight="false" outlineLevel="0" collapsed="false">
      <c r="E51" s="4" t="n">
        <f aca="false">SQRT((4*4.5)^2+(STDEV(E47:E48)/SQRT(2))^2)</f>
        <v>324.000385802239</v>
      </c>
      <c r="F51" s="4" t="n">
        <f aca="false">SQRT((4*4.5)^2+(STDEV(F47:F48)/SQRT(2))^2)</f>
        <v>11123.0145644065</v>
      </c>
      <c r="G51" s="1" t="n">
        <f aca="false">1/2*10^(11)*SQRT((E50*F51/F50^2)^2 + (E51/F50)^2)</f>
        <v>2046180652.66719</v>
      </c>
      <c r="H51" s="1" t="n">
        <f aca="false">G51*6.63*10^(-34)</f>
        <v>1.35661777271834E-024</v>
      </c>
      <c r="I51" s="0" t="n">
        <f aca="false">H51*6.26*10^18</f>
        <v>8.49242725721681E-006</v>
      </c>
      <c r="R51" s="4" t="n">
        <f aca="false">SQRT((4*4.5)^2 + (STDEV(R47:R50)/SQRT(3))^2)</f>
        <v>804.519226112829</v>
      </c>
      <c r="S51" s="4" t="n">
        <f aca="false">SQRT((4*4.5)^2 + (STDEV(S47:S50)/SQRT(3))^2)</f>
        <v>384.021700775707</v>
      </c>
      <c r="T51" s="4" t="n">
        <f aca="false">1/2*10^(11)*SQRT((R50*S51/S50^2)^2 + (R51/S50)^2)</f>
        <v>1823729529.6787</v>
      </c>
      <c r="U51" s="4" t="n">
        <f aca="false">T51*6.63*10^(-34)</f>
        <v>1.20913267817698E-024</v>
      </c>
      <c r="AH51" s="4" t="n">
        <f aca="false">STDEV(AH47:AH49)/SQRT(3)</f>
        <v>1039.53499219603</v>
      </c>
      <c r="AI51" s="4"/>
      <c r="AJ51" s="4"/>
      <c r="AK51" s="4"/>
    </row>
    <row r="52" customFormat="false" ht="13.8" hidden="false" customHeight="false" outlineLevel="0" collapsed="false">
      <c r="A52" s="2" t="s">
        <v>12</v>
      </c>
      <c r="B52" s="2" t="s">
        <v>8</v>
      </c>
      <c r="C52" s="2" t="s">
        <v>9</v>
      </c>
      <c r="E52" s="1" t="s">
        <v>29</v>
      </c>
      <c r="F52" s="1" t="s">
        <v>30</v>
      </c>
      <c r="G52" s="1" t="s">
        <v>31</v>
      </c>
      <c r="H52" s="1" t="s">
        <v>32</v>
      </c>
      <c r="I52" s="0" t="e">
        <f aca="false">H52*6.26*10^18</f>
        <v>#VALUE!</v>
      </c>
      <c r="N52" s="1" t="s">
        <v>10</v>
      </c>
      <c r="O52" s="1" t="s">
        <v>8</v>
      </c>
      <c r="P52" s="1" t="s">
        <v>9</v>
      </c>
      <c r="R52" s="1" t="s">
        <v>29</v>
      </c>
      <c r="S52" s="1" t="s">
        <v>30</v>
      </c>
      <c r="T52" s="1" t="s">
        <v>31</v>
      </c>
      <c r="U52" s="1" t="s">
        <v>32</v>
      </c>
      <c r="AE52" s="2" t="s">
        <v>15</v>
      </c>
      <c r="AF52" s="2" t="s">
        <v>14</v>
      </c>
      <c r="AH52" s="1" t="s">
        <v>29</v>
      </c>
      <c r="AI52" s="1" t="s">
        <v>30</v>
      </c>
      <c r="AJ52" s="1" t="s">
        <v>31</v>
      </c>
      <c r="AK52" s="1" t="s">
        <v>32</v>
      </c>
    </row>
    <row r="53" customFormat="false" ht="13.8" hidden="false" customHeight="false" outlineLevel="0" collapsed="false">
      <c r="A53" s="1" t="n">
        <v>1</v>
      </c>
      <c r="B53" s="1" t="n">
        <v>89</v>
      </c>
      <c r="C53" s="1" t="n">
        <v>117</v>
      </c>
      <c r="E53" s="1" t="n">
        <f aca="false">C53^2-B53^2</f>
        <v>5768</v>
      </c>
      <c r="F53" s="1" t="n">
        <f aca="false">C54^2-C53</f>
        <v>37132</v>
      </c>
      <c r="N53" s="1" t="n">
        <v>1</v>
      </c>
      <c r="O53" s="1" t="n">
        <v>84</v>
      </c>
      <c r="P53" s="1" t="n">
        <v>110</v>
      </c>
      <c r="R53" s="1" t="n">
        <f aca="false">P53^2-O53^2</f>
        <v>5044</v>
      </c>
      <c r="S53" s="1" t="n">
        <f aca="false">P54^2-P53^2</f>
        <v>21389</v>
      </c>
      <c r="T53" s="1" t="n">
        <f aca="false">1/2*10^11 *R56/S56</f>
        <v>16281539312.9029</v>
      </c>
      <c r="AE53" s="1" t="n">
        <v>1</v>
      </c>
      <c r="AF53" s="1" t="n">
        <v>105</v>
      </c>
      <c r="AH53" s="1" t="n">
        <f aca="false">AF54^2-AF53^2</f>
        <v>19951</v>
      </c>
    </row>
    <row r="54" customFormat="false" ht="13.8" hidden="false" customHeight="false" outlineLevel="0" collapsed="false">
      <c r="A54" s="1" t="n">
        <v>2</v>
      </c>
      <c r="B54" s="1" t="n">
        <v>165</v>
      </c>
      <c r="C54" s="1" t="n">
        <v>193</v>
      </c>
      <c r="E54" s="1" t="n">
        <f aca="false">C54^2-B54^2</f>
        <v>10024</v>
      </c>
      <c r="F54" s="1" t="n">
        <f aca="false">C55^2-C54</f>
        <v>57407</v>
      </c>
      <c r="N54" s="1" t="n">
        <v>2</v>
      </c>
      <c r="O54" s="1" t="n">
        <v>161</v>
      </c>
      <c r="P54" s="1" t="n">
        <v>183</v>
      </c>
      <c r="R54" s="1" t="n">
        <f aca="false">P54^2-O54^2</f>
        <v>7568</v>
      </c>
      <c r="S54" s="1" t="n">
        <f aca="false">P55^2-P54^2</f>
        <v>23632</v>
      </c>
      <c r="AE54" s="1" t="n">
        <v>2</v>
      </c>
      <c r="AF54" s="1" t="n">
        <v>176</v>
      </c>
      <c r="AH54" s="3" t="n">
        <f aca="false">AF55^2-AF54^2</f>
        <v>21465</v>
      </c>
      <c r="AI54" s="3"/>
    </row>
    <row r="55" customFormat="false" ht="13.8" hidden="false" customHeight="false" outlineLevel="0" collapsed="false">
      <c r="A55" s="1" t="n">
        <v>3</v>
      </c>
      <c r="B55" s="1" t="n">
        <v>221</v>
      </c>
      <c r="C55" s="1" t="n">
        <v>240</v>
      </c>
      <c r="N55" s="1" t="n">
        <v>3</v>
      </c>
      <c r="O55" s="1" t="n">
        <v>219</v>
      </c>
      <c r="P55" s="1" t="n">
        <v>239</v>
      </c>
      <c r="R55" s="1" t="n">
        <f aca="false">P55^2-O55^2</f>
        <v>9160</v>
      </c>
      <c r="S55" s="1" t="n">
        <f aca="false">P56^2-P55^2</f>
        <v>21840</v>
      </c>
      <c r="AE55" s="1" t="n">
        <v>3</v>
      </c>
      <c r="AF55" s="1" t="n">
        <v>229</v>
      </c>
      <c r="AH55" s="3" t="n">
        <f aca="false">AF56^2-AF55^2</f>
        <v>19920</v>
      </c>
      <c r="AI55" s="3"/>
    </row>
    <row r="56" customFormat="false" ht="13.8" hidden="false" customHeight="false" outlineLevel="0" collapsed="false">
      <c r="E56" s="4" t="n">
        <f aca="false">AVERAGE(E53:E54)</f>
        <v>7896</v>
      </c>
      <c r="F56" s="4" t="n">
        <f aca="false">AVERAGE(F53:F54)</f>
        <v>47269.5</v>
      </c>
      <c r="G56" s="1" t="n">
        <f aca="false">(1/2)*10^(8+3)*E56/F56</f>
        <v>8352108653.57154</v>
      </c>
      <c r="H56" s="1" t="n">
        <f aca="false">G56*6.63*10^(-34)</f>
        <v>5.53744803731793E-024</v>
      </c>
      <c r="I56" s="0" t="n">
        <f aca="false">H56*6.26*10^18</f>
        <v>3.46644247136102E-005</v>
      </c>
      <c r="N56" s="1" t="n">
        <v>4</v>
      </c>
      <c r="O56" s="1" t="n">
        <v>261</v>
      </c>
      <c r="P56" s="1" t="n">
        <v>281</v>
      </c>
      <c r="R56" s="4" t="n">
        <f aca="false">AVERAGE(R53:R55)</f>
        <v>7257.33333333333</v>
      </c>
      <c r="S56" s="4" t="n">
        <f aca="false">AVERAGE(S53:S55)</f>
        <v>22287</v>
      </c>
      <c r="T56" s="4" t="n">
        <f aca="false">(1/2)*10^(8+3)*R56/S56</f>
        <v>16281539312.9029</v>
      </c>
      <c r="U56" s="4" t="n">
        <f aca="false">T56*6.63*10^(-34)</f>
        <v>1.07946605644546E-023</v>
      </c>
      <c r="AE56" s="1" t="n">
        <v>4</v>
      </c>
      <c r="AF56" s="1" t="n">
        <v>269</v>
      </c>
      <c r="AH56" s="4" t="n">
        <f aca="false">AVERAGE(AH53:AH55)</f>
        <v>20445.3333333333</v>
      </c>
      <c r="AI56" s="4"/>
      <c r="AJ56" s="4"/>
      <c r="AK56" s="4"/>
    </row>
    <row r="57" customFormat="false" ht="13.8" hidden="false" customHeight="false" outlineLevel="0" collapsed="false">
      <c r="E57" s="4" t="n">
        <f aca="false">SQRT((4*4.5)^2+(STDEV(E53:E54)/SQRT(2))^2)</f>
        <v>2128.07612645789</v>
      </c>
      <c r="F57" s="4" t="n">
        <f aca="false">SQRT((4*4.5)^2+(STDEV(F53:F54)/SQRT(2))^2)</f>
        <v>10137.5159802587</v>
      </c>
      <c r="G57" s="1" t="n">
        <f aca="false">1/2*10^(11)*SQRT((E56*F57/F56^2)^2 + (E57/F56)^2)</f>
        <v>2876708577.81206</v>
      </c>
      <c r="H57" s="1" t="n">
        <f aca="false">G57*6.63*10^(-34)</f>
        <v>1.90725778708939E-024</v>
      </c>
      <c r="I57" s="0" t="n">
        <f aca="false">H57*6.26*10^18</f>
        <v>1.19394337471796E-005</v>
      </c>
      <c r="R57" s="4" t="n">
        <f aca="false">SQRT((4*4.5)^2 + (STDEV(R53:R56)/SQRT(3))^2)</f>
        <v>978.571218476014</v>
      </c>
      <c r="S57" s="4" t="n">
        <f aca="false">SQRT((4*4.5)^2 + (STDEV(S53:S56)/SQRT(3))^2)</f>
        <v>559.578611298022</v>
      </c>
      <c r="T57" s="4" t="n">
        <f aca="false">1/2*10^(11)*SQRT((R56*S57/S56^2)^2 + (R57/S56)^2)</f>
        <v>2233121405.73376</v>
      </c>
      <c r="U57" s="4" t="n">
        <f aca="false">T57*6.63*10^(-34)</f>
        <v>1.48055949200149E-024</v>
      </c>
      <c r="AH57" s="4" t="n">
        <f aca="false">STDEV(AH53:AH55)/SQRT(3)</f>
        <v>509.911866023052</v>
      </c>
      <c r="AI57" s="4"/>
      <c r="AJ57" s="4"/>
      <c r="AK57" s="4"/>
    </row>
    <row r="58" customFormat="false" ht="13.8" hidden="false" customHeight="false" outlineLevel="0" collapsed="false">
      <c r="A58" s="2" t="s">
        <v>7</v>
      </c>
      <c r="B58" s="2" t="s">
        <v>8</v>
      </c>
      <c r="C58" s="2" t="s">
        <v>9</v>
      </c>
      <c r="E58" s="1" t="s">
        <v>29</v>
      </c>
      <c r="F58" s="1" t="s">
        <v>30</v>
      </c>
      <c r="G58" s="1" t="s">
        <v>31</v>
      </c>
      <c r="H58" s="1" t="s">
        <v>32</v>
      </c>
      <c r="N58" s="1" t="s">
        <v>20</v>
      </c>
      <c r="O58" s="1" t="s">
        <v>8</v>
      </c>
      <c r="P58" s="1" t="s">
        <v>9</v>
      </c>
      <c r="R58" s="1" t="s">
        <v>29</v>
      </c>
      <c r="S58" s="1" t="s">
        <v>30</v>
      </c>
      <c r="T58" s="1" t="s">
        <v>31</v>
      </c>
      <c r="U58" s="1" t="s">
        <v>32</v>
      </c>
      <c r="AE58" s="2" t="s">
        <v>22</v>
      </c>
      <c r="AF58" s="2" t="s">
        <v>14</v>
      </c>
      <c r="AH58" s="1" t="s">
        <v>29</v>
      </c>
      <c r="AI58" s="1" t="s">
        <v>30</v>
      </c>
      <c r="AJ58" s="1" t="s">
        <v>31</v>
      </c>
      <c r="AK58" s="1" t="s">
        <v>32</v>
      </c>
    </row>
    <row r="59" customFormat="false" ht="13.8" hidden="false" customHeight="false" outlineLevel="0" collapsed="false">
      <c r="A59" s="1" t="n">
        <v>1</v>
      </c>
      <c r="B59" s="1" t="n">
        <v>85</v>
      </c>
      <c r="C59" s="1" t="n">
        <v>119</v>
      </c>
      <c r="E59" s="1" t="n">
        <f aca="false">C59^2-B59^2</f>
        <v>6936</v>
      </c>
      <c r="F59" s="1" t="n">
        <f aca="false">C60^2-C59</f>
        <v>35981</v>
      </c>
      <c r="N59" s="1" t="n">
        <v>1</v>
      </c>
      <c r="O59" s="1" t="n">
        <v>79</v>
      </c>
      <c r="P59" s="1" t="n">
        <v>116</v>
      </c>
      <c r="R59" s="1" t="n">
        <f aca="false">P59^2-O59^2</f>
        <v>7215</v>
      </c>
      <c r="S59" s="1" t="n">
        <f aca="false">P60^2-P59^2</f>
        <v>20033</v>
      </c>
      <c r="T59" s="1" t="n">
        <f aca="false">1/2*10^11 *R62/S62</f>
        <v>16500737749.4758</v>
      </c>
      <c r="AE59" s="1" t="n">
        <v>1</v>
      </c>
      <c r="AF59" s="1" t="n">
        <v>100</v>
      </c>
      <c r="AH59" s="1" t="n">
        <f aca="false">AF60^2-AF59^2</f>
        <v>20276</v>
      </c>
    </row>
    <row r="60" customFormat="false" ht="13.8" hidden="false" customHeight="false" outlineLevel="0" collapsed="false">
      <c r="A60" s="1" t="n">
        <v>2</v>
      </c>
      <c r="B60" s="1" t="n">
        <v>166</v>
      </c>
      <c r="C60" s="1" t="n">
        <v>190</v>
      </c>
      <c r="E60" s="1" t="n">
        <f aca="false">C60^2-B60^2</f>
        <v>8544</v>
      </c>
      <c r="F60" s="1" t="n">
        <f aca="false">C61^2-C60</f>
        <v>57410</v>
      </c>
      <c r="N60" s="1" t="n">
        <v>2</v>
      </c>
      <c r="O60" s="1" t="n">
        <v>165</v>
      </c>
      <c r="P60" s="1" t="n">
        <v>183</v>
      </c>
      <c r="R60" s="1" t="n">
        <f aca="false">P60^2-O60^2</f>
        <v>6264</v>
      </c>
      <c r="S60" s="1" t="n">
        <f aca="false">P61^2-P60^2</f>
        <v>22680</v>
      </c>
      <c r="AE60" s="1" t="n">
        <v>2</v>
      </c>
      <c r="AF60" s="1" t="n">
        <v>174</v>
      </c>
      <c r="AH60" s="3" t="n">
        <f aca="false">AF61^2-AF60^2</f>
        <v>20349</v>
      </c>
      <c r="AI60" s="3"/>
    </row>
    <row r="61" customFormat="false" ht="13.8" hidden="false" customHeight="false" outlineLevel="0" collapsed="false">
      <c r="A61" s="1" t="n">
        <v>3</v>
      </c>
      <c r="B61" s="1" t="n">
        <v>219</v>
      </c>
      <c r="C61" s="1" t="n">
        <v>240</v>
      </c>
      <c r="N61" s="1" t="n">
        <v>3</v>
      </c>
      <c r="O61" s="1" t="n">
        <v>220</v>
      </c>
      <c r="P61" s="1" t="n">
        <v>237</v>
      </c>
      <c r="R61" s="1" t="n">
        <f aca="false">P61^2-O61^2</f>
        <v>7769</v>
      </c>
      <c r="S61" s="1" t="n">
        <f aca="false">P62^2-P61^2</f>
        <v>21672</v>
      </c>
      <c r="AE61" s="1" t="n">
        <v>3</v>
      </c>
      <c r="AF61" s="1" t="n">
        <v>225</v>
      </c>
      <c r="AH61" s="3" t="n">
        <f aca="false">AF62^2-AF61^2</f>
        <v>19600</v>
      </c>
      <c r="AI61" s="3"/>
    </row>
    <row r="62" customFormat="false" ht="13.8" hidden="false" customHeight="false" outlineLevel="0" collapsed="false">
      <c r="E62" s="4" t="n">
        <f aca="false">AVERAGE(E59:E60)</f>
        <v>7740</v>
      </c>
      <c r="F62" s="4" t="n">
        <f aca="false">AVERAGE(F59:F60)</f>
        <v>46695.5</v>
      </c>
      <c r="G62" s="1" t="n">
        <f aca="false">(1/2)*10^(8+3)*E62/F62</f>
        <v>8287736505.659</v>
      </c>
      <c r="H62" s="1" t="n">
        <f aca="false">G62*6.63*10^(-34)</f>
        <v>5.49476930325192E-024</v>
      </c>
      <c r="I62" s="0" t="n">
        <f aca="false">H62*6.26*10^18</f>
        <v>3.4397255838357E-005</v>
      </c>
      <c r="N62" s="1" t="n">
        <v>4</v>
      </c>
      <c r="O62" s="1" t="n">
        <v>259</v>
      </c>
      <c r="P62" s="1" t="n">
        <v>279</v>
      </c>
      <c r="R62" s="4" t="n">
        <f aca="false">AVERAGE(R59:R61)</f>
        <v>7082.66666666667</v>
      </c>
      <c r="S62" s="4" t="n">
        <f aca="false">AVERAGE(S59:S61)</f>
        <v>21461.6666666667</v>
      </c>
      <c r="T62" s="4" t="n">
        <f aca="false">(1/2)*10^(8+3)*R62/S62</f>
        <v>16500737749.4758</v>
      </c>
      <c r="U62" s="4" t="n">
        <f aca="false">T62*6.63*10^(-34)</f>
        <v>1.09399891279025E-023</v>
      </c>
      <c r="AE62" s="1" t="n">
        <v>4</v>
      </c>
      <c r="AF62" s="1" t="n">
        <v>265</v>
      </c>
      <c r="AH62" s="4" t="n">
        <f aca="false">AVERAGE(AH59:AH61)</f>
        <v>20075</v>
      </c>
      <c r="AI62" s="4"/>
      <c r="AJ62" s="4"/>
      <c r="AK62" s="4"/>
    </row>
    <row r="63" customFormat="false" ht="13.8" hidden="false" customHeight="false" outlineLevel="0" collapsed="false">
      <c r="E63" s="4" t="n">
        <f aca="false">SQRT((4*4.5)^2+(STDEV(E59:E60)/SQRT(2))^2)</f>
        <v>804.201467295354</v>
      </c>
      <c r="F63" s="4" t="n">
        <f aca="false">SQRT((4*4.5)^2+(STDEV(F59:F60)/SQRT(2))^2)</f>
        <v>10714.5151196869</v>
      </c>
      <c r="G63" s="1" t="n">
        <f aca="false">1/2*10^(11)*SQRT((E62*F63/F62^2)^2 + (E63/F62)^2)</f>
        <v>2087542704.9303</v>
      </c>
      <c r="H63" s="1" t="n">
        <f aca="false">G63*6.63*10^(-34)</f>
        <v>1.38404081336879E-024</v>
      </c>
      <c r="I63" s="0" t="n">
        <f aca="false">H63*6.26*10^18</f>
        <v>8.66409549168863E-006</v>
      </c>
      <c r="R63" s="4" t="n">
        <f aca="false">SQRT((4*4.5)^2 + (STDEV(R59:R62)/SQRT(3))^2)</f>
        <v>359.273443782598</v>
      </c>
      <c r="S63" s="4" t="n">
        <f aca="false">SQRT((4*4.5)^2 + (STDEV(S59:S62)/SQRT(3))^2)</f>
        <v>630.042385405464</v>
      </c>
      <c r="T63" s="4" t="n">
        <f aca="false">1/2*10^(11)*SQRT((R62*S63/S62^2)^2 + (R63/S62)^2)</f>
        <v>967077255.086746</v>
      </c>
      <c r="U63" s="4" t="n">
        <f aca="false">T63*6.63*10^(-34)</f>
        <v>6.41172220122512E-025</v>
      </c>
      <c r="AH63" s="4" t="n">
        <f aca="false">STDEV(AH59:AH61)/SQRT(3)</f>
        <v>238.433079360506</v>
      </c>
      <c r="AI63" s="4"/>
      <c r="AJ63" s="4"/>
      <c r="AK63" s="4"/>
    </row>
    <row r="64" customFormat="false" ht="13.8" hidden="false" customHeight="false" outlineLevel="0" collapsed="false">
      <c r="A64" s="2" t="s">
        <v>24</v>
      </c>
      <c r="B64" s="2" t="s">
        <v>8</v>
      </c>
      <c r="C64" s="2" t="s">
        <v>9</v>
      </c>
      <c r="E64" s="1" t="s">
        <v>29</v>
      </c>
      <c r="F64" s="1" t="s">
        <v>30</v>
      </c>
      <c r="G64" s="1" t="s">
        <v>31</v>
      </c>
      <c r="H64" s="1" t="s">
        <v>32</v>
      </c>
      <c r="N64" s="1" t="s">
        <v>26</v>
      </c>
      <c r="O64" s="1" t="s">
        <v>8</v>
      </c>
      <c r="P64" s="1" t="s">
        <v>9</v>
      </c>
      <c r="R64" s="1" t="s">
        <v>29</v>
      </c>
      <c r="S64" s="1" t="s">
        <v>30</v>
      </c>
      <c r="T64" s="1" t="s">
        <v>31</v>
      </c>
      <c r="U64" s="1" t="s">
        <v>32</v>
      </c>
      <c r="AE64" s="2" t="s">
        <v>28</v>
      </c>
      <c r="AF64" s="2" t="s">
        <v>14</v>
      </c>
      <c r="AH64" s="1" t="s">
        <v>29</v>
      </c>
      <c r="AI64" s="1" t="s">
        <v>30</v>
      </c>
      <c r="AJ64" s="1" t="s">
        <v>31</v>
      </c>
      <c r="AK64" s="1" t="s">
        <v>32</v>
      </c>
    </row>
    <row r="65" customFormat="false" ht="13.8" hidden="false" customHeight="false" outlineLevel="0" collapsed="false">
      <c r="A65" s="1" t="n">
        <v>1</v>
      </c>
      <c r="B65" s="1" t="n">
        <v>79</v>
      </c>
      <c r="C65" s="1" t="n">
        <v>119</v>
      </c>
      <c r="E65" s="1" t="n">
        <f aca="false">C65^2-B65^2</f>
        <v>7920</v>
      </c>
      <c r="F65" s="1" t="n">
        <f aca="false">C66^2-C65</f>
        <v>35981</v>
      </c>
      <c r="N65" s="1" t="n">
        <v>1</v>
      </c>
      <c r="O65" s="1" t="n">
        <v>76</v>
      </c>
      <c r="P65" s="1" t="n">
        <v>114</v>
      </c>
      <c r="R65" s="1" t="n">
        <f aca="false">P65^2-O65^2</f>
        <v>7220</v>
      </c>
      <c r="S65" s="1" t="n">
        <f aca="false">P66^2-P65^2</f>
        <v>21600</v>
      </c>
      <c r="T65" s="1" t="n">
        <f aca="false">1/2*10^11 *R68/S68</f>
        <v>20603490677.1198</v>
      </c>
      <c r="AE65" s="1" t="n">
        <v>1</v>
      </c>
      <c r="AF65" s="1" t="n">
        <v>104</v>
      </c>
      <c r="AH65" s="1" t="n">
        <f aca="false">AF66^2-AF65^2</f>
        <v>20513</v>
      </c>
    </row>
    <row r="66" customFormat="false" ht="13.8" hidden="false" customHeight="false" outlineLevel="0" collapsed="false">
      <c r="A66" s="1" t="n">
        <v>2</v>
      </c>
      <c r="B66" s="1" t="n">
        <v>164</v>
      </c>
      <c r="C66" s="1" t="n">
        <v>190</v>
      </c>
      <c r="E66" s="1" t="n">
        <f aca="false">C66^2-B66^2</f>
        <v>9204</v>
      </c>
      <c r="F66" s="1" t="n">
        <f aca="false">C67^2-C66</f>
        <v>60326</v>
      </c>
      <c r="N66" s="1" t="n">
        <v>2</v>
      </c>
      <c r="O66" s="1" t="n">
        <v>161</v>
      </c>
      <c r="P66" s="1" t="n">
        <v>186</v>
      </c>
      <c r="R66" s="1" t="n">
        <f aca="false">P66^2-O66^2</f>
        <v>8675</v>
      </c>
      <c r="S66" s="1" t="n">
        <f aca="false">P67^2-P66^2</f>
        <v>22525</v>
      </c>
      <c r="AE66" s="1" t="n">
        <v>2</v>
      </c>
      <c r="AF66" s="1" t="n">
        <v>177</v>
      </c>
      <c r="AH66" s="3" t="n">
        <f aca="false">AF67^2-AF66^2</f>
        <v>22495</v>
      </c>
      <c r="AI66" s="3"/>
    </row>
    <row r="67" customFormat="false" ht="13.8" hidden="false" customHeight="false" outlineLevel="0" collapsed="false">
      <c r="A67" s="1" t="n">
        <v>3</v>
      </c>
      <c r="B67" s="1" t="n">
        <v>218</v>
      </c>
      <c r="C67" s="1" t="n">
        <v>246</v>
      </c>
      <c r="N67" s="1" t="n">
        <v>3</v>
      </c>
      <c r="O67" s="1" t="n">
        <v>213</v>
      </c>
      <c r="P67" s="1" t="n">
        <v>239</v>
      </c>
      <c r="R67" s="1" t="n">
        <f aca="false">P67^2-O67^2</f>
        <v>11752</v>
      </c>
      <c r="S67" s="1" t="n">
        <f aca="false">P68^2-P67^2</f>
        <v>22968</v>
      </c>
      <c r="AE67" s="1" t="n">
        <v>3</v>
      </c>
      <c r="AF67" s="1" t="n">
        <v>232</v>
      </c>
      <c r="AH67" s="3" t="n">
        <f aca="false">AF68^2-AF67^2</f>
        <v>19076</v>
      </c>
      <c r="AI67" s="3"/>
    </row>
    <row r="68" customFormat="false" ht="13.8" hidden="false" customHeight="false" outlineLevel="0" collapsed="false">
      <c r="E68" s="4" t="n">
        <f aca="false">AVERAGE(E65:E66)</f>
        <v>8562</v>
      </c>
      <c r="F68" s="4" t="n">
        <f aca="false">AVERAGE(F65:F66)</f>
        <v>48153.5</v>
      </c>
      <c r="G68" s="1" t="n">
        <f aca="false">(1/2)*10^(8+3)*E68/F68</f>
        <v>8890319499.10183</v>
      </c>
      <c r="H68" s="1" t="n">
        <f aca="false">G68*6.63*10^(-34)</f>
        <v>5.89428182790452E-024</v>
      </c>
      <c r="I68" s="0" t="n">
        <f aca="false">H68*6.26*10^18</f>
        <v>3.68982042426823E-005</v>
      </c>
      <c r="N68" s="1" t="n">
        <v>4</v>
      </c>
      <c r="O68" s="1" t="n">
        <v>257</v>
      </c>
      <c r="P68" s="1" t="n">
        <v>283</v>
      </c>
      <c r="R68" s="4" t="n">
        <f aca="false">AVERAGE(R65:R67)</f>
        <v>9215.66666666667</v>
      </c>
      <c r="S68" s="4" t="n">
        <f aca="false">AVERAGE(S65:S67)</f>
        <v>22364.3333333333</v>
      </c>
      <c r="T68" s="4" t="n">
        <f aca="false">(1/2)*10^(8+3)*R68/S68</f>
        <v>20603490677.1198</v>
      </c>
      <c r="U68" s="4" t="n">
        <f aca="false">T68*6.63*10^(-34)</f>
        <v>1.36601143189304E-023</v>
      </c>
      <c r="AE68" s="1" t="n">
        <v>4</v>
      </c>
      <c r="AF68" s="1" t="n">
        <v>270</v>
      </c>
      <c r="AH68" s="4" t="n">
        <f aca="false">AVERAGE(AH65:AH67)</f>
        <v>20694.6666666667</v>
      </c>
      <c r="AI68" s="4"/>
      <c r="AJ68" s="4"/>
      <c r="AK68" s="4"/>
    </row>
    <row r="69" customFormat="false" ht="13.8" hidden="false" customHeight="false" outlineLevel="0" collapsed="false">
      <c r="E69" s="4" t="n">
        <f aca="false">SQRT((4*4.5)^2+(STDEV(E65:E66)/SQRT(2))^2)</f>
        <v>642.252286877984</v>
      </c>
      <c r="F69" s="4" t="n">
        <f aca="false">SQRT((4*4.5)^2+(STDEV(F65:F66)/SQRT(2))^2)</f>
        <v>12172.5133086803</v>
      </c>
      <c r="G69" s="1" t="n">
        <f aca="false">1/2*10^(11)*SQRT((E68*F69/F68^2)^2 + (E69/F68)^2)</f>
        <v>2344203313.63107</v>
      </c>
      <c r="H69" s="1" t="n">
        <f aca="false">G69*6.63*10^(-34)</f>
        <v>1.5542067969374E-024</v>
      </c>
      <c r="I69" s="0" t="n">
        <f aca="false">H69*6.26*10^18</f>
        <v>9.72933454882812E-006</v>
      </c>
      <c r="R69" s="4" t="n">
        <f aca="false">SQRT((4*4.5)^2 + (STDEV(R65:R68)/SQRT(3))^2)</f>
        <v>1090.91748678026</v>
      </c>
      <c r="S69" s="4" t="n">
        <f aca="false">SQRT((4*4.5)^2 + (STDEV(S65:S68)/SQRT(3))^2)</f>
        <v>329.536487048546</v>
      </c>
      <c r="T69" s="4" t="n">
        <f aca="false">1/2*10^(11)*SQRT((R68*S69/S68^2)^2 + (R69/S68)^2)</f>
        <v>2457789256.2402</v>
      </c>
      <c r="U69" s="4" t="n">
        <f aca="false">T69*6.63*10^(-34)</f>
        <v>1.62951427688725E-024</v>
      </c>
      <c r="AH69" s="4" t="n">
        <f aca="false">STDEV(AH65:AH67)/SQRT(3)</f>
        <v>991.15123859973</v>
      </c>
      <c r="AI69" s="4"/>
      <c r="AJ69" s="4"/>
      <c r="AK69" s="4"/>
    </row>
    <row r="71" customFormat="false" ht="13.8" hidden="false" customHeight="false" outlineLevel="0" collapsed="false"/>
    <row r="72" customFormat="false" ht="13.8" hidden="false" customHeight="false" outlineLevel="0" collapsed="false">
      <c r="A72" s="1" t="n">
        <v>5.25</v>
      </c>
      <c r="B72" s="1" t="n">
        <v>0.05</v>
      </c>
      <c r="C72" s="1" t="n">
        <f aca="false">H38</f>
        <v>4.28365314549429E-024</v>
      </c>
      <c r="D72" s="1" t="n">
        <f aca="false">H39</f>
        <v>1.35020556967953E-024</v>
      </c>
      <c r="E72" s="6" t="n">
        <v>5.25</v>
      </c>
      <c r="F72" s="7" t="n">
        <f aca="false">C72*6.24*10^18*10^5</f>
        <v>2.67299956278844</v>
      </c>
      <c r="G72" s="7" t="n">
        <f aca="false">D72*6.24*10^18*10^5</f>
        <v>0.842528275480027</v>
      </c>
    </row>
    <row r="73" customFormat="false" ht="13.8" hidden="false" customHeight="false" outlineLevel="0" collapsed="false">
      <c r="A73" s="1" t="n">
        <v>7.13</v>
      </c>
      <c r="B73" s="1" t="n">
        <v>0.05</v>
      </c>
      <c r="C73" s="1" t="n">
        <f aca="false">H44</f>
        <v>4.86549332073365E-024</v>
      </c>
      <c r="D73" s="1" t="n">
        <f aca="false">H45</f>
        <v>1.36507071699191E-024</v>
      </c>
      <c r="E73" s="6" t="n">
        <v>7.13</v>
      </c>
      <c r="F73" s="7" t="n">
        <f aca="false">C73*6.24*10^18*10^5</f>
        <v>3.0360678321378</v>
      </c>
      <c r="G73" s="7" t="n">
        <f aca="false">D73*6.24*10^18*10^5</f>
        <v>0.851804127402952</v>
      </c>
    </row>
    <row r="74" customFormat="false" ht="13.8" hidden="false" customHeight="false" outlineLevel="0" collapsed="false">
      <c r="A74" s="1" t="n">
        <v>9.09</v>
      </c>
      <c r="B74" s="1" t="n">
        <v>0.05</v>
      </c>
      <c r="C74" s="1" t="n">
        <f aca="false">H50</f>
        <v>5.38571118095493E-024</v>
      </c>
      <c r="D74" s="1" t="n">
        <f aca="false">H51</f>
        <v>1.35661777271834E-024</v>
      </c>
      <c r="E74" s="6" t="n">
        <v>9.09</v>
      </c>
      <c r="F74" s="7" t="n">
        <f aca="false">C74*6.24*10^18*10^5</f>
        <v>3.36068377691588</v>
      </c>
      <c r="G74" s="7" t="n">
        <f aca="false">D74*6.24*10^18*10^5</f>
        <v>0.846529490176244</v>
      </c>
    </row>
    <row r="75" customFormat="false" ht="13.8" hidden="false" customHeight="false" outlineLevel="0" collapsed="false">
      <c r="A75" s="1" t="n">
        <v>6.18</v>
      </c>
      <c r="B75" s="1" t="n">
        <v>0.05</v>
      </c>
      <c r="C75" s="1" t="n">
        <f aca="false">H56</f>
        <v>5.53744803731793E-024</v>
      </c>
      <c r="D75" s="1" t="n">
        <f aca="false">H57</f>
        <v>1.90725778708939E-024</v>
      </c>
      <c r="E75" s="6" t="n">
        <v>6.18</v>
      </c>
      <c r="F75" s="7" t="n">
        <f aca="false">C75*6.24*10^18*10^5</f>
        <v>3.45536757528639</v>
      </c>
      <c r="G75" s="7" t="n">
        <f aca="false">D75*6.24*10^18*10^5</f>
        <v>1.19012885914378</v>
      </c>
    </row>
    <row r="76" customFormat="false" ht="13.8" hidden="false" customHeight="false" outlineLevel="0" collapsed="false">
      <c r="A76" s="1" t="n">
        <v>8.13</v>
      </c>
      <c r="B76" s="1" t="n">
        <v>0.05</v>
      </c>
      <c r="C76" s="1" t="n">
        <f aca="false">H62</f>
        <v>5.49476930325192E-024</v>
      </c>
      <c r="D76" s="1" t="n">
        <f aca="false">H63</f>
        <v>1.38404081336879E-024</v>
      </c>
      <c r="E76" s="6" t="n">
        <v>8.13</v>
      </c>
      <c r="F76" s="7" t="n">
        <f aca="false">C76*6.24*10^18*10^5</f>
        <v>3.4287360452292</v>
      </c>
      <c r="G76" s="7" t="n">
        <f aca="false">D76*6.24*10^18*10^5</f>
        <v>0.863641467542125</v>
      </c>
    </row>
    <row r="77" customFormat="false" ht="13.8" hidden="false" customHeight="false" outlineLevel="0" collapsed="false">
      <c r="A77" s="1" t="n">
        <v>10.05</v>
      </c>
      <c r="B77" s="1" t="n">
        <v>0.05</v>
      </c>
      <c r="C77" s="1" t="n">
        <f aca="false">H68</f>
        <v>5.89428182790452E-024</v>
      </c>
      <c r="D77" s="1" t="n">
        <f aca="false">H69</f>
        <v>1.5542067969374E-024</v>
      </c>
      <c r="E77" s="6" t="n">
        <v>10.05</v>
      </c>
      <c r="F77" s="7" t="n">
        <f aca="false">C77*6.24*10^18*10^5</f>
        <v>3.67803186061242</v>
      </c>
      <c r="G77" s="7" t="n">
        <f aca="false">D77*6.24*10^18*10^5</f>
        <v>0.969825041288938</v>
      </c>
    </row>
    <row r="78" customFormat="false" ht="13.8" hidden="false" customHeight="false" outlineLevel="0" collapsed="false"/>
    <row r="79" customFormat="false" ht="14.5" hidden="false" customHeight="false" outlineLevel="0" collapsed="false">
      <c r="A79" s="0" t="n">
        <v>5.255</v>
      </c>
    </row>
    <row r="80" customFormat="false" ht="13.8" hidden="false" customHeight="false" outlineLevel="0" collapsed="false">
      <c r="C80" s="6" t="n">
        <v>5.25</v>
      </c>
      <c r="D80" s="0" t="s">
        <v>39</v>
      </c>
      <c r="E80" s="0" t="s">
        <v>35</v>
      </c>
      <c r="F80" s="8" t="n">
        <v>2.67299956278844</v>
      </c>
      <c r="G80" s="0" t="s">
        <v>36</v>
      </c>
      <c r="H80" s="5" t="n">
        <v>0.842528275480027</v>
      </c>
      <c r="I80" s="0" t="s">
        <v>35</v>
      </c>
      <c r="J80" s="0" t="s">
        <v>37</v>
      </c>
      <c r="K80" s="0" t="s">
        <v>38</v>
      </c>
    </row>
    <row r="81" customFormat="false" ht="13.8" hidden="false" customHeight="false" outlineLevel="0" collapsed="false">
      <c r="C81" s="6" t="n">
        <v>7.13</v>
      </c>
      <c r="D81" s="0" t="s">
        <v>39</v>
      </c>
      <c r="E81" s="0" t="s">
        <v>35</v>
      </c>
      <c r="F81" s="8" t="n">
        <v>3.0360678321378</v>
      </c>
      <c r="G81" s="0" t="s">
        <v>36</v>
      </c>
      <c r="H81" s="5" t="n">
        <v>0.851804127402952</v>
      </c>
      <c r="I81" s="0" t="s">
        <v>35</v>
      </c>
      <c r="J81" s="0" t="s">
        <v>37</v>
      </c>
      <c r="K81" s="0" t="s">
        <v>38</v>
      </c>
    </row>
    <row r="82" customFormat="false" ht="13.8" hidden="false" customHeight="false" outlineLevel="0" collapsed="false">
      <c r="C82" s="6" t="n">
        <v>9.09</v>
      </c>
      <c r="D82" s="0" t="s">
        <v>39</v>
      </c>
      <c r="E82" s="0" t="s">
        <v>35</v>
      </c>
      <c r="F82" s="8" t="n">
        <v>3.36068377691588</v>
      </c>
      <c r="G82" s="0" t="s">
        <v>36</v>
      </c>
      <c r="H82" s="5" t="n">
        <v>0.846529490176244</v>
      </c>
      <c r="I82" s="0" t="s">
        <v>35</v>
      </c>
      <c r="J82" s="0" t="s">
        <v>37</v>
      </c>
      <c r="K82" s="0" t="s">
        <v>38</v>
      </c>
    </row>
    <row r="83" customFormat="false" ht="13.8" hidden="false" customHeight="false" outlineLevel="0" collapsed="false">
      <c r="C83" s="6" t="n">
        <v>6.18</v>
      </c>
      <c r="D83" s="0" t="s">
        <v>39</v>
      </c>
      <c r="E83" s="0" t="s">
        <v>35</v>
      </c>
      <c r="F83" s="8" t="n">
        <v>3.45536757528639</v>
      </c>
      <c r="G83" s="0" t="s">
        <v>36</v>
      </c>
      <c r="H83" s="5" t="n">
        <v>1.19012885914378</v>
      </c>
      <c r="I83" s="0" t="s">
        <v>35</v>
      </c>
      <c r="J83" s="0" t="s">
        <v>37</v>
      </c>
      <c r="K83" s="0" t="s">
        <v>38</v>
      </c>
    </row>
    <row r="84" customFormat="false" ht="13.8" hidden="false" customHeight="false" outlineLevel="0" collapsed="false">
      <c r="C84" s="6" t="n">
        <v>8.13</v>
      </c>
      <c r="D84" s="0" t="s">
        <v>39</v>
      </c>
      <c r="E84" s="0" t="s">
        <v>35</v>
      </c>
      <c r="F84" s="8" t="n">
        <v>3.4287360452292</v>
      </c>
      <c r="G84" s="0" t="s">
        <v>36</v>
      </c>
      <c r="H84" s="5" t="n">
        <v>0.863641467542125</v>
      </c>
      <c r="I84" s="0" t="s">
        <v>35</v>
      </c>
      <c r="J84" s="0" t="s">
        <v>37</v>
      </c>
      <c r="K84" s="0" t="s">
        <v>38</v>
      </c>
    </row>
    <row r="85" customFormat="false" ht="13.8" hidden="false" customHeight="false" outlineLevel="0" collapsed="false">
      <c r="C85" s="6" t="n">
        <v>10.05</v>
      </c>
      <c r="D85" s="0" t="s">
        <v>39</v>
      </c>
      <c r="E85" s="0" t="s">
        <v>35</v>
      </c>
      <c r="F85" s="8" t="n">
        <v>3.67803186061242</v>
      </c>
      <c r="G85" s="0" t="s">
        <v>36</v>
      </c>
      <c r="H85" s="5" t="n">
        <v>0.969825041288938</v>
      </c>
      <c r="I85" s="0" t="s">
        <v>35</v>
      </c>
      <c r="J85" s="0" t="s">
        <v>37</v>
      </c>
      <c r="K85" s="0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2021-11-25T12:08:00Z</dcterms:created>
  <dc:creator>user</dc:creator>
  <dc:description/>
  <dc:language>en-US</dc:language>
  <cp:lastModifiedBy/>
  <dcterms:modified xsi:type="dcterms:W3CDTF">2021-11-30T19:21:51Z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