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projetos\MyCourses\Diversos\DesafiosGlobais\"/>
    </mc:Choice>
  </mc:AlternateContent>
  <xr:revisionPtr revIDLastSave="0" documentId="13_ncr:1_{1C924389-9CFB-48A5-A0B3-DB6B90D10F87}" xr6:coauthVersionLast="47" xr6:coauthVersionMax="47" xr10:uidLastSave="{00000000-0000-0000-0000-000000000000}"/>
  <bookViews>
    <workbookView xWindow="-120" yWindow="-120" windowWidth="29040" windowHeight="15720" xr2:uid="{9C624343-1510-409A-83D6-7EFFAECB3C73}"/>
  </bookViews>
  <sheets>
    <sheet name="Planning" sheetId="1" r:id="rId1"/>
    <sheet name="Setting" sheetId="2" r:id="rId2"/>
  </sheets>
  <definedNames>
    <definedName name="_xlnm._FilterDatabase" localSheetId="0" hidden="1">Planning!$C$8:$L$75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I9" i="1"/>
  <c r="G9" i="1"/>
  <c r="E9" i="1"/>
  <c r="F5" i="1"/>
  <c r="K62" i="1" l="1"/>
  <c r="L62" i="1" s="1"/>
  <c r="K33" i="1"/>
  <c r="L33" i="1" s="1"/>
  <c r="K55" i="1"/>
  <c r="L55" i="1" s="1"/>
  <c r="K53" i="1"/>
  <c r="L53" i="1" s="1"/>
  <c r="K65" i="1"/>
  <c r="L65" i="1" s="1"/>
  <c r="K58" i="1"/>
  <c r="L58" i="1" s="1"/>
  <c r="K67" i="1"/>
  <c r="L67" i="1" s="1"/>
  <c r="K66" i="1"/>
  <c r="L66" i="1" s="1"/>
  <c r="K59" i="1"/>
  <c r="L59" i="1" s="1"/>
  <c r="K27" i="1"/>
  <c r="L27" i="1" s="1"/>
  <c r="K60" i="1"/>
  <c r="L60" i="1" s="1"/>
  <c r="K61" i="1"/>
  <c r="L61" i="1" s="1"/>
  <c r="K48" i="1"/>
  <c r="L48" i="1" s="1"/>
  <c r="K46" i="1"/>
  <c r="L46" i="1" s="1"/>
  <c r="K49" i="1"/>
  <c r="L49" i="1" s="1"/>
  <c r="K44" i="1"/>
  <c r="L44" i="1" s="1"/>
  <c r="K68" i="1"/>
  <c r="L68" i="1" s="1"/>
  <c r="K36" i="1"/>
  <c r="L36" i="1" s="1"/>
  <c r="K51" i="1"/>
  <c r="L51" i="1" s="1"/>
  <c r="K56" i="1"/>
  <c r="L56" i="1" s="1"/>
  <c r="K63" i="1"/>
  <c r="L63" i="1" s="1"/>
  <c r="K57" i="1"/>
  <c r="L57" i="1" s="1"/>
  <c r="K64" i="1"/>
  <c r="L64" i="1" s="1"/>
  <c r="K70" i="1"/>
  <c r="L70" i="1" s="1"/>
  <c r="K71" i="1"/>
  <c r="L71" i="1" s="1"/>
  <c r="K52" i="1"/>
  <c r="L52" i="1" s="1"/>
  <c r="K72" i="1"/>
  <c r="L72" i="1" s="1"/>
  <c r="K73" i="1"/>
  <c r="L73" i="1" s="1"/>
  <c r="K47" i="1"/>
  <c r="L47" i="1" s="1"/>
  <c r="K54" i="1"/>
  <c r="L54" i="1" s="1"/>
  <c r="K42" i="1"/>
  <c r="L42" i="1" s="1"/>
  <c r="K43" i="1"/>
  <c r="L43" i="1" s="1"/>
  <c r="K41" i="1"/>
  <c r="L41" i="1" s="1"/>
  <c r="K38" i="1"/>
  <c r="L38" i="1" s="1"/>
  <c r="K37" i="1"/>
  <c r="L37" i="1" s="1"/>
  <c r="K34" i="1"/>
  <c r="L34" i="1" s="1"/>
  <c r="K35" i="1"/>
  <c r="L35" i="1" s="1"/>
  <c r="K30" i="1"/>
  <c r="L30" i="1" s="1"/>
  <c r="K26" i="1"/>
  <c r="L26" i="1" s="1"/>
  <c r="K21" i="1"/>
  <c r="L21" i="1" s="1"/>
  <c r="K40" i="1"/>
  <c r="L40" i="1" s="1"/>
  <c r="K45" i="1"/>
  <c r="L45" i="1" s="1"/>
  <c r="K50" i="1"/>
  <c r="L50" i="1" s="1"/>
  <c r="K69" i="1"/>
  <c r="L69" i="1" s="1"/>
  <c r="K29" i="1"/>
  <c r="L29" i="1" s="1"/>
  <c r="K25" i="1"/>
  <c r="L25" i="1" s="1"/>
  <c r="K20" i="1"/>
  <c r="L20" i="1" s="1"/>
  <c r="K39" i="1"/>
  <c r="L39" i="1" s="1"/>
  <c r="K31" i="1"/>
  <c r="L31" i="1" s="1"/>
  <c r="K22" i="1"/>
  <c r="L22" i="1" s="1"/>
  <c r="K32" i="1"/>
  <c r="L32" i="1" s="1"/>
  <c r="K23" i="1"/>
  <c r="L23" i="1" s="1"/>
  <c r="K28" i="1"/>
  <c r="L28" i="1" s="1"/>
  <c r="K18" i="1"/>
  <c r="L18" i="1" s="1"/>
  <c r="K19" i="1"/>
  <c r="L19" i="1" s="1"/>
  <c r="K24" i="1"/>
  <c r="L24" i="1" s="1"/>
  <c r="K14" i="1"/>
  <c r="L14" i="1" s="1"/>
  <c r="K15" i="1"/>
  <c r="L15" i="1" s="1"/>
  <c r="K16" i="1"/>
  <c r="L16" i="1" s="1"/>
  <c r="K17" i="1"/>
  <c r="L17" i="1" s="1"/>
  <c r="K13" i="1"/>
  <c r="L13" i="1" s="1"/>
  <c r="K12" i="1"/>
  <c r="L12" i="1" s="1"/>
  <c r="K10" i="1"/>
  <c r="L10" i="1" s="1"/>
  <c r="K74" i="1"/>
  <c r="L74" i="1" s="1"/>
  <c r="K11" i="1"/>
  <c r="L11" i="1" s="1"/>
  <c r="K9" i="1"/>
  <c r="L9" i="1" s="1"/>
  <c r="L7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Giovani Mesquita</author>
  </authors>
  <commentList>
    <comment ref="D8" authorId="0" shapeId="0" xr:uid="{F29E3227-1C2E-40F3-97B8-18C83AE881DD}">
      <text>
        <r>
          <rPr>
            <b/>
            <sz val="9"/>
            <color indexed="81"/>
            <rFont val="Segoe UI"/>
            <family val="2"/>
          </rPr>
          <t>Giovani Mesquita:</t>
        </r>
        <r>
          <rPr>
            <sz val="9"/>
            <color indexed="81"/>
            <rFont val="Segoe UI"/>
            <family val="2"/>
          </rPr>
          <t xml:space="preserve">
Representa o impacto do problema para os envolvidos, caso ele esteja acontecendo ou venha acontecer.  É o momento de analisar o quão grave é (será) o problema ou ação para a empresa, processo ou pessoas.</t>
        </r>
      </text>
    </comment>
    <comment ref="F8" authorId="0" shapeId="0" xr:uid="{DC93104B-1B80-468F-A4EC-E047F2CF9F31}">
      <text>
        <r>
          <rPr>
            <b/>
            <sz val="9"/>
            <color indexed="81"/>
            <rFont val="Segoe UI"/>
            <family val="2"/>
          </rPr>
          <t>Giovani Mesquita:</t>
        </r>
        <r>
          <rPr>
            <sz val="9"/>
            <color indexed="81"/>
            <rFont val="Segoe UI"/>
            <family val="2"/>
          </rPr>
          <t xml:space="preserve">
Representa o prazo ou tempo disponível para a resolução do problema ou execução da ação.  Quanto mais urgente for, menor será o tempo disponível para trabalhar no problema ou ação.</t>
        </r>
      </text>
    </comment>
    <comment ref="H8" authorId="0" shapeId="0" xr:uid="{EEF5872D-0ABF-4C64-943E-A221E140EE32}">
      <text>
        <r>
          <rPr>
            <b/>
            <sz val="9"/>
            <color indexed="81"/>
            <rFont val="Segoe UI"/>
            <family val="2"/>
          </rPr>
          <t>Giovani Mesquita:</t>
        </r>
        <r>
          <rPr>
            <sz val="9"/>
            <color indexed="81"/>
            <rFont val="Segoe UI"/>
            <family val="2"/>
          </rPr>
          <t xml:space="preserve">
Representa o potencial de crescimento do problema ou ação, ou seja, a probabilidade de se agravar com o passar do tempo (caso nada seja feito). Além do crescimento, a tendência de redução ou desaparecimento do problema também podem ser consideradas na análise da tendência.</t>
        </r>
      </text>
    </comment>
  </commentList>
</comments>
</file>

<file path=xl/sharedStrings.xml><?xml version="1.0" encoding="utf-8"?>
<sst xmlns="http://schemas.openxmlformats.org/spreadsheetml/2006/main" count="165" uniqueCount="78">
  <si>
    <t>Matriz de Priorização</t>
  </si>
  <si>
    <t>Prioridade</t>
  </si>
  <si>
    <t>Projeto</t>
  </si>
  <si>
    <t>Ciclo</t>
  </si>
  <si>
    <t>Key User</t>
  </si>
  <si>
    <t>Problemas</t>
  </si>
  <si>
    <r>
      <rPr>
        <b/>
        <sz val="36"/>
        <color rgb="FFFF8000"/>
        <rFont val="Arvo"/>
      </rPr>
      <t>G</t>
    </r>
    <r>
      <rPr>
        <b/>
        <sz val="18"/>
        <color theme="0"/>
        <rFont val="Palatino Linotype"/>
        <family val="1"/>
      </rPr>
      <t>ravidade</t>
    </r>
  </si>
  <si>
    <r>
      <rPr>
        <b/>
        <sz val="36"/>
        <color rgb="FFFFFF00"/>
        <rFont val="Arvo"/>
      </rPr>
      <t>U</t>
    </r>
    <r>
      <rPr>
        <b/>
        <sz val="18"/>
        <color theme="0"/>
        <rFont val="Palatino Linotype"/>
        <family val="1"/>
      </rPr>
      <t>rgência</t>
    </r>
  </si>
  <si>
    <r>
      <rPr>
        <b/>
        <sz val="36"/>
        <color theme="9" tint="0.39997558519241921"/>
        <rFont val="Arvo"/>
      </rPr>
      <t>T</t>
    </r>
    <r>
      <rPr>
        <b/>
        <sz val="18"/>
        <color theme="0"/>
        <rFont val="Palatino Linotype"/>
        <family val="1"/>
      </rPr>
      <t>endência</t>
    </r>
  </si>
  <si>
    <t>Ajuste</t>
  </si>
  <si>
    <t>Escore
(GUT)</t>
  </si>
  <si>
    <t>Total Geral ==&gt;</t>
  </si>
  <si>
    <t>Porto Alegre, 20 de abril de 2021</t>
  </si>
  <si>
    <t>Integrantes:</t>
  </si>
  <si>
    <t>- Giovani Perotto Mesquita (Analistas de Negócios)</t>
  </si>
  <si>
    <t>Gravidade</t>
  </si>
  <si>
    <t>Urgência</t>
  </si>
  <si>
    <t>Tendência</t>
  </si>
  <si>
    <t>Escore</t>
  </si>
  <si>
    <t>Sem gravidade</t>
  </si>
  <si>
    <t>Sem urgência</t>
  </si>
  <si>
    <t>Sem tendência de piorar</t>
  </si>
  <si>
    <t>Pouco grave</t>
  </si>
  <si>
    <t>Pouco urgente</t>
  </si>
  <si>
    <t>Piorar em longo prazo</t>
  </si>
  <si>
    <t>Grave</t>
  </si>
  <si>
    <t>Urgente</t>
  </si>
  <si>
    <t>Piorar em médio prazo</t>
  </si>
  <si>
    <t>Muito grave</t>
  </si>
  <si>
    <t>Muito urgente</t>
  </si>
  <si>
    <t>Piorar em curto prazo</t>
  </si>
  <si>
    <t>Extremamente grave</t>
  </si>
  <si>
    <t>Extremamente urgente</t>
  </si>
  <si>
    <t>Agravar rápido</t>
  </si>
  <si>
    <t>Questões ambientais</t>
  </si>
  <si>
    <t xml:space="preserve">   Cobertura vegetal</t>
  </si>
  <si>
    <t xml:space="preserve">   Nascentes</t>
  </si>
  <si>
    <t xml:space="preserve">   Oceanos</t>
  </si>
  <si>
    <t xml:space="preserve">      Metano</t>
  </si>
  <si>
    <t xml:space="preserve">   Represas</t>
  </si>
  <si>
    <t xml:space="preserve">   Várzeas</t>
  </si>
  <si>
    <t xml:space="preserve">      Assoreamento</t>
  </si>
  <si>
    <t xml:space="preserve">   Urbanização</t>
  </si>
  <si>
    <t xml:space="preserve">      Asfaltização</t>
  </si>
  <si>
    <t xml:space="preserve">      Concreto</t>
  </si>
  <si>
    <t>Poluição</t>
  </si>
  <si>
    <t xml:space="preserve">   Gás carbônico</t>
  </si>
  <si>
    <t xml:space="preserve">   Nuclear</t>
  </si>
  <si>
    <t xml:space="preserve">   Plástico</t>
  </si>
  <si>
    <t>Mudanças geofísicas</t>
  </si>
  <si>
    <t xml:space="preserve">   Aquífero indianos</t>
  </si>
  <si>
    <t xml:space="preserve">   Concreto Chinês</t>
  </si>
  <si>
    <t>Variações solares</t>
  </si>
  <si>
    <t xml:space="preserve">   Ciclos</t>
  </si>
  <si>
    <t>Anomalias magnéticas</t>
  </si>
  <si>
    <t xml:space="preserve">   Atlântico</t>
  </si>
  <si>
    <t>Camada de ozônio</t>
  </si>
  <si>
    <t xml:space="preserve">   Polos</t>
  </si>
  <si>
    <t>Vulcanismo</t>
  </si>
  <si>
    <t xml:space="preserve">   Super vulcão da Itália</t>
  </si>
  <si>
    <t xml:space="preserve">   Super vulcão de Yellowstone</t>
  </si>
  <si>
    <t>Conflitos</t>
  </si>
  <si>
    <t xml:space="preserve">   Econômicos</t>
  </si>
  <si>
    <t xml:space="preserve">   Religiosos</t>
  </si>
  <si>
    <t xml:space="preserve">   Sociais</t>
  </si>
  <si>
    <t>Fome</t>
  </si>
  <si>
    <t xml:space="preserve">   Educação</t>
  </si>
  <si>
    <t xml:space="preserve">   Natalidade</t>
  </si>
  <si>
    <t xml:space="preserve">   Produção</t>
  </si>
  <si>
    <t xml:space="preserve">   Refugiados</t>
  </si>
  <si>
    <t>Diversos</t>
  </si>
  <si>
    <t xml:space="preserve">   Asteróides</t>
  </si>
  <si>
    <t xml:space="preserve">   Cometas</t>
  </si>
  <si>
    <t xml:space="preserve">   Veículos espaciais</t>
  </si>
  <si>
    <t xml:space="preserve">   IA</t>
  </si>
  <si>
    <t xml:space="preserve">   Vida extraterrestre</t>
  </si>
  <si>
    <t>Desafios Globais</t>
  </si>
  <si>
    <t>Giovani Perotto Mesquita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</si>
</sst>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8"/>
      <color theme="0"/>
      <name val="Palatino Linotype"/>
      <family val="1"/>
    </font>
    <font>
      <b/>
      <i/>
      <sz val="14"/>
      <color theme="1"/>
      <name val="Palatino Linotype"/>
      <family val="1"/>
    </font>
    <font>
      <b/>
      <sz val="18"/>
      <color theme="4" tint="-0.249977111117893"/>
      <name val="Palatino Linotype"/>
      <family val="1"/>
    </font>
    <font>
      <sz val="11"/>
      <color theme="1"/>
      <name val="Palatino Linotype"/>
      <family val="1"/>
    </font>
    <font>
      <b/>
      <sz val="26"/>
      <color theme="1"/>
      <name val="Palatino Linotype"/>
      <family val="1"/>
    </font>
    <font>
      <b/>
      <sz val="18"/>
      <color rgb="FFFF0000"/>
      <name val="Palatino Linotype"/>
      <family val="1"/>
    </font>
    <font>
      <i/>
      <sz val="14"/>
      <color theme="1"/>
      <name val="Palatino Linotype"/>
      <family val="1"/>
    </font>
    <font>
      <sz val="14"/>
      <color theme="1"/>
      <name val="Palatino Linotype"/>
      <family val="1"/>
    </font>
    <font>
      <u/>
      <sz val="11"/>
      <color theme="1"/>
      <name val="Palatino Linotype"/>
      <family val="1"/>
    </font>
    <font>
      <b/>
      <sz val="16"/>
      <color theme="0"/>
      <name val="Times New Roman"/>
      <family val="1"/>
    </font>
    <font>
      <u/>
      <sz val="16"/>
      <color theme="0"/>
      <name val="Times New Roman"/>
      <family val="1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72"/>
      <color theme="0"/>
      <name val="Lucida Fax"/>
      <family val="1"/>
    </font>
    <font>
      <b/>
      <sz val="36"/>
      <color rgb="FFFFFF00"/>
      <name val="Arvo"/>
    </font>
    <font>
      <b/>
      <sz val="36"/>
      <color rgb="FFFF8000"/>
      <name val="Arvo"/>
    </font>
    <font>
      <b/>
      <sz val="36"/>
      <color theme="9" tint="0.39997558519241921"/>
      <name val="Arvo"/>
    </font>
    <font>
      <b/>
      <sz val="18"/>
      <color theme="0"/>
      <name val="Arvo"/>
    </font>
    <font>
      <sz val="11"/>
      <color rgb="FFFFFFFF"/>
      <name val="Corbel"/>
      <family val="2"/>
    </font>
    <font>
      <b/>
      <sz val="14"/>
      <color theme="0"/>
      <name val="Arvo"/>
    </font>
    <font>
      <b/>
      <sz val="8"/>
      <color theme="0"/>
      <name val="Abadi"/>
      <family val="2"/>
    </font>
    <font>
      <sz val="11"/>
      <color theme="1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FB76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tted">
        <color theme="1"/>
      </right>
      <top style="thin">
        <color theme="0"/>
      </top>
      <bottom style="dotted">
        <color theme="1"/>
      </bottom>
      <diagonal/>
    </border>
    <border>
      <left style="dotted">
        <color theme="1"/>
      </left>
      <right style="dotted">
        <color theme="1"/>
      </right>
      <top style="thin">
        <color theme="0"/>
      </top>
      <bottom style="dotted">
        <color theme="1"/>
      </bottom>
      <diagonal/>
    </border>
    <border>
      <left style="dotted">
        <color theme="1"/>
      </left>
      <right style="thin">
        <color theme="0"/>
      </right>
      <top style="thin">
        <color theme="0"/>
      </top>
      <bottom style="dotted">
        <color theme="1"/>
      </bottom>
      <diagonal/>
    </border>
    <border>
      <left style="thin">
        <color theme="0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thin">
        <color theme="0"/>
      </right>
      <top style="dotted">
        <color theme="1"/>
      </top>
      <bottom style="dotted">
        <color theme="1"/>
      </bottom>
      <diagonal/>
    </border>
    <border>
      <left style="thin">
        <color theme="0"/>
      </left>
      <right style="dotted">
        <color theme="1"/>
      </right>
      <top style="dotted">
        <color theme="1"/>
      </top>
      <bottom style="thin">
        <color theme="0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thin">
        <color theme="0"/>
      </bottom>
      <diagonal/>
    </border>
    <border>
      <left style="dotted">
        <color theme="1"/>
      </left>
      <right style="thin">
        <color theme="0"/>
      </right>
      <top style="dotted">
        <color theme="1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double">
        <color indexed="64"/>
      </top>
      <bottom style="thin">
        <color theme="0"/>
      </bottom>
      <diagonal/>
    </border>
    <border>
      <left/>
      <right/>
      <top style="dotted">
        <color theme="0"/>
      </top>
      <bottom/>
      <diagonal/>
    </border>
    <border>
      <left style="thin">
        <color theme="0"/>
      </left>
      <right style="hair">
        <color auto="1"/>
      </right>
      <top style="hair">
        <color theme="1"/>
      </top>
      <bottom style="hair">
        <color auto="1"/>
      </bottom>
      <diagonal/>
    </border>
    <border>
      <left style="thin">
        <color theme="0"/>
      </left>
      <right style="hair">
        <color auto="1"/>
      </right>
      <top style="hair">
        <color auto="1"/>
      </top>
      <bottom style="thin">
        <color theme="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0"/>
      </bottom>
      <diagonal/>
    </border>
    <border>
      <left style="hair">
        <color auto="1"/>
      </left>
      <right style="thin">
        <color theme="0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theme="0"/>
      </top>
      <bottom style="hair">
        <color auto="1"/>
      </bottom>
      <diagonal/>
    </border>
    <border>
      <left style="hair">
        <color auto="1"/>
      </left>
      <right style="thin">
        <color theme="0"/>
      </right>
      <top style="thin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theme="0"/>
      </right>
      <top style="hair">
        <color auto="1"/>
      </top>
      <bottom style="hair">
        <color auto="1"/>
      </bottom>
      <diagonal/>
    </border>
    <border>
      <left style="hair">
        <color theme="1"/>
      </left>
      <right style="hair">
        <color auto="1"/>
      </right>
      <top style="hair">
        <color auto="1"/>
      </top>
      <bottom style="hair">
        <color theme="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14" fontId="6" fillId="4" borderId="8" xfId="0" applyNumberFormat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14" fontId="9" fillId="4" borderId="8" xfId="0" applyNumberFormat="1" applyFont="1" applyFill="1" applyBorder="1" applyAlignment="1">
      <alignment horizontal="center" vertical="center"/>
    </xf>
    <xf numFmtId="0" fontId="7" fillId="4" borderId="19" xfId="0" applyFont="1" applyFill="1" applyBorder="1"/>
    <xf numFmtId="0" fontId="11" fillId="4" borderId="20" xfId="0" applyFont="1" applyFill="1" applyBorder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12" fillId="3" borderId="0" xfId="0" applyFont="1" applyFill="1"/>
    <xf numFmtId="0" fontId="7" fillId="3" borderId="16" xfId="0" applyFont="1" applyFill="1" applyBorder="1" applyAlignment="1">
      <alignment vertical="center"/>
    </xf>
    <xf numFmtId="0" fontId="7" fillId="3" borderId="16" xfId="0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7" fillId="4" borderId="21" xfId="0" applyFont="1" applyFill="1" applyBorder="1"/>
    <xf numFmtId="0" fontId="11" fillId="4" borderId="22" xfId="0" applyFont="1" applyFill="1" applyBorder="1" applyAlignment="1">
      <alignment horizontal="center"/>
    </xf>
    <xf numFmtId="0" fontId="7" fillId="4" borderId="23" xfId="0" applyFont="1" applyFill="1" applyBorder="1"/>
    <xf numFmtId="0" fontId="11" fillId="4" borderId="24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 wrapText="1"/>
    </xf>
    <xf numFmtId="0" fontId="21" fillId="11" borderId="4" xfId="0" applyFont="1" applyFill="1" applyBorder="1" applyAlignment="1">
      <alignment horizontal="center" vertical="center"/>
    </xf>
    <xf numFmtId="0" fontId="22" fillId="6" borderId="17" xfId="0" applyFont="1" applyFill="1" applyBorder="1"/>
    <xf numFmtId="0" fontId="22" fillId="6" borderId="18" xfId="0" applyFont="1" applyFill="1" applyBorder="1"/>
    <xf numFmtId="0" fontId="24" fillId="11" borderId="4" xfId="0" applyFont="1" applyFill="1" applyBorder="1" applyAlignment="1">
      <alignment horizontal="right" vertical="center"/>
    </xf>
    <xf numFmtId="0" fontId="24" fillId="11" borderId="26" xfId="0" applyFont="1" applyFill="1" applyBorder="1" applyAlignment="1">
      <alignment horizontal="right" vertical="center"/>
    </xf>
    <xf numFmtId="0" fontId="0" fillId="7" borderId="2" xfId="0" applyFill="1" applyBorder="1"/>
    <xf numFmtId="0" fontId="0" fillId="8" borderId="14" xfId="0" applyFill="1" applyBorder="1"/>
    <xf numFmtId="0" fontId="0" fillId="5" borderId="14" xfId="0" applyFill="1" applyBorder="1"/>
    <xf numFmtId="0" fontId="0" fillId="9" borderId="14" xfId="0" applyFill="1" applyBorder="1"/>
    <xf numFmtId="0" fontId="0" fillId="10" borderId="3" xfId="0" applyFill="1" applyBorder="1"/>
    <xf numFmtId="0" fontId="25" fillId="6" borderId="17" xfId="0" applyFont="1" applyFill="1" applyBorder="1"/>
    <xf numFmtId="0" fontId="25" fillId="4" borderId="23" xfId="0" applyFont="1" applyFill="1" applyBorder="1" applyAlignment="1">
      <alignment horizontal="center"/>
    </xf>
    <xf numFmtId="0" fontId="25" fillId="4" borderId="21" xfId="0" applyFont="1" applyFill="1" applyBorder="1"/>
    <xf numFmtId="0" fontId="25" fillId="4" borderId="25" xfId="0" applyFont="1" applyFill="1" applyBorder="1" applyAlignment="1">
      <alignment horizontal="center"/>
    </xf>
    <xf numFmtId="0" fontId="25" fillId="4" borderId="19" xfId="0" applyFont="1" applyFill="1" applyBorder="1" applyAlignment="1">
      <alignment horizontal="center"/>
    </xf>
    <xf numFmtId="0" fontId="23" fillId="11" borderId="27" xfId="0" applyFont="1" applyFill="1" applyBorder="1" applyAlignment="1">
      <alignment horizontal="center" vertical="center" textRotation="90"/>
    </xf>
    <xf numFmtId="0" fontId="23" fillId="11" borderId="28" xfId="0" applyFont="1" applyFill="1" applyBorder="1" applyAlignment="1">
      <alignment horizontal="center" vertical="center" textRotation="90"/>
    </xf>
    <xf numFmtId="0" fontId="23" fillId="11" borderId="29" xfId="0" applyFont="1" applyFill="1" applyBorder="1" applyAlignment="1">
      <alignment horizontal="center" vertical="center" textRotation="90"/>
    </xf>
    <xf numFmtId="0" fontId="4" fillId="11" borderId="30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5" fillId="3" borderId="0" xfId="0" quotePrefix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21" fillId="11" borderId="4" xfId="0" applyFont="1" applyFill="1" applyBorder="1" applyAlignment="1">
      <alignment horizontal="center" vertical="center"/>
    </xf>
    <xf numFmtId="14" fontId="8" fillId="4" borderId="9" xfId="0" applyNumberFormat="1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8000"/>
        </patternFill>
      </fill>
    </dxf>
    <dxf>
      <fill>
        <patternFill>
          <bgColor rgb="FFFFFF00"/>
        </patternFill>
      </fill>
    </dxf>
    <dxf>
      <fill>
        <patternFill>
          <bgColor rgb="FF7FB76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8000"/>
        </patternFill>
      </fill>
    </dxf>
    <dxf>
      <fill>
        <patternFill>
          <bgColor rgb="FFFFFF00"/>
        </patternFill>
      </fill>
    </dxf>
    <dxf>
      <fill>
        <patternFill>
          <bgColor rgb="FF7FB76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8000"/>
        </patternFill>
      </fill>
    </dxf>
    <dxf>
      <fill>
        <patternFill>
          <bgColor rgb="FFFFFF00"/>
        </patternFill>
      </fill>
    </dxf>
    <dxf>
      <fill>
        <patternFill>
          <bgColor rgb="FF7FB76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FFCC"/>
      <color rgb="FFFFFFFF"/>
      <color rgb="FFFF8000"/>
      <color rgb="FFFFFF00"/>
      <color rgb="FFFF0000"/>
      <color rgb="FF7FB760"/>
      <color rgb="FF0070C0"/>
      <color rgb="FF99CC00"/>
      <color rgb="FF33CC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9DAF1-5250-4D78-B333-4EDCD8C0C520}">
  <dimension ref="B2:L87"/>
  <sheetViews>
    <sheetView showGridLines="0" tabSelected="1" zoomScale="90" zoomScaleNormal="90" workbookViewId="0">
      <pane ySplit="8" topLeftCell="A9" activePane="bottomLeft" state="frozen"/>
      <selection pane="bottomLeft" activeCell="P11" sqref="P11"/>
    </sheetView>
  </sheetViews>
  <sheetFormatPr defaultColWidth="9.140625" defaultRowHeight="15" x14ac:dyDescent="0.25"/>
  <cols>
    <col min="1" max="1" width="2.5703125" style="2" customWidth="1"/>
    <col min="2" max="2" width="4.28515625" style="2" customWidth="1"/>
    <col min="3" max="3" width="57.28515625" style="2" customWidth="1"/>
    <col min="4" max="4" width="30.7109375" style="3" customWidth="1"/>
    <col min="5" max="5" width="6.140625" style="2" hidden="1" customWidth="1"/>
    <col min="6" max="6" width="30.7109375" style="3" customWidth="1"/>
    <col min="7" max="7" width="6.140625" style="2" hidden="1" customWidth="1"/>
    <col min="8" max="8" width="30.7109375" style="3" customWidth="1"/>
    <col min="9" max="9" width="6.140625" style="2" hidden="1" customWidth="1"/>
    <col min="10" max="10" width="16.140625" style="2" bestFit="1" customWidth="1"/>
    <col min="11" max="11" width="6.140625" style="2" hidden="1" customWidth="1"/>
    <col min="12" max="12" width="14.7109375" style="2" customWidth="1"/>
    <col min="13" max="16384" width="9.140625" style="2"/>
  </cols>
  <sheetData>
    <row r="2" spans="2:12" ht="89.25" x14ac:dyDescent="0.25">
      <c r="C2" s="53" t="s">
        <v>0</v>
      </c>
      <c r="D2" s="53"/>
      <c r="E2" s="53"/>
      <c r="F2" s="53"/>
      <c r="G2" s="53"/>
      <c r="H2" s="53"/>
      <c r="I2" s="53"/>
      <c r="J2" s="53"/>
      <c r="K2" s="53"/>
      <c r="L2" s="53"/>
    </row>
    <row r="4" spans="2:12" ht="23.25" x14ac:dyDescent="0.25">
      <c r="B4" s="44" t="s">
        <v>1</v>
      </c>
      <c r="C4" s="29" t="s">
        <v>2</v>
      </c>
      <c r="D4" s="54" t="s">
        <v>76</v>
      </c>
      <c r="E4" s="55"/>
      <c r="F4" s="55"/>
      <c r="G4" s="55"/>
      <c r="H4" s="55"/>
      <c r="I4" s="55"/>
      <c r="J4" s="55"/>
      <c r="K4" s="55"/>
      <c r="L4" s="56"/>
    </row>
    <row r="5" spans="2:12" ht="23.25" customHeight="1" x14ac:dyDescent="0.25">
      <c r="B5" s="45"/>
      <c r="C5" s="57" t="s">
        <v>3</v>
      </c>
      <c r="D5" s="10">
        <v>45658</v>
      </c>
      <c r="E5" s="11"/>
      <c r="F5" s="58" t="str">
        <f>CONCATENATE(NETWORKDAYS(D5,D6)," dias")</f>
        <v>261 dias</v>
      </c>
      <c r="G5" s="59"/>
      <c r="H5" s="59"/>
      <c r="I5" s="59"/>
      <c r="J5" s="59"/>
      <c r="K5" s="59"/>
      <c r="L5" s="60"/>
    </row>
    <row r="6" spans="2:12" ht="23.25" customHeight="1" x14ac:dyDescent="0.25">
      <c r="B6" s="45"/>
      <c r="C6" s="57"/>
      <c r="D6" s="12">
        <v>46022</v>
      </c>
      <c r="E6" s="11"/>
      <c r="F6" s="59"/>
      <c r="G6" s="59"/>
      <c r="H6" s="59"/>
      <c r="I6" s="59"/>
      <c r="J6" s="59"/>
      <c r="K6" s="59"/>
      <c r="L6" s="60"/>
    </row>
    <row r="7" spans="2:12" ht="23.25" customHeight="1" x14ac:dyDescent="0.25">
      <c r="B7" s="45"/>
      <c r="C7" s="29" t="s">
        <v>4</v>
      </c>
      <c r="D7" s="61" t="s">
        <v>77</v>
      </c>
      <c r="E7" s="62"/>
      <c r="F7" s="62"/>
      <c r="G7" s="62"/>
      <c r="H7" s="62"/>
      <c r="I7" s="62"/>
      <c r="J7" s="62"/>
      <c r="K7" s="62"/>
      <c r="L7" s="63"/>
    </row>
    <row r="8" spans="2:12" ht="51" x14ac:dyDescent="0.25">
      <c r="B8" s="46"/>
      <c r="C8" s="29" t="s">
        <v>5</v>
      </c>
      <c r="D8" s="27" t="s">
        <v>6</v>
      </c>
      <c r="E8" s="27"/>
      <c r="F8" s="27" t="s">
        <v>7</v>
      </c>
      <c r="G8" s="27"/>
      <c r="H8" s="27" t="s">
        <v>8</v>
      </c>
      <c r="I8" s="27"/>
      <c r="J8" s="27" t="s">
        <v>9</v>
      </c>
      <c r="K8" s="27"/>
      <c r="L8" s="28" t="s">
        <v>10</v>
      </c>
    </row>
    <row r="9" spans="2:12" ht="21" customHeight="1" x14ac:dyDescent="0.4">
      <c r="B9" s="33">
        <v>1</v>
      </c>
      <c r="C9" s="39" t="s">
        <v>34</v>
      </c>
      <c r="D9" s="40"/>
      <c r="E9" s="41" t="e">
        <f>VLOOKUP(Planning!D9,Setting!$C$3:$D$7,2,0)</f>
        <v>#N/A</v>
      </c>
      <c r="F9" s="40"/>
      <c r="G9" s="41" t="e">
        <f>VLOOKUP(Planning!F9,Setting!$F$3:$G$7,2,0)</f>
        <v>#N/A</v>
      </c>
      <c r="H9" s="40"/>
      <c r="I9" s="23" t="e">
        <f>VLOOKUP(Planning!H9,Setting!$I$3:$J$7,2,0)</f>
        <v>#N/A</v>
      </c>
      <c r="J9" s="23"/>
      <c r="K9" s="23" t="e">
        <f>E9*G9*I9+J9</f>
        <v>#N/A</v>
      </c>
      <c r="L9" s="24">
        <f t="shared" ref="L9:L40" si="0">_xlfn.IFNA(K9,0)</f>
        <v>0</v>
      </c>
    </row>
    <row r="10" spans="2:12" ht="21" customHeight="1" x14ac:dyDescent="0.4">
      <c r="B10" s="32">
        <f>B9+1</f>
        <v>2</v>
      </c>
      <c r="C10" s="39" t="s">
        <v>35</v>
      </c>
      <c r="D10" s="40" t="s">
        <v>28</v>
      </c>
      <c r="E10" s="41">
        <f>VLOOKUP(Planning!D10,Setting!$C$3:$D$7,2,0)</f>
        <v>4</v>
      </c>
      <c r="F10" s="40" t="s">
        <v>29</v>
      </c>
      <c r="G10" s="41">
        <f>VLOOKUP(Planning!F10,Setting!$F$3:$G$7,2,0)</f>
        <v>4</v>
      </c>
      <c r="H10" s="40" t="s">
        <v>27</v>
      </c>
      <c r="I10" s="23">
        <f>VLOOKUP(Planning!H10,Setting!$I$3:$J$7,2,0)</f>
        <v>3</v>
      </c>
      <c r="J10" s="25"/>
      <c r="K10" s="23">
        <f t="shared" ref="K10" si="1">E10*G10*I10+J10</f>
        <v>48</v>
      </c>
      <c r="L10" s="26">
        <f t="shared" si="0"/>
        <v>48</v>
      </c>
    </row>
    <row r="11" spans="2:12" ht="21" customHeight="1" x14ac:dyDescent="0.4">
      <c r="B11" s="32">
        <f t="shared" ref="B11:B74" si="2">B10+1</f>
        <v>3</v>
      </c>
      <c r="C11" s="39" t="s">
        <v>36</v>
      </c>
      <c r="D11" s="40" t="s">
        <v>28</v>
      </c>
      <c r="E11" s="41">
        <f>VLOOKUP(Planning!D11,Setting!$C$3:$D$7,2,0)</f>
        <v>4</v>
      </c>
      <c r="F11" s="40" t="s">
        <v>26</v>
      </c>
      <c r="G11" s="41">
        <f>VLOOKUP(Planning!F11,Setting!$F$3:$G$7,2,0)</f>
        <v>3</v>
      </c>
      <c r="H11" s="40" t="s">
        <v>24</v>
      </c>
      <c r="I11" s="23">
        <f>VLOOKUP(Planning!H11,Setting!$I$3:$J$7,2,0)</f>
        <v>2</v>
      </c>
      <c r="J11" s="25"/>
      <c r="K11" s="23">
        <f t="shared" ref="K11:K74" si="3">E11*G11*I11+J11</f>
        <v>24</v>
      </c>
      <c r="L11" s="26">
        <f t="shared" si="0"/>
        <v>24</v>
      </c>
    </row>
    <row r="12" spans="2:12" ht="21" customHeight="1" x14ac:dyDescent="0.4">
      <c r="B12" s="32">
        <f t="shared" si="2"/>
        <v>4</v>
      </c>
      <c r="C12" s="39" t="s">
        <v>37</v>
      </c>
      <c r="D12" s="40"/>
      <c r="E12" s="41" t="e">
        <f>VLOOKUP(Planning!D12,Setting!$C$3:$D$7,2,0)</f>
        <v>#N/A</v>
      </c>
      <c r="F12" s="40"/>
      <c r="G12" s="41" t="e">
        <f>VLOOKUP(Planning!F12,Setting!$F$3:$G$7,2,0)</f>
        <v>#N/A</v>
      </c>
      <c r="H12" s="40"/>
      <c r="I12" s="23" t="e">
        <f>VLOOKUP(Planning!H12,Setting!$I$3:$J$7,2,0)</f>
        <v>#N/A</v>
      </c>
      <c r="J12" s="25"/>
      <c r="K12" s="23" t="e">
        <f t="shared" si="3"/>
        <v>#N/A</v>
      </c>
      <c r="L12" s="26">
        <f t="shared" si="0"/>
        <v>0</v>
      </c>
    </row>
    <row r="13" spans="2:12" ht="21" customHeight="1" x14ac:dyDescent="0.4">
      <c r="B13" s="32">
        <f t="shared" si="2"/>
        <v>5</v>
      </c>
      <c r="C13" s="39" t="s">
        <v>38</v>
      </c>
      <c r="D13" s="40" t="s">
        <v>28</v>
      </c>
      <c r="E13" s="41">
        <f>VLOOKUP(Planning!D13,Setting!$C$3:$D$7,2,0)</f>
        <v>4</v>
      </c>
      <c r="F13" s="40" t="s">
        <v>23</v>
      </c>
      <c r="G13" s="41">
        <f>VLOOKUP(Planning!F13,Setting!$F$3:$G$7,2,0)</f>
        <v>2</v>
      </c>
      <c r="H13" s="40" t="s">
        <v>24</v>
      </c>
      <c r="I13" s="23">
        <f>VLOOKUP(Planning!H13,Setting!$I$3:$J$7,2,0)</f>
        <v>2</v>
      </c>
      <c r="J13" s="25"/>
      <c r="K13" s="23">
        <f t="shared" ref="K13:K16" si="4">E13*G13*I13+J13</f>
        <v>16</v>
      </c>
      <c r="L13" s="26">
        <f t="shared" si="0"/>
        <v>16</v>
      </c>
    </row>
    <row r="14" spans="2:12" ht="21" customHeight="1" x14ac:dyDescent="0.4">
      <c r="B14" s="32">
        <f t="shared" si="2"/>
        <v>6</v>
      </c>
      <c r="C14" s="39" t="s">
        <v>39</v>
      </c>
      <c r="D14" s="40" t="s">
        <v>25</v>
      </c>
      <c r="E14" s="41">
        <f>VLOOKUP(Planning!D14,Setting!$C$3:$D$7,2,0)</f>
        <v>3</v>
      </c>
      <c r="F14" s="40" t="s">
        <v>23</v>
      </c>
      <c r="G14" s="41">
        <f>VLOOKUP(Planning!F14,Setting!$F$3:$G$7,2,0)</f>
        <v>2</v>
      </c>
      <c r="H14" s="40" t="s">
        <v>21</v>
      </c>
      <c r="I14" s="23">
        <f>VLOOKUP(Planning!H14,Setting!$I$3:$J$7,2,0)</f>
        <v>1</v>
      </c>
      <c r="J14" s="25"/>
      <c r="K14" s="23">
        <f t="shared" si="4"/>
        <v>6</v>
      </c>
      <c r="L14" s="26">
        <f t="shared" si="0"/>
        <v>6</v>
      </c>
    </row>
    <row r="15" spans="2:12" ht="21" customHeight="1" x14ac:dyDescent="0.4">
      <c r="B15" s="32">
        <f t="shared" si="2"/>
        <v>7</v>
      </c>
      <c r="C15" s="39" t="s">
        <v>40</v>
      </c>
      <c r="D15" s="40"/>
      <c r="E15" s="41" t="e">
        <f>VLOOKUP(Planning!D15,Setting!$C$3:$D$7,2,0)</f>
        <v>#N/A</v>
      </c>
      <c r="F15" s="40"/>
      <c r="G15" s="41" t="e">
        <f>VLOOKUP(Planning!F15,Setting!$F$3:$G$7,2,0)</f>
        <v>#N/A</v>
      </c>
      <c r="H15" s="40"/>
      <c r="I15" s="23" t="e">
        <f>VLOOKUP(Planning!H15,Setting!$I$3:$J$7,2,0)</f>
        <v>#N/A</v>
      </c>
      <c r="J15" s="25"/>
      <c r="K15" s="23" t="e">
        <f t="shared" si="4"/>
        <v>#N/A</v>
      </c>
      <c r="L15" s="26">
        <f t="shared" si="0"/>
        <v>0</v>
      </c>
    </row>
    <row r="16" spans="2:12" ht="21" customHeight="1" x14ac:dyDescent="0.4">
      <c r="B16" s="32">
        <f t="shared" si="2"/>
        <v>8</v>
      </c>
      <c r="C16" s="39" t="s">
        <v>41</v>
      </c>
      <c r="D16" s="40" t="s">
        <v>22</v>
      </c>
      <c r="E16" s="41">
        <f>VLOOKUP(Planning!D16,Setting!$C$3:$D$7,2,0)</f>
        <v>2</v>
      </c>
      <c r="F16" s="40" t="s">
        <v>23</v>
      </c>
      <c r="G16" s="41">
        <f>VLOOKUP(Planning!F16,Setting!$F$3:$G$7,2,0)</f>
        <v>2</v>
      </c>
      <c r="H16" s="40" t="s">
        <v>24</v>
      </c>
      <c r="I16" s="23">
        <f>VLOOKUP(Planning!H16,Setting!$I$3:$J$7,2,0)</f>
        <v>2</v>
      </c>
      <c r="J16" s="25"/>
      <c r="K16" s="23">
        <f t="shared" si="4"/>
        <v>8</v>
      </c>
      <c r="L16" s="26">
        <f t="shared" si="0"/>
        <v>8</v>
      </c>
    </row>
    <row r="17" spans="2:12" ht="21" customHeight="1" x14ac:dyDescent="0.4">
      <c r="B17" s="32">
        <f t="shared" si="2"/>
        <v>9</v>
      </c>
      <c r="C17" s="39" t="s">
        <v>42</v>
      </c>
      <c r="D17" s="40"/>
      <c r="E17" s="41" t="e">
        <f>VLOOKUP(Planning!D17,Setting!$C$3:$D$7,2,0)</f>
        <v>#N/A</v>
      </c>
      <c r="F17" s="40"/>
      <c r="G17" s="41" t="e">
        <f>VLOOKUP(Planning!F17,Setting!$F$3:$G$7,2,0)</f>
        <v>#N/A</v>
      </c>
      <c r="H17" s="40"/>
      <c r="I17" s="23" t="e">
        <f>VLOOKUP(Planning!H17,Setting!$I$3:$J$7,2,0)</f>
        <v>#N/A</v>
      </c>
      <c r="J17" s="25"/>
      <c r="K17" s="23" t="e">
        <f t="shared" ref="K17:K24" si="5">E17*G17*I17+J17</f>
        <v>#N/A</v>
      </c>
      <c r="L17" s="26">
        <f t="shared" si="0"/>
        <v>0</v>
      </c>
    </row>
    <row r="18" spans="2:12" ht="21" customHeight="1" x14ac:dyDescent="0.4">
      <c r="B18" s="32">
        <f t="shared" si="2"/>
        <v>10</v>
      </c>
      <c r="C18" s="39" t="s">
        <v>43</v>
      </c>
      <c r="D18" s="40" t="s">
        <v>22</v>
      </c>
      <c r="E18" s="41">
        <f>VLOOKUP(Planning!D18,Setting!$C$3:$D$7,2,0)</f>
        <v>2</v>
      </c>
      <c r="F18" s="40" t="s">
        <v>23</v>
      </c>
      <c r="G18" s="41">
        <f>VLOOKUP(Planning!F18,Setting!$F$3:$G$7,2,0)</f>
        <v>2</v>
      </c>
      <c r="H18" s="40" t="s">
        <v>33</v>
      </c>
      <c r="I18" s="23">
        <f>VLOOKUP(Planning!H18,Setting!$I$3:$J$7,2,0)</f>
        <v>5</v>
      </c>
      <c r="J18" s="25"/>
      <c r="K18" s="23">
        <f t="shared" si="5"/>
        <v>20</v>
      </c>
      <c r="L18" s="26">
        <f t="shared" si="0"/>
        <v>20</v>
      </c>
    </row>
    <row r="19" spans="2:12" ht="21" customHeight="1" x14ac:dyDescent="0.4">
      <c r="B19" s="32">
        <f t="shared" si="2"/>
        <v>11</v>
      </c>
      <c r="C19" s="39" t="s">
        <v>44</v>
      </c>
      <c r="D19" s="40" t="s">
        <v>22</v>
      </c>
      <c r="E19" s="41">
        <f>VLOOKUP(Planning!D19,Setting!$C$3:$D$7,2,0)</f>
        <v>2</v>
      </c>
      <c r="F19" s="40" t="s">
        <v>23</v>
      </c>
      <c r="G19" s="41">
        <f>VLOOKUP(Planning!F19,Setting!$F$3:$G$7,2,0)</f>
        <v>2</v>
      </c>
      <c r="H19" s="40" t="s">
        <v>33</v>
      </c>
      <c r="I19" s="23">
        <f>VLOOKUP(Planning!H19,Setting!$I$3:$J$7,2,0)</f>
        <v>5</v>
      </c>
      <c r="J19" s="25"/>
      <c r="K19" s="23">
        <f t="shared" si="5"/>
        <v>20</v>
      </c>
      <c r="L19" s="26">
        <f t="shared" si="0"/>
        <v>20</v>
      </c>
    </row>
    <row r="20" spans="2:12" ht="21" customHeight="1" x14ac:dyDescent="0.4">
      <c r="B20" s="32">
        <f t="shared" si="2"/>
        <v>12</v>
      </c>
      <c r="C20" s="39" t="s">
        <v>45</v>
      </c>
      <c r="D20" s="40"/>
      <c r="E20" s="41" t="e">
        <f>VLOOKUP(Planning!D20,Setting!$C$3:$D$7,2,0)</f>
        <v>#N/A</v>
      </c>
      <c r="F20" s="40"/>
      <c r="G20" s="41" t="e">
        <f>VLOOKUP(Planning!F20,Setting!$F$3:$G$7,2,0)</f>
        <v>#N/A</v>
      </c>
      <c r="H20" s="40"/>
      <c r="I20" s="23" t="e">
        <f>VLOOKUP(Planning!H20,Setting!$I$3:$J$7,2,0)</f>
        <v>#N/A</v>
      </c>
      <c r="J20" s="25"/>
      <c r="K20" s="23" t="e">
        <f t="shared" si="5"/>
        <v>#N/A</v>
      </c>
      <c r="L20" s="26">
        <f t="shared" si="0"/>
        <v>0</v>
      </c>
    </row>
    <row r="21" spans="2:12" ht="21" customHeight="1" x14ac:dyDescent="0.4">
      <c r="B21" s="32">
        <f t="shared" si="2"/>
        <v>13</v>
      </c>
      <c r="C21" s="39" t="s">
        <v>46</v>
      </c>
      <c r="D21" s="40" t="s">
        <v>31</v>
      </c>
      <c r="E21" s="41">
        <f>VLOOKUP(Planning!D21,Setting!$C$3:$D$7,2,0)</f>
        <v>5</v>
      </c>
      <c r="F21" s="40" t="s">
        <v>29</v>
      </c>
      <c r="G21" s="41">
        <f>VLOOKUP(Planning!F21,Setting!$F$3:$G$7,2,0)</f>
        <v>4</v>
      </c>
      <c r="H21" s="40" t="s">
        <v>30</v>
      </c>
      <c r="I21" s="23">
        <f>VLOOKUP(Planning!H21,Setting!$I$3:$J$7,2,0)</f>
        <v>4</v>
      </c>
      <c r="J21" s="25"/>
      <c r="K21" s="23">
        <f t="shared" si="5"/>
        <v>80</v>
      </c>
      <c r="L21" s="26">
        <f t="shared" si="0"/>
        <v>80</v>
      </c>
    </row>
    <row r="22" spans="2:12" ht="21" customHeight="1" x14ac:dyDescent="0.4">
      <c r="B22" s="32">
        <f t="shared" si="2"/>
        <v>14</v>
      </c>
      <c r="C22" s="39" t="s">
        <v>47</v>
      </c>
      <c r="D22" s="40" t="s">
        <v>31</v>
      </c>
      <c r="E22" s="41">
        <f>VLOOKUP(Planning!D22,Setting!$C$3:$D$7,2,0)</f>
        <v>5</v>
      </c>
      <c r="F22" s="40" t="s">
        <v>23</v>
      </c>
      <c r="G22" s="41">
        <f>VLOOKUP(Planning!F22,Setting!$F$3:$G$7,2,0)</f>
        <v>2</v>
      </c>
      <c r="H22" s="40" t="s">
        <v>21</v>
      </c>
      <c r="I22" s="23">
        <f>VLOOKUP(Planning!H22,Setting!$I$3:$J$7,2,0)</f>
        <v>1</v>
      </c>
      <c r="J22" s="25"/>
      <c r="K22" s="23">
        <f t="shared" si="5"/>
        <v>10</v>
      </c>
      <c r="L22" s="26">
        <f t="shared" si="0"/>
        <v>10</v>
      </c>
    </row>
    <row r="23" spans="2:12" ht="21" customHeight="1" x14ac:dyDescent="0.4">
      <c r="B23" s="32">
        <f t="shared" si="2"/>
        <v>15</v>
      </c>
      <c r="C23" s="39" t="s">
        <v>48</v>
      </c>
      <c r="D23" s="40" t="s">
        <v>31</v>
      </c>
      <c r="E23" s="41">
        <f>VLOOKUP(Planning!D23,Setting!$C$3:$D$7,2,0)</f>
        <v>5</v>
      </c>
      <c r="F23" s="40" t="s">
        <v>32</v>
      </c>
      <c r="G23" s="41">
        <f>VLOOKUP(Planning!F23,Setting!$F$3:$G$7,2,0)</f>
        <v>5</v>
      </c>
      <c r="H23" s="40" t="s">
        <v>30</v>
      </c>
      <c r="I23" s="23">
        <f>VLOOKUP(Planning!H23,Setting!$I$3:$J$7,2,0)</f>
        <v>4</v>
      </c>
      <c r="J23" s="25"/>
      <c r="K23" s="23">
        <f t="shared" si="5"/>
        <v>100</v>
      </c>
      <c r="L23" s="26">
        <f t="shared" si="0"/>
        <v>100</v>
      </c>
    </row>
    <row r="24" spans="2:12" ht="21" customHeight="1" x14ac:dyDescent="0.4">
      <c r="B24" s="32">
        <f t="shared" si="2"/>
        <v>16</v>
      </c>
      <c r="C24" s="39" t="s">
        <v>49</v>
      </c>
      <c r="D24" s="40"/>
      <c r="E24" s="41" t="e">
        <f>VLOOKUP(Planning!D24,Setting!$C$3:$D$7,2,0)</f>
        <v>#N/A</v>
      </c>
      <c r="F24" s="40"/>
      <c r="G24" s="41" t="e">
        <f>VLOOKUP(Planning!F24,Setting!$F$3:$G$7,2,0)</f>
        <v>#N/A</v>
      </c>
      <c r="H24" s="40"/>
      <c r="I24" s="23" t="e">
        <f>VLOOKUP(Planning!H24,Setting!$I$3:$J$7,2,0)</f>
        <v>#N/A</v>
      </c>
      <c r="J24" s="25"/>
      <c r="K24" s="23" t="e">
        <f t="shared" si="5"/>
        <v>#N/A</v>
      </c>
      <c r="L24" s="26">
        <f t="shared" si="0"/>
        <v>0</v>
      </c>
    </row>
    <row r="25" spans="2:12" ht="21" customHeight="1" x14ac:dyDescent="0.4">
      <c r="B25" s="32">
        <f t="shared" si="2"/>
        <v>17</v>
      </c>
      <c r="C25" s="39" t="s">
        <v>50</v>
      </c>
      <c r="D25" s="40" t="s">
        <v>22</v>
      </c>
      <c r="E25" s="41">
        <f>VLOOKUP(Planning!D25,Setting!$C$3:$D$7,2,0)</f>
        <v>2</v>
      </c>
      <c r="F25" s="40" t="s">
        <v>23</v>
      </c>
      <c r="G25" s="41">
        <f>VLOOKUP(Planning!F25,Setting!$F$3:$G$7,2,0)</f>
        <v>2</v>
      </c>
      <c r="H25" s="40" t="s">
        <v>21</v>
      </c>
      <c r="I25" s="23">
        <f>VLOOKUP(Planning!H25,Setting!$I$3:$J$7,2,0)</f>
        <v>1</v>
      </c>
      <c r="J25" s="25"/>
      <c r="K25" s="23">
        <f t="shared" ref="K25:K40" si="6">E25*G25*I25+J25</f>
        <v>4</v>
      </c>
      <c r="L25" s="26">
        <f t="shared" si="0"/>
        <v>4</v>
      </c>
    </row>
    <row r="26" spans="2:12" ht="21" customHeight="1" x14ac:dyDescent="0.4">
      <c r="B26" s="32">
        <f t="shared" si="2"/>
        <v>18</v>
      </c>
      <c r="C26" s="39" t="s">
        <v>51</v>
      </c>
      <c r="D26" s="40" t="s">
        <v>22</v>
      </c>
      <c r="E26" s="41">
        <f>VLOOKUP(Planning!D26,Setting!$C$3:$D$7,2,0)</f>
        <v>2</v>
      </c>
      <c r="F26" s="40" t="s">
        <v>23</v>
      </c>
      <c r="G26" s="41">
        <f>VLOOKUP(Planning!F26,Setting!$F$3:$G$7,2,0)</f>
        <v>2</v>
      </c>
      <c r="H26" s="40" t="s">
        <v>21</v>
      </c>
      <c r="I26" s="23">
        <f>VLOOKUP(Planning!H26,Setting!$I$3:$J$7,2,0)</f>
        <v>1</v>
      </c>
      <c r="J26" s="25"/>
      <c r="K26" s="23">
        <f t="shared" si="6"/>
        <v>4</v>
      </c>
      <c r="L26" s="26">
        <f t="shared" si="0"/>
        <v>4</v>
      </c>
    </row>
    <row r="27" spans="2:12" ht="21" customHeight="1" x14ac:dyDescent="0.4">
      <c r="B27" s="32">
        <f t="shared" si="2"/>
        <v>19</v>
      </c>
      <c r="C27" s="39" t="s">
        <v>52</v>
      </c>
      <c r="D27" s="40"/>
      <c r="E27" s="41" t="e">
        <f>VLOOKUP(Planning!D27,Setting!$C$3:$D$7,2,0)</f>
        <v>#N/A</v>
      </c>
      <c r="F27" s="40"/>
      <c r="G27" s="41" t="e">
        <f>VLOOKUP(Planning!F27,Setting!$F$3:$G$7,2,0)</f>
        <v>#N/A</v>
      </c>
      <c r="H27" s="40"/>
      <c r="I27" s="23" t="e">
        <f>VLOOKUP(Planning!H27,Setting!$I$3:$J$7,2,0)</f>
        <v>#N/A</v>
      </c>
      <c r="J27" s="25"/>
      <c r="K27" s="23" t="e">
        <f t="shared" si="6"/>
        <v>#N/A</v>
      </c>
      <c r="L27" s="26">
        <f t="shared" si="0"/>
        <v>0</v>
      </c>
    </row>
    <row r="28" spans="2:12" ht="21" customHeight="1" x14ac:dyDescent="0.4">
      <c r="B28" s="32">
        <f t="shared" si="2"/>
        <v>20</v>
      </c>
      <c r="C28" s="39" t="s">
        <v>53</v>
      </c>
      <c r="D28" s="40" t="s">
        <v>22</v>
      </c>
      <c r="E28" s="41">
        <f>VLOOKUP(Planning!D28,Setting!$C$3:$D$7,2,0)</f>
        <v>2</v>
      </c>
      <c r="F28" s="40" t="s">
        <v>23</v>
      </c>
      <c r="G28" s="41">
        <f>VLOOKUP(Planning!F28,Setting!$F$3:$G$7,2,0)</f>
        <v>2</v>
      </c>
      <c r="H28" s="40" t="s">
        <v>24</v>
      </c>
      <c r="I28" s="23">
        <f>VLOOKUP(Planning!H28,Setting!$I$3:$J$7,2,0)</f>
        <v>2</v>
      </c>
      <c r="J28" s="25"/>
      <c r="K28" s="23">
        <f t="shared" si="6"/>
        <v>8</v>
      </c>
      <c r="L28" s="26">
        <f t="shared" si="0"/>
        <v>8</v>
      </c>
    </row>
    <row r="29" spans="2:12" ht="21" customHeight="1" x14ac:dyDescent="0.4">
      <c r="B29" s="32">
        <f t="shared" si="2"/>
        <v>21</v>
      </c>
      <c r="C29" s="39" t="s">
        <v>54</v>
      </c>
      <c r="D29" s="40"/>
      <c r="E29" s="41" t="e">
        <f>VLOOKUP(Planning!D29,Setting!$C$3:$D$7,2,0)</f>
        <v>#N/A</v>
      </c>
      <c r="F29" s="40"/>
      <c r="G29" s="41" t="e">
        <f>VLOOKUP(Planning!F29,Setting!$F$3:$G$7,2,0)</f>
        <v>#N/A</v>
      </c>
      <c r="H29" s="40"/>
      <c r="I29" s="23" t="e">
        <f>VLOOKUP(Planning!H29,Setting!$I$3:$J$7,2,0)</f>
        <v>#N/A</v>
      </c>
      <c r="J29" s="25"/>
      <c r="K29" s="23" t="e">
        <f t="shared" si="6"/>
        <v>#N/A</v>
      </c>
      <c r="L29" s="26">
        <f t="shared" si="0"/>
        <v>0</v>
      </c>
    </row>
    <row r="30" spans="2:12" ht="21" customHeight="1" x14ac:dyDescent="0.4">
      <c r="B30" s="32">
        <f t="shared" si="2"/>
        <v>22</v>
      </c>
      <c r="C30" s="39" t="s">
        <v>55</v>
      </c>
      <c r="D30" s="40" t="s">
        <v>22</v>
      </c>
      <c r="E30" s="41">
        <f>VLOOKUP(Planning!D30,Setting!$C$3:$D$7,2,0)</f>
        <v>2</v>
      </c>
      <c r="F30" s="40" t="s">
        <v>23</v>
      </c>
      <c r="G30" s="41">
        <f>VLOOKUP(Planning!F30,Setting!$F$3:$G$7,2,0)</f>
        <v>2</v>
      </c>
      <c r="H30" s="40" t="s">
        <v>24</v>
      </c>
      <c r="I30" s="23">
        <f>VLOOKUP(Planning!H30,Setting!$I$3:$J$7,2,0)</f>
        <v>2</v>
      </c>
      <c r="J30" s="25"/>
      <c r="K30" s="23">
        <f t="shared" si="6"/>
        <v>8</v>
      </c>
      <c r="L30" s="26">
        <f t="shared" si="0"/>
        <v>8</v>
      </c>
    </row>
    <row r="31" spans="2:12" ht="21" customHeight="1" x14ac:dyDescent="0.4">
      <c r="B31" s="32">
        <f t="shared" si="2"/>
        <v>23</v>
      </c>
      <c r="C31" s="39" t="s">
        <v>56</v>
      </c>
      <c r="D31" s="40"/>
      <c r="E31" s="41" t="e">
        <f>VLOOKUP(Planning!D31,Setting!$C$3:$D$7,2,0)</f>
        <v>#N/A</v>
      </c>
      <c r="F31" s="40"/>
      <c r="G31" s="41" t="e">
        <f>VLOOKUP(Planning!F31,Setting!$F$3:$G$7,2,0)</f>
        <v>#N/A</v>
      </c>
      <c r="H31" s="40"/>
      <c r="I31" s="23" t="e">
        <f>VLOOKUP(Planning!H31,Setting!$I$3:$J$7,2,0)</f>
        <v>#N/A</v>
      </c>
      <c r="J31" s="25"/>
      <c r="K31" s="23" t="e">
        <f t="shared" si="6"/>
        <v>#N/A</v>
      </c>
      <c r="L31" s="26">
        <f t="shared" si="0"/>
        <v>0</v>
      </c>
    </row>
    <row r="32" spans="2:12" ht="21" customHeight="1" x14ac:dyDescent="0.4">
      <c r="B32" s="32">
        <f t="shared" si="2"/>
        <v>24</v>
      </c>
      <c r="C32" s="39" t="s">
        <v>57</v>
      </c>
      <c r="D32" s="40" t="s">
        <v>28</v>
      </c>
      <c r="E32" s="41">
        <f>VLOOKUP(Planning!D32,Setting!$C$3:$D$7,2,0)</f>
        <v>4</v>
      </c>
      <c r="F32" s="40" t="s">
        <v>23</v>
      </c>
      <c r="G32" s="41">
        <f>VLOOKUP(Planning!F32,Setting!$F$3:$G$7,2,0)</f>
        <v>2</v>
      </c>
      <c r="H32" s="40" t="s">
        <v>21</v>
      </c>
      <c r="I32" s="23">
        <f>VLOOKUP(Planning!H32,Setting!$I$3:$J$7,2,0)</f>
        <v>1</v>
      </c>
      <c r="J32" s="25"/>
      <c r="K32" s="23">
        <f t="shared" si="6"/>
        <v>8</v>
      </c>
      <c r="L32" s="26">
        <f t="shared" si="0"/>
        <v>8</v>
      </c>
    </row>
    <row r="33" spans="2:12" ht="21" customHeight="1" x14ac:dyDescent="0.4">
      <c r="B33" s="32">
        <f t="shared" si="2"/>
        <v>25</v>
      </c>
      <c r="C33" s="39" t="s">
        <v>58</v>
      </c>
      <c r="D33" s="40"/>
      <c r="E33" s="41" t="e">
        <f>VLOOKUP(Planning!D33,Setting!$C$3:$D$7,2,0)</f>
        <v>#N/A</v>
      </c>
      <c r="F33" s="40"/>
      <c r="G33" s="41" t="e">
        <f>VLOOKUP(Planning!F33,Setting!$F$3:$G$7,2,0)</f>
        <v>#N/A</v>
      </c>
      <c r="H33" s="40"/>
      <c r="I33" s="23" t="e">
        <f>VLOOKUP(Planning!H33,Setting!$I$3:$J$7,2,0)</f>
        <v>#N/A</v>
      </c>
      <c r="J33" s="25"/>
      <c r="K33" s="23" t="e">
        <f t="shared" si="6"/>
        <v>#N/A</v>
      </c>
      <c r="L33" s="26">
        <f t="shared" si="0"/>
        <v>0</v>
      </c>
    </row>
    <row r="34" spans="2:12" ht="21" customHeight="1" x14ac:dyDescent="0.4">
      <c r="B34" s="32">
        <f t="shared" si="2"/>
        <v>26</v>
      </c>
      <c r="C34" s="39" t="s">
        <v>59</v>
      </c>
      <c r="D34" s="40" t="s">
        <v>31</v>
      </c>
      <c r="E34" s="41">
        <f>VLOOKUP(Planning!D34,Setting!$C$3:$D$7,2,0)</f>
        <v>5</v>
      </c>
      <c r="F34" s="40" t="s">
        <v>23</v>
      </c>
      <c r="G34" s="41">
        <f>VLOOKUP(Planning!F34,Setting!$F$3:$G$7,2,0)</f>
        <v>2</v>
      </c>
      <c r="H34" s="40" t="s">
        <v>21</v>
      </c>
      <c r="I34" s="23">
        <f>VLOOKUP(Planning!H34,Setting!$I$3:$J$7,2,0)</f>
        <v>1</v>
      </c>
      <c r="J34" s="25"/>
      <c r="K34" s="23">
        <f t="shared" si="6"/>
        <v>10</v>
      </c>
      <c r="L34" s="26">
        <f t="shared" si="0"/>
        <v>10</v>
      </c>
    </row>
    <row r="35" spans="2:12" ht="21" customHeight="1" x14ac:dyDescent="0.4">
      <c r="B35" s="32">
        <f t="shared" si="2"/>
        <v>27</v>
      </c>
      <c r="C35" s="39" t="s">
        <v>60</v>
      </c>
      <c r="D35" s="40" t="s">
        <v>31</v>
      </c>
      <c r="E35" s="41">
        <f>VLOOKUP(Planning!D35,Setting!$C$3:$D$7,2,0)</f>
        <v>5</v>
      </c>
      <c r="F35" s="40" t="s">
        <v>23</v>
      </c>
      <c r="G35" s="41">
        <f>VLOOKUP(Planning!F35,Setting!$F$3:$G$7,2,0)</f>
        <v>2</v>
      </c>
      <c r="H35" s="40" t="s">
        <v>21</v>
      </c>
      <c r="I35" s="23">
        <f>VLOOKUP(Planning!H35,Setting!$I$3:$J$7,2,0)</f>
        <v>1</v>
      </c>
      <c r="J35" s="25"/>
      <c r="K35" s="23">
        <f t="shared" si="6"/>
        <v>10</v>
      </c>
      <c r="L35" s="26">
        <f t="shared" si="0"/>
        <v>10</v>
      </c>
    </row>
    <row r="36" spans="2:12" ht="21" customHeight="1" x14ac:dyDescent="0.4">
      <c r="B36" s="32">
        <f t="shared" si="2"/>
        <v>28</v>
      </c>
      <c r="C36" s="39" t="s">
        <v>61</v>
      </c>
      <c r="D36" s="40"/>
      <c r="E36" s="41" t="e">
        <f>VLOOKUP(Planning!D36,Setting!$C$3:$D$7,2,0)</f>
        <v>#N/A</v>
      </c>
      <c r="F36" s="40"/>
      <c r="G36" s="41" t="e">
        <f>VLOOKUP(Planning!F36,Setting!$F$3:$G$7,2,0)</f>
        <v>#N/A</v>
      </c>
      <c r="H36" s="40"/>
      <c r="I36" s="23" t="e">
        <f>VLOOKUP(Planning!H36,Setting!$I$3:$J$7,2,0)</f>
        <v>#N/A</v>
      </c>
      <c r="J36" s="25"/>
      <c r="K36" s="23" t="e">
        <f t="shared" si="6"/>
        <v>#N/A</v>
      </c>
      <c r="L36" s="26">
        <f t="shared" si="0"/>
        <v>0</v>
      </c>
    </row>
    <row r="37" spans="2:12" ht="21" customHeight="1" x14ac:dyDescent="0.4">
      <c r="B37" s="32">
        <f t="shared" si="2"/>
        <v>29</v>
      </c>
      <c r="C37" s="39" t="s">
        <v>62</v>
      </c>
      <c r="D37" s="40" t="s">
        <v>28</v>
      </c>
      <c r="E37" s="41">
        <f>VLOOKUP(Planning!D37,Setting!$C$3:$D$7,2,0)</f>
        <v>4</v>
      </c>
      <c r="F37" s="40" t="s">
        <v>23</v>
      </c>
      <c r="G37" s="41">
        <f>VLOOKUP(Planning!F37,Setting!$F$3:$G$7,2,0)</f>
        <v>2</v>
      </c>
      <c r="H37" s="40" t="s">
        <v>33</v>
      </c>
      <c r="I37" s="23">
        <f>VLOOKUP(Planning!H37,Setting!$I$3:$J$7,2,0)</f>
        <v>5</v>
      </c>
      <c r="J37" s="25"/>
      <c r="K37" s="23">
        <f t="shared" si="6"/>
        <v>40</v>
      </c>
      <c r="L37" s="26">
        <f t="shared" si="0"/>
        <v>40</v>
      </c>
    </row>
    <row r="38" spans="2:12" ht="21" customHeight="1" x14ac:dyDescent="0.4">
      <c r="B38" s="32">
        <f t="shared" si="2"/>
        <v>30</v>
      </c>
      <c r="C38" s="39" t="s">
        <v>63</v>
      </c>
      <c r="D38" s="40" t="s">
        <v>25</v>
      </c>
      <c r="E38" s="41">
        <f>VLOOKUP(Planning!D38,Setting!$C$3:$D$7,2,0)</f>
        <v>3</v>
      </c>
      <c r="F38" s="40" t="s">
        <v>23</v>
      </c>
      <c r="G38" s="41">
        <f>VLOOKUP(Planning!F38,Setting!$F$3:$G$7,2,0)</f>
        <v>2</v>
      </c>
      <c r="H38" s="40" t="s">
        <v>27</v>
      </c>
      <c r="I38" s="23">
        <f>VLOOKUP(Planning!H38,Setting!$I$3:$J$7,2,0)</f>
        <v>3</v>
      </c>
      <c r="J38" s="25"/>
      <c r="K38" s="23">
        <f t="shared" si="6"/>
        <v>18</v>
      </c>
      <c r="L38" s="26">
        <f t="shared" si="0"/>
        <v>18</v>
      </c>
    </row>
    <row r="39" spans="2:12" ht="21" customHeight="1" x14ac:dyDescent="0.4">
      <c r="B39" s="32">
        <f t="shared" si="2"/>
        <v>31</v>
      </c>
      <c r="C39" s="39" t="s">
        <v>64</v>
      </c>
      <c r="D39" s="40" t="s">
        <v>25</v>
      </c>
      <c r="E39" s="41">
        <f>VLOOKUP(Planning!D39,Setting!$C$3:$D$7,2,0)</f>
        <v>3</v>
      </c>
      <c r="F39" s="40" t="s">
        <v>23</v>
      </c>
      <c r="G39" s="41">
        <f>VLOOKUP(Planning!F39,Setting!$F$3:$G$7,2,0)</f>
        <v>2</v>
      </c>
      <c r="H39" s="40" t="s">
        <v>30</v>
      </c>
      <c r="I39" s="23">
        <f>VLOOKUP(Planning!H39,Setting!$I$3:$J$7,2,0)</f>
        <v>4</v>
      </c>
      <c r="J39" s="25"/>
      <c r="K39" s="23">
        <f t="shared" si="6"/>
        <v>24</v>
      </c>
      <c r="L39" s="26">
        <f t="shared" si="0"/>
        <v>24</v>
      </c>
    </row>
    <row r="40" spans="2:12" ht="21" customHeight="1" x14ac:dyDescent="0.4">
      <c r="B40" s="32">
        <f t="shared" si="2"/>
        <v>32</v>
      </c>
      <c r="C40" s="39" t="s">
        <v>65</v>
      </c>
      <c r="D40" s="40"/>
      <c r="E40" s="41" t="e">
        <f>VLOOKUP(Planning!D40,Setting!$C$3:$D$7,2,0)</f>
        <v>#N/A</v>
      </c>
      <c r="F40" s="40"/>
      <c r="G40" s="41" t="e">
        <f>VLOOKUP(Planning!F40,Setting!$F$3:$G$7,2,0)</f>
        <v>#N/A</v>
      </c>
      <c r="H40" s="40"/>
      <c r="I40" s="23" t="e">
        <f>VLOOKUP(Planning!H40,Setting!$I$3:$J$7,2,0)</f>
        <v>#N/A</v>
      </c>
      <c r="J40" s="25"/>
      <c r="K40" s="23" t="e">
        <f t="shared" si="6"/>
        <v>#N/A</v>
      </c>
      <c r="L40" s="26">
        <f t="shared" si="0"/>
        <v>0</v>
      </c>
    </row>
    <row r="41" spans="2:12" ht="21" customHeight="1" x14ac:dyDescent="0.4">
      <c r="B41" s="32">
        <f t="shared" si="2"/>
        <v>33</v>
      </c>
      <c r="C41" s="39" t="s">
        <v>66</v>
      </c>
      <c r="D41" s="40" t="s">
        <v>22</v>
      </c>
      <c r="E41" s="41">
        <f>VLOOKUP(Planning!D41,Setting!$C$3:$D$7,2,0)</f>
        <v>2</v>
      </c>
      <c r="F41" s="40" t="s">
        <v>23</v>
      </c>
      <c r="G41" s="41">
        <f>VLOOKUP(Planning!F41,Setting!$F$3:$G$7,2,0)</f>
        <v>2</v>
      </c>
      <c r="H41" s="40" t="s">
        <v>21</v>
      </c>
      <c r="I41" s="23">
        <f>VLOOKUP(Planning!H41,Setting!$I$3:$J$7,2,0)</f>
        <v>1</v>
      </c>
      <c r="J41" s="25"/>
      <c r="K41" s="23">
        <f t="shared" ref="K41:K72" si="7">E41*G41*I41+J41</f>
        <v>4</v>
      </c>
      <c r="L41" s="26">
        <f t="shared" ref="L41:L72" si="8">_xlfn.IFNA(K41,0)</f>
        <v>4</v>
      </c>
    </row>
    <row r="42" spans="2:12" ht="21" customHeight="1" x14ac:dyDescent="0.4">
      <c r="B42" s="32">
        <f t="shared" si="2"/>
        <v>34</v>
      </c>
      <c r="C42" s="39" t="s">
        <v>67</v>
      </c>
      <c r="D42" s="40" t="s">
        <v>25</v>
      </c>
      <c r="E42" s="41">
        <f>VLOOKUP(Planning!D42,Setting!$C$3:$D$7,2,0)</f>
        <v>3</v>
      </c>
      <c r="F42" s="40" t="s">
        <v>26</v>
      </c>
      <c r="G42" s="41">
        <f>VLOOKUP(Planning!F42,Setting!$F$3:$G$7,2,0)</f>
        <v>3</v>
      </c>
      <c r="H42" s="40" t="s">
        <v>27</v>
      </c>
      <c r="I42" s="23">
        <f>VLOOKUP(Planning!H42,Setting!$I$3:$J$7,2,0)</f>
        <v>3</v>
      </c>
      <c r="J42" s="25"/>
      <c r="K42" s="23">
        <f t="shared" si="7"/>
        <v>27</v>
      </c>
      <c r="L42" s="26">
        <f t="shared" si="8"/>
        <v>27</v>
      </c>
    </row>
    <row r="43" spans="2:12" ht="21" customHeight="1" x14ac:dyDescent="0.4">
      <c r="B43" s="32">
        <f t="shared" si="2"/>
        <v>35</v>
      </c>
      <c r="C43" s="39" t="s">
        <v>68</v>
      </c>
      <c r="D43" s="40" t="s">
        <v>25</v>
      </c>
      <c r="E43" s="41">
        <f>VLOOKUP(Planning!D43,Setting!$C$3:$D$7,2,0)</f>
        <v>3</v>
      </c>
      <c r="F43" s="40" t="s">
        <v>26</v>
      </c>
      <c r="G43" s="41">
        <f>VLOOKUP(Planning!F43,Setting!$F$3:$G$7,2,0)</f>
        <v>3</v>
      </c>
      <c r="H43" s="40" t="s">
        <v>27</v>
      </c>
      <c r="I43" s="23">
        <f>VLOOKUP(Planning!H43,Setting!$I$3:$J$7,2,0)</f>
        <v>3</v>
      </c>
      <c r="J43" s="25"/>
      <c r="K43" s="23">
        <f t="shared" si="7"/>
        <v>27</v>
      </c>
      <c r="L43" s="26">
        <f t="shared" si="8"/>
        <v>27</v>
      </c>
    </row>
    <row r="44" spans="2:12" ht="21" customHeight="1" x14ac:dyDescent="0.4">
      <c r="B44" s="32">
        <f t="shared" si="2"/>
        <v>36</v>
      </c>
      <c r="C44" s="39" t="s">
        <v>69</v>
      </c>
      <c r="D44" s="40" t="s">
        <v>28</v>
      </c>
      <c r="E44" s="41">
        <f>VLOOKUP(Planning!D44,Setting!$C$3:$D$7,2,0)</f>
        <v>4</v>
      </c>
      <c r="F44" s="40" t="s">
        <v>26</v>
      </c>
      <c r="G44" s="41">
        <f>VLOOKUP(Planning!F44,Setting!$F$3:$G$7,2,0)</f>
        <v>3</v>
      </c>
      <c r="H44" s="40" t="s">
        <v>30</v>
      </c>
      <c r="I44" s="23">
        <f>VLOOKUP(Planning!H44,Setting!$I$3:$J$7,2,0)</f>
        <v>4</v>
      </c>
      <c r="J44" s="25"/>
      <c r="K44" s="23">
        <f t="shared" si="7"/>
        <v>48</v>
      </c>
      <c r="L44" s="26">
        <f t="shared" si="8"/>
        <v>48</v>
      </c>
    </row>
    <row r="45" spans="2:12" ht="21" customHeight="1" x14ac:dyDescent="0.4">
      <c r="B45" s="32">
        <f t="shared" si="2"/>
        <v>37</v>
      </c>
      <c r="C45" s="39" t="s">
        <v>70</v>
      </c>
      <c r="D45" s="40"/>
      <c r="E45" s="41" t="e">
        <f>VLOOKUP(Planning!D45,Setting!$C$3:$D$7,2,0)</f>
        <v>#N/A</v>
      </c>
      <c r="F45" s="40"/>
      <c r="G45" s="41" t="e">
        <f>VLOOKUP(Planning!F45,Setting!$F$3:$G$7,2,0)</f>
        <v>#N/A</v>
      </c>
      <c r="H45" s="40"/>
      <c r="I45" s="23" t="e">
        <f>VLOOKUP(Planning!H45,Setting!$I$3:$J$7,2,0)</f>
        <v>#N/A</v>
      </c>
      <c r="J45" s="25"/>
      <c r="K45" s="23" t="e">
        <f t="shared" si="7"/>
        <v>#N/A</v>
      </c>
      <c r="L45" s="26">
        <f t="shared" si="8"/>
        <v>0</v>
      </c>
    </row>
    <row r="46" spans="2:12" ht="21" customHeight="1" x14ac:dyDescent="0.4">
      <c r="B46" s="32">
        <f t="shared" si="2"/>
        <v>38</v>
      </c>
      <c r="C46" s="39" t="s">
        <v>71</v>
      </c>
      <c r="D46" s="40" t="s">
        <v>31</v>
      </c>
      <c r="E46" s="41">
        <f>VLOOKUP(Planning!D46,Setting!$C$3:$D$7,2,0)</f>
        <v>5</v>
      </c>
      <c r="F46" s="40" t="s">
        <v>23</v>
      </c>
      <c r="G46" s="41">
        <f>VLOOKUP(Planning!F46,Setting!$F$3:$G$7,2,0)</f>
        <v>2</v>
      </c>
      <c r="H46" s="40" t="s">
        <v>21</v>
      </c>
      <c r="I46" s="23">
        <f>VLOOKUP(Planning!H46,Setting!$I$3:$J$7,2,0)</f>
        <v>1</v>
      </c>
      <c r="J46" s="25"/>
      <c r="K46" s="23">
        <f t="shared" si="7"/>
        <v>10</v>
      </c>
      <c r="L46" s="26">
        <f t="shared" si="8"/>
        <v>10</v>
      </c>
    </row>
    <row r="47" spans="2:12" ht="21" customHeight="1" x14ac:dyDescent="0.4">
      <c r="B47" s="32">
        <f t="shared" si="2"/>
        <v>39</v>
      </c>
      <c r="C47" s="39" t="s">
        <v>72</v>
      </c>
      <c r="D47" s="40" t="s">
        <v>31</v>
      </c>
      <c r="E47" s="41">
        <f>VLOOKUP(Planning!D47,Setting!$C$3:$D$7,2,0)</f>
        <v>5</v>
      </c>
      <c r="F47" s="40" t="s">
        <v>23</v>
      </c>
      <c r="G47" s="41">
        <f>VLOOKUP(Planning!F47,Setting!$F$3:$G$7,2,0)</f>
        <v>2</v>
      </c>
      <c r="H47" s="40" t="s">
        <v>21</v>
      </c>
      <c r="I47" s="23">
        <f>VLOOKUP(Planning!H47,Setting!$I$3:$J$7,2,0)</f>
        <v>1</v>
      </c>
      <c r="J47" s="25"/>
      <c r="K47" s="23">
        <f t="shared" si="7"/>
        <v>10</v>
      </c>
      <c r="L47" s="26">
        <f t="shared" si="8"/>
        <v>10</v>
      </c>
    </row>
    <row r="48" spans="2:12" ht="21" customHeight="1" x14ac:dyDescent="0.4">
      <c r="B48" s="32">
        <f t="shared" si="2"/>
        <v>40</v>
      </c>
      <c r="C48" s="39" t="s">
        <v>73</v>
      </c>
      <c r="D48" s="40" t="s">
        <v>25</v>
      </c>
      <c r="E48" s="41">
        <f>VLOOKUP(Planning!D48,Setting!$C$3:$D$7,2,0)</f>
        <v>3</v>
      </c>
      <c r="F48" s="40" t="s">
        <v>23</v>
      </c>
      <c r="G48" s="41">
        <f>VLOOKUP(Planning!F48,Setting!$F$3:$G$7,2,0)</f>
        <v>2</v>
      </c>
      <c r="H48" s="40" t="s">
        <v>27</v>
      </c>
      <c r="I48" s="23">
        <f>VLOOKUP(Planning!H48,Setting!$I$3:$J$7,2,0)</f>
        <v>3</v>
      </c>
      <c r="J48" s="25"/>
      <c r="K48" s="23">
        <f t="shared" si="7"/>
        <v>18</v>
      </c>
      <c r="L48" s="26">
        <f t="shared" si="8"/>
        <v>18</v>
      </c>
    </row>
    <row r="49" spans="2:12" ht="21" customHeight="1" x14ac:dyDescent="0.4">
      <c r="B49" s="32">
        <f t="shared" si="2"/>
        <v>41</v>
      </c>
      <c r="C49" s="39" t="s">
        <v>74</v>
      </c>
      <c r="D49" s="40" t="s">
        <v>25</v>
      </c>
      <c r="E49" s="41">
        <f>VLOOKUP(Planning!D49,Setting!$C$3:$D$7,2,0)</f>
        <v>3</v>
      </c>
      <c r="F49" s="40" t="s">
        <v>26</v>
      </c>
      <c r="G49" s="41">
        <f>VLOOKUP(Planning!F49,Setting!$F$3:$G$7,2,0)</f>
        <v>3</v>
      </c>
      <c r="H49" s="40" t="s">
        <v>33</v>
      </c>
      <c r="I49" s="23">
        <f>VLOOKUP(Planning!H49,Setting!$I$3:$J$7,2,0)</f>
        <v>5</v>
      </c>
      <c r="J49" s="25"/>
      <c r="K49" s="23">
        <f t="shared" si="7"/>
        <v>45</v>
      </c>
      <c r="L49" s="26">
        <f t="shared" si="8"/>
        <v>45</v>
      </c>
    </row>
    <row r="50" spans="2:12" ht="21" customHeight="1" x14ac:dyDescent="0.4">
      <c r="B50" s="32">
        <f t="shared" si="2"/>
        <v>42</v>
      </c>
      <c r="C50" s="39" t="s">
        <v>75</v>
      </c>
      <c r="D50" s="40" t="s">
        <v>22</v>
      </c>
      <c r="E50" s="41">
        <f>VLOOKUP(Planning!D50,Setting!$C$3:$D$7,2,0)</f>
        <v>2</v>
      </c>
      <c r="F50" s="40" t="s">
        <v>23</v>
      </c>
      <c r="G50" s="41">
        <f>VLOOKUP(Planning!F50,Setting!$F$3:$G$7,2,0)</f>
        <v>2</v>
      </c>
      <c r="H50" s="40" t="s">
        <v>21</v>
      </c>
      <c r="I50" s="23">
        <f>VLOOKUP(Planning!H50,Setting!$I$3:$J$7,2,0)</f>
        <v>1</v>
      </c>
      <c r="J50" s="25"/>
      <c r="K50" s="23">
        <f t="shared" si="7"/>
        <v>4</v>
      </c>
      <c r="L50" s="26">
        <f t="shared" si="8"/>
        <v>4</v>
      </c>
    </row>
    <row r="51" spans="2:12" ht="21" customHeight="1" x14ac:dyDescent="0.4">
      <c r="B51" s="32">
        <f t="shared" si="2"/>
        <v>43</v>
      </c>
      <c r="C51" s="30"/>
      <c r="D51" s="40"/>
      <c r="E51" s="41" t="e">
        <f>VLOOKUP(Planning!D51,Setting!$C$3:$D$7,2,0)</f>
        <v>#N/A</v>
      </c>
      <c r="F51" s="40"/>
      <c r="G51" s="41" t="e">
        <f>VLOOKUP(Planning!F51,Setting!$F$3:$G$7,2,0)</f>
        <v>#N/A</v>
      </c>
      <c r="H51" s="40"/>
      <c r="I51" s="23" t="e">
        <f>VLOOKUP(Planning!H51,Setting!$I$3:$J$7,2,0)</f>
        <v>#N/A</v>
      </c>
      <c r="J51" s="25"/>
      <c r="K51" s="23" t="e">
        <f t="shared" si="7"/>
        <v>#N/A</v>
      </c>
      <c r="L51" s="26">
        <f t="shared" si="8"/>
        <v>0</v>
      </c>
    </row>
    <row r="52" spans="2:12" ht="21" customHeight="1" x14ac:dyDescent="0.4">
      <c r="B52" s="32">
        <f t="shared" si="2"/>
        <v>44</v>
      </c>
      <c r="C52" s="30"/>
      <c r="D52" s="40"/>
      <c r="E52" s="41" t="e">
        <f>VLOOKUP(Planning!D52,Setting!$C$3:$D$7,2,0)</f>
        <v>#N/A</v>
      </c>
      <c r="F52" s="40"/>
      <c r="G52" s="41" t="e">
        <f>VLOOKUP(Planning!F52,Setting!$F$3:$G$7,2,0)</f>
        <v>#N/A</v>
      </c>
      <c r="H52" s="40"/>
      <c r="I52" s="23" t="e">
        <f>VLOOKUP(Planning!H52,Setting!$I$3:$J$7,2,0)</f>
        <v>#N/A</v>
      </c>
      <c r="J52" s="25"/>
      <c r="K52" s="23" t="e">
        <f t="shared" si="7"/>
        <v>#N/A</v>
      </c>
      <c r="L52" s="26">
        <f t="shared" si="8"/>
        <v>0</v>
      </c>
    </row>
    <row r="53" spans="2:12" ht="21" customHeight="1" x14ac:dyDescent="0.4">
      <c r="B53" s="32">
        <f t="shared" si="2"/>
        <v>45</v>
      </c>
      <c r="C53" s="30"/>
      <c r="D53" s="40"/>
      <c r="E53" s="41" t="e">
        <f>VLOOKUP(Planning!D53,Setting!$C$3:$D$7,2,0)</f>
        <v>#N/A</v>
      </c>
      <c r="F53" s="40"/>
      <c r="G53" s="41" t="e">
        <f>VLOOKUP(Planning!F53,Setting!$F$3:$G$7,2,0)</f>
        <v>#N/A</v>
      </c>
      <c r="H53" s="40"/>
      <c r="I53" s="23" t="e">
        <f>VLOOKUP(Planning!H53,Setting!$I$3:$J$7,2,0)</f>
        <v>#N/A</v>
      </c>
      <c r="J53" s="25"/>
      <c r="K53" s="23" t="e">
        <f t="shared" si="7"/>
        <v>#N/A</v>
      </c>
      <c r="L53" s="26">
        <f t="shared" si="8"/>
        <v>0</v>
      </c>
    </row>
    <row r="54" spans="2:12" ht="21" customHeight="1" x14ac:dyDescent="0.4">
      <c r="B54" s="32">
        <f t="shared" si="2"/>
        <v>46</v>
      </c>
      <c r="C54" s="30"/>
      <c r="D54" s="40"/>
      <c r="E54" s="41" t="e">
        <f>VLOOKUP(Planning!D54,Setting!$C$3:$D$7,2,0)</f>
        <v>#N/A</v>
      </c>
      <c r="F54" s="40"/>
      <c r="G54" s="41" t="e">
        <f>VLOOKUP(Planning!F54,Setting!$F$3:$G$7,2,0)</f>
        <v>#N/A</v>
      </c>
      <c r="H54" s="40"/>
      <c r="I54" s="23" t="e">
        <f>VLOOKUP(Planning!H54,Setting!$I$3:$J$7,2,0)</f>
        <v>#N/A</v>
      </c>
      <c r="J54" s="25"/>
      <c r="K54" s="23" t="e">
        <f t="shared" si="7"/>
        <v>#N/A</v>
      </c>
      <c r="L54" s="26">
        <f t="shared" si="8"/>
        <v>0</v>
      </c>
    </row>
    <row r="55" spans="2:12" ht="21" customHeight="1" x14ac:dyDescent="0.4">
      <c r="B55" s="32">
        <f t="shared" si="2"/>
        <v>47</v>
      </c>
      <c r="C55" s="30"/>
      <c r="D55" s="40"/>
      <c r="E55" s="41" t="e">
        <f>VLOOKUP(Planning!D55,Setting!$C$3:$D$7,2,0)</f>
        <v>#N/A</v>
      </c>
      <c r="F55" s="40"/>
      <c r="G55" s="41" t="e">
        <f>VLOOKUP(Planning!F55,Setting!$F$3:$G$7,2,0)</f>
        <v>#N/A</v>
      </c>
      <c r="H55" s="40"/>
      <c r="I55" s="23" t="e">
        <f>VLOOKUP(Planning!H55,Setting!$I$3:$J$7,2,0)</f>
        <v>#N/A</v>
      </c>
      <c r="J55" s="25"/>
      <c r="K55" s="23" t="e">
        <f t="shared" si="7"/>
        <v>#N/A</v>
      </c>
      <c r="L55" s="26">
        <f t="shared" si="8"/>
        <v>0</v>
      </c>
    </row>
    <row r="56" spans="2:12" ht="21" customHeight="1" x14ac:dyDescent="0.4">
      <c r="B56" s="32">
        <f t="shared" si="2"/>
        <v>48</v>
      </c>
      <c r="C56" s="30"/>
      <c r="D56" s="40"/>
      <c r="E56" s="41" t="e">
        <f>VLOOKUP(Planning!D56,Setting!$C$3:$D$7,2,0)</f>
        <v>#N/A</v>
      </c>
      <c r="F56" s="40"/>
      <c r="G56" s="41" t="e">
        <f>VLOOKUP(Planning!F56,Setting!$F$3:$G$7,2,0)</f>
        <v>#N/A</v>
      </c>
      <c r="H56" s="40"/>
      <c r="I56" s="23" t="e">
        <f>VLOOKUP(Planning!H56,Setting!$I$3:$J$7,2,0)</f>
        <v>#N/A</v>
      </c>
      <c r="J56" s="25"/>
      <c r="K56" s="23" t="e">
        <f t="shared" si="7"/>
        <v>#N/A</v>
      </c>
      <c r="L56" s="26">
        <f t="shared" si="8"/>
        <v>0</v>
      </c>
    </row>
    <row r="57" spans="2:12" ht="21" customHeight="1" x14ac:dyDescent="0.4">
      <c r="B57" s="32">
        <f t="shared" si="2"/>
        <v>49</v>
      </c>
      <c r="C57" s="30"/>
      <c r="D57" s="40"/>
      <c r="E57" s="41" t="e">
        <f>VLOOKUP(Planning!D57,Setting!$C$3:$D$7,2,0)</f>
        <v>#N/A</v>
      </c>
      <c r="F57" s="40"/>
      <c r="G57" s="41" t="e">
        <f>VLOOKUP(Planning!F57,Setting!$F$3:$G$7,2,0)</f>
        <v>#N/A</v>
      </c>
      <c r="H57" s="40"/>
      <c r="I57" s="23" t="e">
        <f>VLOOKUP(Planning!H57,Setting!$I$3:$J$7,2,0)</f>
        <v>#N/A</v>
      </c>
      <c r="J57" s="25"/>
      <c r="K57" s="23" t="e">
        <f t="shared" si="7"/>
        <v>#N/A</v>
      </c>
      <c r="L57" s="26">
        <f t="shared" si="8"/>
        <v>0</v>
      </c>
    </row>
    <row r="58" spans="2:12" ht="21" customHeight="1" x14ac:dyDescent="0.4">
      <c r="B58" s="32">
        <f t="shared" si="2"/>
        <v>50</v>
      </c>
      <c r="C58" s="30"/>
      <c r="D58" s="40"/>
      <c r="E58" s="41" t="e">
        <f>VLOOKUP(Planning!D58,Setting!$C$3:$D$7,2,0)</f>
        <v>#N/A</v>
      </c>
      <c r="F58" s="40"/>
      <c r="G58" s="41" t="e">
        <f>VLOOKUP(Planning!F58,Setting!$F$3:$G$7,2,0)</f>
        <v>#N/A</v>
      </c>
      <c r="H58" s="40"/>
      <c r="I58" s="23" t="e">
        <f>VLOOKUP(Planning!H58,Setting!$I$3:$J$7,2,0)</f>
        <v>#N/A</v>
      </c>
      <c r="J58" s="25"/>
      <c r="K58" s="23" t="e">
        <f t="shared" si="7"/>
        <v>#N/A</v>
      </c>
      <c r="L58" s="26">
        <f t="shared" si="8"/>
        <v>0</v>
      </c>
    </row>
    <row r="59" spans="2:12" ht="21" customHeight="1" x14ac:dyDescent="0.4">
      <c r="B59" s="32">
        <f t="shared" si="2"/>
        <v>51</v>
      </c>
      <c r="C59" s="30"/>
      <c r="D59" s="40"/>
      <c r="E59" s="41" t="e">
        <f>VLOOKUP(Planning!D59,Setting!$C$3:$D$7,2,0)</f>
        <v>#N/A</v>
      </c>
      <c r="F59" s="40"/>
      <c r="G59" s="41" t="e">
        <f>VLOOKUP(Planning!F59,Setting!$F$3:$G$7,2,0)</f>
        <v>#N/A</v>
      </c>
      <c r="H59" s="40"/>
      <c r="I59" s="23" t="e">
        <f>VLOOKUP(Planning!H59,Setting!$I$3:$J$7,2,0)</f>
        <v>#N/A</v>
      </c>
      <c r="J59" s="25"/>
      <c r="K59" s="23" t="e">
        <f t="shared" si="7"/>
        <v>#N/A</v>
      </c>
      <c r="L59" s="26">
        <f t="shared" si="8"/>
        <v>0</v>
      </c>
    </row>
    <row r="60" spans="2:12" ht="21" customHeight="1" x14ac:dyDescent="0.4">
      <c r="B60" s="32">
        <f t="shared" si="2"/>
        <v>52</v>
      </c>
      <c r="C60" s="30"/>
      <c r="D60" s="40"/>
      <c r="E60" s="41" t="e">
        <f>VLOOKUP(Planning!D60,Setting!$C$3:$D$7,2,0)</f>
        <v>#N/A</v>
      </c>
      <c r="F60" s="40"/>
      <c r="G60" s="41" t="e">
        <f>VLOOKUP(Planning!F60,Setting!$F$3:$G$7,2,0)</f>
        <v>#N/A</v>
      </c>
      <c r="H60" s="40"/>
      <c r="I60" s="23" t="e">
        <f>VLOOKUP(Planning!H60,Setting!$I$3:$J$7,2,0)</f>
        <v>#N/A</v>
      </c>
      <c r="J60" s="25"/>
      <c r="K60" s="23" t="e">
        <f t="shared" si="7"/>
        <v>#N/A</v>
      </c>
      <c r="L60" s="26">
        <f t="shared" si="8"/>
        <v>0</v>
      </c>
    </row>
    <row r="61" spans="2:12" ht="21" customHeight="1" x14ac:dyDescent="0.4">
      <c r="B61" s="32">
        <f t="shared" si="2"/>
        <v>53</v>
      </c>
      <c r="C61" s="30"/>
      <c r="D61" s="40"/>
      <c r="E61" s="41" t="e">
        <f>VLOOKUP(Planning!D61,Setting!$C$3:$D$7,2,0)</f>
        <v>#N/A</v>
      </c>
      <c r="F61" s="40"/>
      <c r="G61" s="41" t="e">
        <f>VLOOKUP(Planning!F61,Setting!$F$3:$G$7,2,0)</f>
        <v>#N/A</v>
      </c>
      <c r="H61" s="40"/>
      <c r="I61" s="23" t="e">
        <f>VLOOKUP(Planning!H61,Setting!$I$3:$J$7,2,0)</f>
        <v>#N/A</v>
      </c>
      <c r="J61" s="25"/>
      <c r="K61" s="23" t="e">
        <f t="shared" si="7"/>
        <v>#N/A</v>
      </c>
      <c r="L61" s="26">
        <f t="shared" si="8"/>
        <v>0</v>
      </c>
    </row>
    <row r="62" spans="2:12" ht="21" customHeight="1" x14ac:dyDescent="0.4">
      <c r="B62" s="32">
        <f t="shared" si="2"/>
        <v>54</v>
      </c>
      <c r="C62" s="30"/>
      <c r="D62" s="40"/>
      <c r="E62" s="41" t="e">
        <f>VLOOKUP(Planning!D62,Setting!$C$3:$D$7,2,0)</f>
        <v>#N/A</v>
      </c>
      <c r="F62" s="40"/>
      <c r="G62" s="41" t="e">
        <f>VLOOKUP(Planning!F62,Setting!$F$3:$G$7,2,0)</f>
        <v>#N/A</v>
      </c>
      <c r="H62" s="40"/>
      <c r="I62" s="23" t="e">
        <f>VLOOKUP(Planning!H62,Setting!$I$3:$J$7,2,0)</f>
        <v>#N/A</v>
      </c>
      <c r="J62" s="25"/>
      <c r="K62" s="23" t="e">
        <f t="shared" si="7"/>
        <v>#N/A</v>
      </c>
      <c r="L62" s="26">
        <f t="shared" si="8"/>
        <v>0</v>
      </c>
    </row>
    <row r="63" spans="2:12" ht="21" customHeight="1" x14ac:dyDescent="0.4">
      <c r="B63" s="32">
        <f t="shared" si="2"/>
        <v>55</v>
      </c>
      <c r="C63" s="30"/>
      <c r="D63" s="40"/>
      <c r="E63" s="41" t="e">
        <f>VLOOKUP(Planning!D63,Setting!$C$3:$D$7,2,0)</f>
        <v>#N/A</v>
      </c>
      <c r="F63" s="40"/>
      <c r="G63" s="41" t="e">
        <f>VLOOKUP(Planning!F63,Setting!$F$3:$G$7,2,0)</f>
        <v>#N/A</v>
      </c>
      <c r="H63" s="40"/>
      <c r="I63" s="23" t="e">
        <f>VLOOKUP(Planning!H63,Setting!$I$3:$J$7,2,0)</f>
        <v>#N/A</v>
      </c>
      <c r="J63" s="25"/>
      <c r="K63" s="23" t="e">
        <f t="shared" si="7"/>
        <v>#N/A</v>
      </c>
      <c r="L63" s="26">
        <f t="shared" si="8"/>
        <v>0</v>
      </c>
    </row>
    <row r="64" spans="2:12" ht="21" customHeight="1" x14ac:dyDescent="0.4">
      <c r="B64" s="32">
        <f t="shared" si="2"/>
        <v>56</v>
      </c>
      <c r="C64" s="30"/>
      <c r="D64" s="40"/>
      <c r="E64" s="41" t="e">
        <f>VLOOKUP(Planning!D64,Setting!$C$3:$D$7,2,0)</f>
        <v>#N/A</v>
      </c>
      <c r="F64" s="40"/>
      <c r="G64" s="41" t="e">
        <f>VLOOKUP(Planning!F64,Setting!$F$3:$G$7,2,0)</f>
        <v>#N/A</v>
      </c>
      <c r="H64" s="40"/>
      <c r="I64" s="23" t="e">
        <f>VLOOKUP(Planning!H64,Setting!$I$3:$J$7,2,0)</f>
        <v>#N/A</v>
      </c>
      <c r="J64" s="25"/>
      <c r="K64" s="23" t="e">
        <f t="shared" si="7"/>
        <v>#N/A</v>
      </c>
      <c r="L64" s="26">
        <f t="shared" si="8"/>
        <v>0</v>
      </c>
    </row>
    <row r="65" spans="2:12" ht="21" customHeight="1" x14ac:dyDescent="0.4">
      <c r="B65" s="32">
        <f t="shared" si="2"/>
        <v>57</v>
      </c>
      <c r="C65" s="30"/>
      <c r="D65" s="40"/>
      <c r="E65" s="41" t="e">
        <f>VLOOKUP(Planning!D65,Setting!$C$3:$D$7,2,0)</f>
        <v>#N/A</v>
      </c>
      <c r="F65" s="40"/>
      <c r="G65" s="41" t="e">
        <f>VLOOKUP(Planning!F65,Setting!$F$3:$G$7,2,0)</f>
        <v>#N/A</v>
      </c>
      <c r="H65" s="40"/>
      <c r="I65" s="23" t="e">
        <f>VLOOKUP(Planning!H65,Setting!$I$3:$J$7,2,0)</f>
        <v>#N/A</v>
      </c>
      <c r="J65" s="25"/>
      <c r="K65" s="23" t="e">
        <f t="shared" si="7"/>
        <v>#N/A</v>
      </c>
      <c r="L65" s="26">
        <f t="shared" si="8"/>
        <v>0</v>
      </c>
    </row>
    <row r="66" spans="2:12" ht="21" customHeight="1" x14ac:dyDescent="0.4">
      <c r="B66" s="32">
        <f t="shared" si="2"/>
        <v>58</v>
      </c>
      <c r="C66" s="30"/>
      <c r="D66" s="40"/>
      <c r="E66" s="41" t="e">
        <f>VLOOKUP(Planning!D66,Setting!$C$3:$D$7,2,0)</f>
        <v>#N/A</v>
      </c>
      <c r="F66" s="40"/>
      <c r="G66" s="41" t="e">
        <f>VLOOKUP(Planning!F66,Setting!$F$3:$G$7,2,0)</f>
        <v>#N/A</v>
      </c>
      <c r="H66" s="40"/>
      <c r="I66" s="23" t="e">
        <f>VLOOKUP(Planning!H66,Setting!$I$3:$J$7,2,0)</f>
        <v>#N/A</v>
      </c>
      <c r="J66" s="25"/>
      <c r="K66" s="23" t="e">
        <f t="shared" si="7"/>
        <v>#N/A</v>
      </c>
      <c r="L66" s="26">
        <f t="shared" si="8"/>
        <v>0</v>
      </c>
    </row>
    <row r="67" spans="2:12" ht="21" customHeight="1" x14ac:dyDescent="0.4">
      <c r="B67" s="32">
        <f t="shared" si="2"/>
        <v>59</v>
      </c>
      <c r="C67" s="30"/>
      <c r="D67" s="40"/>
      <c r="E67" s="41" t="e">
        <f>VLOOKUP(Planning!D67,Setting!$C$3:$D$7,2,0)</f>
        <v>#N/A</v>
      </c>
      <c r="F67" s="40"/>
      <c r="G67" s="41" t="e">
        <f>VLOOKUP(Planning!F67,Setting!$F$3:$G$7,2,0)</f>
        <v>#N/A</v>
      </c>
      <c r="H67" s="40"/>
      <c r="I67" s="23" t="e">
        <f>VLOOKUP(Planning!H67,Setting!$I$3:$J$7,2,0)</f>
        <v>#N/A</v>
      </c>
      <c r="J67" s="25"/>
      <c r="K67" s="23" t="e">
        <f t="shared" si="7"/>
        <v>#N/A</v>
      </c>
      <c r="L67" s="26">
        <f t="shared" si="8"/>
        <v>0</v>
      </c>
    </row>
    <row r="68" spans="2:12" ht="21" customHeight="1" x14ac:dyDescent="0.4">
      <c r="B68" s="32">
        <f t="shared" si="2"/>
        <v>60</v>
      </c>
      <c r="C68" s="30"/>
      <c r="D68" s="40"/>
      <c r="E68" s="41" t="e">
        <f>VLOOKUP(Planning!D68,Setting!$C$3:$D$7,2,0)</f>
        <v>#N/A</v>
      </c>
      <c r="F68" s="40"/>
      <c r="G68" s="41" t="e">
        <f>VLOOKUP(Planning!F68,Setting!$F$3:$G$7,2,0)</f>
        <v>#N/A</v>
      </c>
      <c r="H68" s="40"/>
      <c r="I68" s="23" t="e">
        <f>VLOOKUP(Planning!H68,Setting!$I$3:$J$7,2,0)</f>
        <v>#N/A</v>
      </c>
      <c r="J68" s="25"/>
      <c r="K68" s="23" t="e">
        <f t="shared" si="7"/>
        <v>#N/A</v>
      </c>
      <c r="L68" s="26">
        <f t="shared" si="8"/>
        <v>0</v>
      </c>
    </row>
    <row r="69" spans="2:12" ht="21" customHeight="1" x14ac:dyDescent="0.4">
      <c r="B69" s="32">
        <f t="shared" si="2"/>
        <v>61</v>
      </c>
      <c r="C69" s="30"/>
      <c r="D69" s="40"/>
      <c r="E69" s="41" t="e">
        <f>VLOOKUP(Planning!D69,Setting!$C$3:$D$7,2,0)</f>
        <v>#N/A</v>
      </c>
      <c r="F69" s="40"/>
      <c r="G69" s="41" t="e">
        <f>VLOOKUP(Planning!F69,Setting!$F$3:$G$7,2,0)</f>
        <v>#N/A</v>
      </c>
      <c r="H69" s="40"/>
      <c r="I69" s="23" t="e">
        <f>VLOOKUP(Planning!H69,Setting!$I$3:$J$7,2,0)</f>
        <v>#N/A</v>
      </c>
      <c r="J69" s="25"/>
      <c r="K69" s="23" t="e">
        <f t="shared" si="7"/>
        <v>#N/A</v>
      </c>
      <c r="L69" s="26">
        <f t="shared" si="8"/>
        <v>0</v>
      </c>
    </row>
    <row r="70" spans="2:12" ht="21" customHeight="1" x14ac:dyDescent="0.4">
      <c r="B70" s="32">
        <f t="shared" si="2"/>
        <v>62</v>
      </c>
      <c r="C70" s="30"/>
      <c r="D70" s="40"/>
      <c r="E70" s="41" t="e">
        <f>VLOOKUP(Planning!D70,Setting!$C$3:$D$7,2,0)</f>
        <v>#N/A</v>
      </c>
      <c r="F70" s="40"/>
      <c r="G70" s="41" t="e">
        <f>VLOOKUP(Planning!F70,Setting!$F$3:$G$7,2,0)</f>
        <v>#N/A</v>
      </c>
      <c r="H70" s="40"/>
      <c r="I70" s="23" t="e">
        <f>VLOOKUP(Planning!H70,Setting!$I$3:$J$7,2,0)</f>
        <v>#N/A</v>
      </c>
      <c r="J70" s="25"/>
      <c r="K70" s="23" t="e">
        <f t="shared" si="7"/>
        <v>#N/A</v>
      </c>
      <c r="L70" s="26">
        <f t="shared" si="8"/>
        <v>0</v>
      </c>
    </row>
    <row r="71" spans="2:12" ht="21" customHeight="1" x14ac:dyDescent="0.4">
      <c r="B71" s="32">
        <f t="shared" si="2"/>
        <v>63</v>
      </c>
      <c r="C71" s="30"/>
      <c r="D71" s="40"/>
      <c r="E71" s="41" t="e">
        <f>VLOOKUP(Planning!D71,Setting!$C$3:$D$7,2,0)</f>
        <v>#N/A</v>
      </c>
      <c r="F71" s="40"/>
      <c r="G71" s="41" t="e">
        <f>VLOOKUP(Planning!F71,Setting!$F$3:$G$7,2,0)</f>
        <v>#N/A</v>
      </c>
      <c r="H71" s="40"/>
      <c r="I71" s="23" t="e">
        <f>VLOOKUP(Planning!H71,Setting!$I$3:$J$7,2,0)</f>
        <v>#N/A</v>
      </c>
      <c r="J71" s="25"/>
      <c r="K71" s="23" t="e">
        <f t="shared" si="7"/>
        <v>#N/A</v>
      </c>
      <c r="L71" s="26">
        <f t="shared" si="8"/>
        <v>0</v>
      </c>
    </row>
    <row r="72" spans="2:12" ht="21" customHeight="1" x14ac:dyDescent="0.4">
      <c r="B72" s="32">
        <f t="shared" si="2"/>
        <v>64</v>
      </c>
      <c r="C72" s="30"/>
      <c r="D72" s="40"/>
      <c r="E72" s="41" t="e">
        <f>VLOOKUP(Planning!D72,Setting!$C$3:$D$7,2,0)</f>
        <v>#N/A</v>
      </c>
      <c r="F72" s="40"/>
      <c r="G72" s="41" t="e">
        <f>VLOOKUP(Planning!F72,Setting!$F$3:$G$7,2,0)</f>
        <v>#N/A</v>
      </c>
      <c r="H72" s="40"/>
      <c r="I72" s="23" t="e">
        <f>VLOOKUP(Planning!H72,Setting!$I$3:$J$7,2,0)</f>
        <v>#N/A</v>
      </c>
      <c r="J72" s="25"/>
      <c r="K72" s="23" t="e">
        <f t="shared" si="7"/>
        <v>#N/A</v>
      </c>
      <c r="L72" s="26">
        <f t="shared" si="8"/>
        <v>0</v>
      </c>
    </row>
    <row r="73" spans="2:12" ht="21" customHeight="1" x14ac:dyDescent="0.4">
      <c r="B73" s="32">
        <f t="shared" si="2"/>
        <v>65</v>
      </c>
      <c r="C73" s="30"/>
      <c r="D73" s="40"/>
      <c r="E73" s="41" t="e">
        <f>VLOOKUP(Planning!D73,Setting!$C$3:$D$7,2,0)</f>
        <v>#N/A</v>
      </c>
      <c r="F73" s="40"/>
      <c r="G73" s="41" t="e">
        <f>VLOOKUP(Planning!F73,Setting!$F$3:$G$7,2,0)</f>
        <v>#N/A</v>
      </c>
      <c r="H73" s="40"/>
      <c r="I73" s="23" t="e">
        <f>VLOOKUP(Planning!H73,Setting!$I$3:$J$7,2,0)</f>
        <v>#N/A</v>
      </c>
      <c r="J73" s="25"/>
      <c r="K73" s="23" t="e">
        <f t="shared" ref="K73" si="9">E73*G73*I73+J73</f>
        <v>#N/A</v>
      </c>
      <c r="L73" s="26">
        <f t="shared" ref="L73:L104" si="10">_xlfn.IFNA(K73,0)</f>
        <v>0</v>
      </c>
    </row>
    <row r="74" spans="2:12" ht="21.75" thickBot="1" x14ac:dyDescent="0.45">
      <c r="B74" s="32">
        <f t="shared" si="2"/>
        <v>66</v>
      </c>
      <c r="C74" s="31"/>
      <c r="D74" s="42"/>
      <c r="E74" s="41" t="e">
        <f>VLOOKUP(Planning!D74,Setting!$C$3:$D$7,2,0)</f>
        <v>#N/A</v>
      </c>
      <c r="F74" s="40"/>
      <c r="G74" s="41" t="e">
        <f>VLOOKUP(Planning!F74,Setting!$F$3:$G$7,2,0)</f>
        <v>#N/A</v>
      </c>
      <c r="H74" s="43"/>
      <c r="I74" s="23" t="e">
        <f>VLOOKUP(Planning!H74,Setting!$I$3:$J$7,2,0)</f>
        <v>#N/A</v>
      </c>
      <c r="J74" s="13"/>
      <c r="K74" s="23" t="e">
        <f t="shared" si="3"/>
        <v>#N/A</v>
      </c>
      <c r="L74" s="14">
        <f t="shared" si="10"/>
        <v>0</v>
      </c>
    </row>
    <row r="75" spans="2:12" ht="26.25" thickTop="1" x14ac:dyDescent="0.4">
      <c r="C75" s="15"/>
      <c r="D75" s="16"/>
      <c r="E75" s="15"/>
      <c r="F75" s="16"/>
      <c r="G75" s="15"/>
      <c r="H75" s="47" t="s">
        <v>11</v>
      </c>
      <c r="I75" s="48"/>
      <c r="J75" s="48"/>
      <c r="K75" s="15"/>
      <c r="L75" s="17">
        <f>SUM(L9:L74)</f>
        <v>659</v>
      </c>
    </row>
    <row r="76" spans="2:12" ht="16.5" x14ac:dyDescent="0.3">
      <c r="C76" s="15"/>
      <c r="D76" s="16"/>
      <c r="E76" s="15"/>
      <c r="F76" s="16"/>
      <c r="G76" s="15"/>
      <c r="H76" s="16"/>
      <c r="I76" s="15"/>
      <c r="J76" s="15"/>
      <c r="K76" s="15"/>
      <c r="L76" s="18"/>
    </row>
    <row r="77" spans="2:12" ht="16.5" x14ac:dyDescent="0.25">
      <c r="C77" s="19"/>
      <c r="D77" s="20"/>
      <c r="E77" s="19"/>
      <c r="F77" s="20"/>
      <c r="G77" s="19"/>
      <c r="H77" s="20"/>
      <c r="I77" s="19"/>
      <c r="J77" s="19"/>
      <c r="K77" s="19"/>
      <c r="L77" s="19"/>
    </row>
    <row r="78" spans="2:12" ht="20.25" x14ac:dyDescent="0.25">
      <c r="C78" s="49" t="s">
        <v>12</v>
      </c>
      <c r="D78" s="49"/>
      <c r="E78" s="49"/>
      <c r="F78" s="49"/>
      <c r="G78" s="49"/>
      <c r="H78" s="49"/>
      <c r="I78" s="49"/>
      <c r="J78" s="49"/>
      <c r="K78" s="49"/>
      <c r="L78" s="49"/>
    </row>
    <row r="79" spans="2:12" ht="20.25" x14ac:dyDescent="0.25">
      <c r="C79" s="50" t="s">
        <v>13</v>
      </c>
      <c r="D79" s="50"/>
      <c r="E79" s="50"/>
      <c r="F79" s="50"/>
      <c r="G79" s="50"/>
      <c r="H79" s="50"/>
      <c r="I79" s="50"/>
      <c r="J79" s="50"/>
      <c r="K79" s="50"/>
      <c r="L79" s="50"/>
    </row>
    <row r="80" spans="2:12" x14ac:dyDescent="0.25">
      <c r="C80" s="51" t="s">
        <v>14</v>
      </c>
      <c r="D80" s="52"/>
      <c r="E80" s="52"/>
      <c r="F80" s="52"/>
      <c r="G80" s="52"/>
      <c r="H80" s="52"/>
      <c r="I80" s="52"/>
      <c r="J80" s="52"/>
      <c r="K80" s="52"/>
      <c r="L80" s="52"/>
    </row>
    <row r="81" spans="3:12" x14ac:dyDescent="0.25">
      <c r="C81" s="21"/>
      <c r="D81" s="22"/>
      <c r="E81" s="21"/>
      <c r="F81" s="22"/>
      <c r="G81" s="21"/>
      <c r="H81" s="22"/>
      <c r="I81" s="21"/>
      <c r="J81" s="21"/>
      <c r="K81" s="21"/>
      <c r="L81" s="21"/>
    </row>
    <row r="82" spans="3:12" x14ac:dyDescent="0.25">
      <c r="C82" s="21"/>
      <c r="D82" s="22"/>
      <c r="E82" s="21"/>
      <c r="G82" s="21"/>
      <c r="H82" s="22"/>
      <c r="I82" s="21"/>
      <c r="J82" s="21"/>
      <c r="K82" s="21"/>
      <c r="L82" s="21"/>
    </row>
    <row r="83" spans="3:12" x14ac:dyDescent="0.25">
      <c r="C83" s="21"/>
      <c r="D83" s="22"/>
      <c r="E83" s="21"/>
      <c r="F83" s="22"/>
      <c r="G83" s="21"/>
      <c r="H83" s="22"/>
      <c r="I83" s="21"/>
      <c r="J83" s="21"/>
      <c r="K83" s="21"/>
      <c r="L83" s="21"/>
    </row>
    <row r="84" spans="3:12" x14ac:dyDescent="0.25">
      <c r="C84" s="21"/>
      <c r="D84" s="22"/>
      <c r="E84" s="21"/>
      <c r="F84" s="22"/>
      <c r="G84" s="21"/>
      <c r="H84" s="22"/>
      <c r="I84" s="21"/>
      <c r="J84" s="21"/>
      <c r="K84" s="21"/>
      <c r="L84" s="21"/>
    </row>
    <row r="85" spans="3:12" x14ac:dyDescent="0.25">
      <c r="C85" s="21"/>
      <c r="D85" s="22"/>
      <c r="E85" s="21"/>
      <c r="F85" s="22"/>
      <c r="G85" s="21"/>
      <c r="H85" s="22"/>
      <c r="I85" s="21"/>
      <c r="J85" s="21"/>
      <c r="K85" s="21"/>
      <c r="L85" s="21"/>
    </row>
    <row r="86" spans="3:12" x14ac:dyDescent="0.25">
      <c r="C86" s="8"/>
      <c r="D86" s="9"/>
      <c r="E86" s="8"/>
      <c r="F86" s="9"/>
      <c r="G86" s="8"/>
      <c r="H86" s="9"/>
      <c r="I86" s="8"/>
      <c r="J86" s="8"/>
      <c r="K86" s="8"/>
      <c r="L86" s="8"/>
    </row>
    <row r="87" spans="3:12" x14ac:dyDescent="0.25">
      <c r="C87" s="8"/>
      <c r="D87" s="9"/>
      <c r="E87" s="8"/>
      <c r="F87" s="9"/>
      <c r="G87" s="8"/>
      <c r="H87" s="9"/>
      <c r="I87" s="8"/>
      <c r="J87" s="8"/>
      <c r="K87" s="8"/>
      <c r="L87" s="8"/>
    </row>
  </sheetData>
  <autoFilter ref="C8:L75" xr:uid="{F269A4EC-BC13-4041-BA57-D2DF29A754B5}"/>
  <mergeCells count="10">
    <mergeCell ref="C2:L2"/>
    <mergeCell ref="D4:L4"/>
    <mergeCell ref="C5:C6"/>
    <mergeCell ref="F5:L6"/>
    <mergeCell ref="D7:L7"/>
    <mergeCell ref="B4:B8"/>
    <mergeCell ref="H75:J75"/>
    <mergeCell ref="C78:L78"/>
    <mergeCell ref="C79:L79"/>
    <mergeCell ref="C80:L80"/>
  </mergeCells>
  <conditionalFormatting sqref="D9:D74">
    <cfRule type="expression" dxfId="14" priority="11">
      <formula>E9=1</formula>
    </cfRule>
    <cfRule type="expression" dxfId="13" priority="12">
      <formula>E9=2</formula>
    </cfRule>
    <cfRule type="expression" dxfId="12" priority="13">
      <formula>E9=3</formula>
    </cfRule>
    <cfRule type="expression" dxfId="11" priority="14">
      <formula>E9=4</formula>
    </cfRule>
    <cfRule type="expression" dxfId="10" priority="15">
      <formula>E9=5</formula>
    </cfRule>
  </conditionalFormatting>
  <conditionalFormatting sqref="F9:F74">
    <cfRule type="expression" dxfId="9" priority="1">
      <formula>G9=1</formula>
    </cfRule>
    <cfRule type="expression" dxfId="8" priority="2">
      <formula>G9=2</formula>
    </cfRule>
    <cfRule type="expression" dxfId="7" priority="3">
      <formula>G9=3</formula>
    </cfRule>
    <cfRule type="expression" dxfId="6" priority="4">
      <formula>G9=4</formula>
    </cfRule>
    <cfRule type="expression" dxfId="5" priority="5">
      <formula>G9=5</formula>
    </cfRule>
  </conditionalFormatting>
  <conditionalFormatting sqref="H9:H74">
    <cfRule type="expression" dxfId="4" priority="26">
      <formula>I9=1</formula>
    </cfRule>
    <cfRule type="expression" dxfId="3" priority="27">
      <formula>I9=2</formula>
    </cfRule>
    <cfRule type="expression" dxfId="2" priority="28">
      <formula>I9=3</formula>
    </cfRule>
    <cfRule type="expression" dxfId="1" priority="29">
      <formula>I9=4</formula>
    </cfRule>
    <cfRule type="expression" dxfId="0" priority="30">
      <formula>I9=5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AA5D7BA-97D5-4D73-B0F1-74F697847A40}">
          <x14:formula1>
            <xm:f>Setting!$F$3:$F$7</xm:f>
          </x14:formula1>
          <xm:sqref>F9:F74</xm:sqref>
        </x14:dataValidation>
        <x14:dataValidation type="list" allowBlank="1" showInputMessage="1" showErrorMessage="1" xr:uid="{53D7863E-43E1-4013-8442-00E2EBE1BD8D}">
          <x14:formula1>
            <xm:f>Setting!$I$3:$I$7</xm:f>
          </x14:formula1>
          <xm:sqref>H9:H74</xm:sqref>
        </x14:dataValidation>
        <x14:dataValidation type="list" allowBlank="1" showInputMessage="1" showErrorMessage="1" xr:uid="{3915BA1F-F773-4AD6-AD2B-1EA2D7ACF5B9}">
          <x14:formula1>
            <xm:f>Setting!$C$3:$C$7</xm:f>
          </x14:formula1>
          <xm:sqref>D9:D74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BBB5-1242-4170-9952-2C96FDAA42EE}">
  <dimension ref="C2:L32"/>
  <sheetViews>
    <sheetView showGridLines="0" workbookViewId="0">
      <selection activeCell="I19" sqref="I19"/>
    </sheetView>
  </sheetViews>
  <sheetFormatPr defaultRowHeight="15" x14ac:dyDescent="0.25"/>
  <cols>
    <col min="1" max="2" width="2.5703125" customWidth="1"/>
    <col min="3" max="3" width="30.7109375" customWidth="1"/>
    <col min="4" max="4" width="4" customWidth="1"/>
    <col min="5" max="5" width="2.5703125" customWidth="1"/>
    <col min="6" max="6" width="30.7109375" customWidth="1"/>
    <col min="7" max="7" width="4" customWidth="1"/>
    <col min="8" max="8" width="2.5703125" customWidth="1"/>
    <col min="9" max="9" width="30.7109375" customWidth="1"/>
    <col min="10" max="10" width="4" customWidth="1"/>
    <col min="11" max="11" width="2.5703125" customWidth="1"/>
    <col min="12" max="12" width="20.85546875" style="4" bestFit="1" customWidth="1"/>
  </cols>
  <sheetData>
    <row r="2" spans="3:12" ht="46.5" x14ac:dyDescent="0.7">
      <c r="C2" s="64" t="s">
        <v>15</v>
      </c>
      <c r="D2" s="64"/>
      <c r="F2" s="64" t="s">
        <v>16</v>
      </c>
      <c r="G2" s="64"/>
      <c r="I2" s="64" t="s">
        <v>17</v>
      </c>
      <c r="J2" s="64"/>
      <c r="L2" s="1" t="s">
        <v>18</v>
      </c>
    </row>
    <row r="3" spans="3:12" x14ac:dyDescent="0.25">
      <c r="C3" s="34" t="s">
        <v>19</v>
      </c>
      <c r="D3" s="5">
        <v>1</v>
      </c>
      <c r="F3" s="34" t="s">
        <v>20</v>
      </c>
      <c r="G3" s="5">
        <v>1</v>
      </c>
      <c r="I3" s="34" t="s">
        <v>21</v>
      </c>
      <c r="J3" s="5">
        <v>1</v>
      </c>
      <c r="L3" s="5">
        <v>1</v>
      </c>
    </row>
    <row r="4" spans="3:12" x14ac:dyDescent="0.25">
      <c r="C4" s="35" t="s">
        <v>22</v>
      </c>
      <c r="D4" s="6">
        <v>2</v>
      </c>
      <c r="F4" s="35" t="s">
        <v>23</v>
      </c>
      <c r="G4" s="6">
        <v>2</v>
      </c>
      <c r="I4" s="35" t="s">
        <v>24</v>
      </c>
      <c r="J4" s="6">
        <v>2</v>
      </c>
      <c r="L4" s="6">
        <v>2</v>
      </c>
    </row>
    <row r="5" spans="3:12" x14ac:dyDescent="0.25">
      <c r="C5" s="36" t="s">
        <v>25</v>
      </c>
      <c r="D5" s="6">
        <v>3</v>
      </c>
      <c r="F5" s="36" t="s">
        <v>26</v>
      </c>
      <c r="G5" s="6">
        <v>3</v>
      </c>
      <c r="I5" s="36" t="s">
        <v>27</v>
      </c>
      <c r="J5" s="6">
        <v>3</v>
      </c>
      <c r="L5" s="6">
        <v>3</v>
      </c>
    </row>
    <row r="6" spans="3:12" x14ac:dyDescent="0.25">
      <c r="C6" s="37" t="s">
        <v>28</v>
      </c>
      <c r="D6" s="6">
        <v>4</v>
      </c>
      <c r="F6" s="37" t="s">
        <v>29</v>
      </c>
      <c r="G6" s="6">
        <v>4</v>
      </c>
      <c r="I6" s="37" t="s">
        <v>30</v>
      </c>
      <c r="J6" s="6">
        <v>4</v>
      </c>
      <c r="L6" s="6">
        <v>4</v>
      </c>
    </row>
    <row r="7" spans="3:12" x14ac:dyDescent="0.25">
      <c r="C7" s="38" t="s">
        <v>31</v>
      </c>
      <c r="D7" s="7">
        <v>5</v>
      </c>
      <c r="F7" s="38" t="s">
        <v>32</v>
      </c>
      <c r="G7" s="7">
        <v>5</v>
      </c>
      <c r="I7" s="38" t="s">
        <v>33</v>
      </c>
      <c r="J7" s="7">
        <v>5</v>
      </c>
      <c r="L7" s="6">
        <v>5</v>
      </c>
    </row>
    <row r="8" spans="3:12" x14ac:dyDescent="0.25">
      <c r="L8" s="6">
        <v>6</v>
      </c>
    </row>
    <row r="9" spans="3:12" x14ac:dyDescent="0.25">
      <c r="L9" s="6">
        <v>8</v>
      </c>
    </row>
    <row r="10" spans="3:12" x14ac:dyDescent="0.25">
      <c r="L10" s="6">
        <v>9</v>
      </c>
    </row>
    <row r="11" spans="3:12" x14ac:dyDescent="0.25">
      <c r="L11" s="6">
        <v>10</v>
      </c>
    </row>
    <row r="12" spans="3:12" x14ac:dyDescent="0.25">
      <c r="L12" s="6">
        <v>12</v>
      </c>
    </row>
    <row r="13" spans="3:12" x14ac:dyDescent="0.25">
      <c r="L13" s="6">
        <v>15</v>
      </c>
    </row>
    <row r="14" spans="3:12" x14ac:dyDescent="0.25">
      <c r="L14" s="6">
        <v>16</v>
      </c>
    </row>
    <row r="15" spans="3:12" x14ac:dyDescent="0.25">
      <c r="L15" s="6">
        <v>18</v>
      </c>
    </row>
    <row r="16" spans="3:12" x14ac:dyDescent="0.25">
      <c r="L16" s="6">
        <v>20</v>
      </c>
    </row>
    <row r="17" spans="12:12" x14ac:dyDescent="0.25">
      <c r="L17" s="6">
        <v>24</v>
      </c>
    </row>
    <row r="18" spans="12:12" x14ac:dyDescent="0.25">
      <c r="L18" s="6">
        <v>25</v>
      </c>
    </row>
    <row r="19" spans="12:12" x14ac:dyDescent="0.25">
      <c r="L19" s="6">
        <v>27</v>
      </c>
    </row>
    <row r="20" spans="12:12" x14ac:dyDescent="0.25">
      <c r="L20" s="6">
        <v>30</v>
      </c>
    </row>
    <row r="21" spans="12:12" x14ac:dyDescent="0.25">
      <c r="L21" s="6">
        <v>32</v>
      </c>
    </row>
    <row r="22" spans="12:12" x14ac:dyDescent="0.25">
      <c r="L22" s="6">
        <v>36</v>
      </c>
    </row>
    <row r="23" spans="12:12" x14ac:dyDescent="0.25">
      <c r="L23" s="6">
        <v>40</v>
      </c>
    </row>
    <row r="24" spans="12:12" x14ac:dyDescent="0.25">
      <c r="L24" s="6">
        <v>45</v>
      </c>
    </row>
    <row r="25" spans="12:12" x14ac:dyDescent="0.25">
      <c r="L25" s="6">
        <v>48</v>
      </c>
    </row>
    <row r="26" spans="12:12" x14ac:dyDescent="0.25">
      <c r="L26" s="6">
        <v>50</v>
      </c>
    </row>
    <row r="27" spans="12:12" x14ac:dyDescent="0.25">
      <c r="L27" s="6">
        <v>60</v>
      </c>
    </row>
    <row r="28" spans="12:12" x14ac:dyDescent="0.25">
      <c r="L28" s="6">
        <v>64</v>
      </c>
    </row>
    <row r="29" spans="12:12" x14ac:dyDescent="0.25">
      <c r="L29" s="6">
        <v>75</v>
      </c>
    </row>
    <row r="30" spans="12:12" x14ac:dyDescent="0.25">
      <c r="L30" s="6">
        <v>80</v>
      </c>
    </row>
    <row r="31" spans="12:12" x14ac:dyDescent="0.25">
      <c r="L31" s="6">
        <v>100</v>
      </c>
    </row>
    <row r="32" spans="12:12" x14ac:dyDescent="0.25">
      <c r="L32" s="7">
        <v>125</v>
      </c>
    </row>
  </sheetData>
  <mergeCells count="3">
    <mergeCell ref="C2:D2"/>
    <mergeCell ref="F2:G2"/>
    <mergeCell ref="I2:J2"/>
  </mergeCells>
  <conditionalFormatting sqref="D3:D7">
    <cfRule type="colorScale" priority="1">
      <colorScale>
        <cfvo type="min"/>
        <cfvo type="percentile" val="50"/>
        <cfvo type="max"/>
        <color rgb="FF0070C0"/>
        <color rgb="FFFFFF00"/>
        <color rgb="FFFF0000"/>
      </colorScale>
    </cfRule>
  </conditionalFormatting>
  <conditionalFormatting sqref="G3:G7">
    <cfRule type="colorScale" priority="2">
      <colorScale>
        <cfvo type="min"/>
        <cfvo type="percentile" val="50"/>
        <cfvo type="max"/>
        <color rgb="FF0070C0"/>
        <color rgb="FFFFFF00"/>
        <color rgb="FFFF0000"/>
      </colorScale>
    </cfRule>
  </conditionalFormatting>
  <conditionalFormatting sqref="J3:J7">
    <cfRule type="colorScale" priority="3">
      <colorScale>
        <cfvo type="min"/>
        <cfvo type="percentile" val="50"/>
        <cfvo type="max"/>
        <color rgb="FF0070C0"/>
        <color rgb="FFFFFF00"/>
        <color rgb="FFFF0000"/>
      </colorScale>
    </cfRule>
  </conditionalFormatting>
  <conditionalFormatting sqref="L3:L32">
    <cfRule type="colorScale" priority="4">
      <colorScale>
        <cfvo type="min"/>
        <cfvo type="percentile" val="50"/>
        <cfvo type="max"/>
        <color rgb="FF0070C0"/>
        <color rgb="FFFFFF00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Planning</vt:lpstr>
      <vt:lpstr>Setting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Giovani Mesquita</dc:creator>
  <cp:keywords/>
  <dc:description/>
  <cp:lastModifiedBy>Giovani Mesquita</cp:lastModifiedBy>
  <cp:revision/>
  <dcterms:created xsi:type="dcterms:W3CDTF">2021-04-19T19:21:06Z</dcterms:created>
  <dcterms:modified xsi:type="dcterms:W3CDTF">2024-10-29T19:34:11Z</dcterms:modified>
  <cp:category/>
  <cp:contentStatus/>
</cp:coreProperties>
</file>