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mez\Desktop\GIO\ESTADISTICA\"/>
    </mc:Choice>
  </mc:AlternateContent>
  <xr:revisionPtr revIDLastSave="0" documentId="13_ncr:1_{1C275722-3710-4006-9CA2-EA1946766FB4}" xr6:coauthVersionLast="47" xr6:coauthVersionMax="47" xr10:uidLastSave="{00000000-0000-0000-0000-000000000000}"/>
  <bookViews>
    <workbookView xWindow="-120" yWindow="-120" windowWidth="29040" windowHeight="15720" xr2:uid="{86F7C408-99F7-48FF-9370-11880C0307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F28" i="1"/>
  <c r="F27" i="1"/>
  <c r="F26" i="1"/>
  <c r="F25" i="1"/>
  <c r="D25" i="1"/>
  <c r="H25" i="1" s="1"/>
  <c r="D26" i="1"/>
  <c r="H26" i="1" s="1"/>
  <c r="H21" i="1"/>
  <c r="M13" i="1"/>
  <c r="L12" i="1"/>
  <c r="L8" i="1"/>
  <c r="L9" i="1"/>
  <c r="L10" i="1"/>
  <c r="L11" i="1"/>
  <c r="M9" i="1"/>
  <c r="M10" i="1"/>
  <c r="M11" i="1"/>
  <c r="M8" i="1"/>
  <c r="H13" i="1"/>
  <c r="I13" i="1"/>
  <c r="J13" i="1"/>
  <c r="K13" i="1"/>
  <c r="G13" i="1"/>
  <c r="H12" i="1"/>
  <c r="I12" i="1"/>
  <c r="J12" i="1"/>
  <c r="K12" i="1"/>
  <c r="G12" i="1"/>
  <c r="F21" i="1"/>
  <c r="D27" i="1" l="1"/>
  <c r="H27" i="1" s="1"/>
  <c r="J26" i="1"/>
  <c r="J25" i="1"/>
</calcChain>
</file>

<file path=xl/sharedStrings.xml><?xml version="1.0" encoding="utf-8"?>
<sst xmlns="http://schemas.openxmlformats.org/spreadsheetml/2006/main" count="49" uniqueCount="46">
  <si>
    <t>DISEÑO DE BLOQUE COMPLETOS ALEATORIZADOS</t>
  </si>
  <si>
    <t>UN EQUIPO DE REMOTIVACION EN UN HOSPITAL PSIQUIATRICO CONDUJO UN EXPERIMENTO CON EL FIN DE COMPARAR CINCO METODOS PARA REMOTIVAR A LOS PACIENTES.</t>
  </si>
  <si>
    <t>LOS PACIENTES SE AGRUPARON DE ACUERDO CON EL NIVEL DE MOTIVACION INICIAL. LOS PACIENTES EN CADA GRUPO SE ASIGNARON ALEATORIAMENTE A LOS CINCO METODOS. AL FINAL DEL PERIODO EXPERIMENTAL, SE EVALUARON LOS PACIENTES POR UN EQUIPO COMPUESTO DE UN PSIQUIATRA,</t>
  </si>
  <si>
    <t>UN PSICOLOGO, UNA ENFERMERA Y UNA TRABAJADORA SOCIAL, NINGUNO DE LOS CUALES TENIA CONOCIMIENTO DEL METODO AL QUE HABIAN SIDO ASIGNADOS LOS PACIENTES. EL EQUIPO ASIGNO A CADA PASIENTE A UNA CALIFICACION COMPUESTA COMO UNA MEDIA DE SU NIVEL DE MOTIVACION.</t>
  </si>
  <si>
    <t>TABLA DE RESULTADOS:</t>
  </si>
  <si>
    <t>NIVEL INICIAL DE MOTIVACION</t>
  </si>
  <si>
    <t>METODO DE REMOTIVACION</t>
  </si>
  <si>
    <t>A</t>
  </si>
  <si>
    <t>B</t>
  </si>
  <si>
    <t>C</t>
  </si>
  <si>
    <t>D</t>
  </si>
  <si>
    <t>E</t>
  </si>
  <si>
    <t>NINGUNO</t>
  </si>
  <si>
    <t>MUY BAJO</t>
  </si>
  <si>
    <t>BAJO</t>
  </si>
  <si>
    <t>PROMEDIO</t>
  </si>
  <si>
    <t>¿PROPORCIONARAN ESTOS DATOS LA EVIDENCIA SUFICIENTE QUE INDIQUE UNA DIFERENCIA EN LAS CALIFICACIONES MEDIAS ENTRE LOS METODOS? SEA ALFA = 0.05</t>
  </si>
  <si>
    <t>TABLA ANOVA</t>
  </si>
  <si>
    <t xml:space="preserve">SUMA DE CUADRADOS </t>
  </si>
  <si>
    <t>GRADOS DE LIBERTAD</t>
  </si>
  <si>
    <t>CUADRADOS DE MEDIAS</t>
  </si>
  <si>
    <t xml:space="preserve">BLOQUE </t>
  </si>
  <si>
    <t>TOTALES</t>
  </si>
  <si>
    <t>TOTAL</t>
  </si>
  <si>
    <t>MEDIA</t>
  </si>
  <si>
    <t>FACTOR TRATAMIENTOS (K)</t>
  </si>
  <si>
    <t>FACTOR BLOQUES (n)</t>
  </si>
  <si>
    <t xml:space="preserve">TOTAL </t>
  </si>
  <si>
    <t>TRATAMIENTOS</t>
  </si>
  <si>
    <t>RESIDUALES</t>
  </si>
  <si>
    <t>UTILIZAR TABLA F PARA ENCONTRAR EL VALOR CRITICO DE F CON BASE EN LOS GRADOS DE LIBERTAD DE TRATAMINTOS Y RESIDUALES ADEMAS DE EL ALFA DADO</t>
  </si>
  <si>
    <t>ALFA</t>
  </si>
  <si>
    <t>LOS GRADOS DE LIBERTAD DEL NUMERADOR SON LOS DE TRATAMIENTO</t>
  </si>
  <si>
    <t>LOS GRADOS DE LIBERTAD DEL DENOMINADOR SON LOS RESIDUALES</t>
  </si>
  <si>
    <t xml:space="preserve">CRITERIO DE RECHAZO: </t>
  </si>
  <si>
    <t>SI F critica &lt; F anova : se puede rechazar Ho</t>
  </si>
  <si>
    <t>SI F critica &gt;= F anova : no se puede rechazar Ho</t>
  </si>
  <si>
    <t>VALOR F CRITICA DE TABLA</t>
  </si>
  <si>
    <t>RAZON DE VARIANZA (F)</t>
  </si>
  <si>
    <t xml:space="preserve">POR LO TANTO SE RECHAZA LA Ho QUE SIEMPRE SUPONE QUE NO EXISTEN EFECTOS DE TRATAMIENTO </t>
  </si>
  <si>
    <t>EFECTOS DE TRATAMIENTO = 0 (ES FALSO)</t>
  </si>
  <si>
    <t>Ho: EFECTOS DE TRATAMIENTO = 0</t>
  </si>
  <si>
    <t>Ha: ALGUNO ES DISTINTO DE CERO</t>
  </si>
  <si>
    <t>RESPUESTA A LA PREGUNTA = SIPROPORCINAN LOS DATOS EVIDENCIA DE QUE EXISTE UNA DIFERENCIA DE LAS CALIFICACIONES POR EFECTOS EXTERNOS</t>
  </si>
  <si>
    <t>EJERCICIO 7.3.3</t>
  </si>
  <si>
    <t xml:space="preserve">COMO ALFA =0.05 SE BUSCA EN LA TABLA F EL PERCENTIL 0.95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</si>
</sst>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Font="0">
      <alignment horizontal="center"/>
    </xf>
    <xf numFmtId="0" fontId="1" fillId="3" borderId="1">
      <alignment horizontal="center"/>
    </xf>
    <xf numFmtId="0" fontId="1" fillId="4" borderId="1">
      <alignment vertical="center"/>
    </xf>
    <xf numFmtId="0" fontId="2" fillId="5" borderId="1">
      <alignment vertical="center"/>
    </xf>
  </cellStyleXfs>
  <cellXfs count="17">
    <xf numFmtId="0" fontId="0" fillId="0" borderId="0" xfId="0"/>
    <xf numFmtId="0" fontId="2" fillId="0" borderId="0" xfId="0" applyFont="1"/>
    <xf numFmtId="0" fontId="2" fillId="2" borderId="1" xfId="1" applyFont="1">
      <alignment horizontal="center"/>
    </xf>
    <xf numFmtId="0" fontId="1" fillId="3" borderId="1" xfId="2">
      <alignment horizontal="center"/>
    </xf>
    <xf numFmtId="0" fontId="0" fillId="0" borderId="0" xfId="0" applyAlignment="1"/>
    <xf numFmtId="0" fontId="2" fillId="4" borderId="1" xfId="3" applyFont="1" applyAlignment="1">
      <alignment horizontal="center" vertical="center"/>
    </xf>
    <xf numFmtId="0" fontId="2" fillId="5" borderId="1" xfId="4" applyAlignment="1">
      <alignment horizontal="center" vertical="center"/>
    </xf>
    <xf numFmtId="0" fontId="2" fillId="5" borderId="2" xfId="4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4" applyAlignment="1">
      <alignment horizontal="center" vertical="center"/>
    </xf>
    <xf numFmtId="0" fontId="2" fillId="4" borderId="1" xfId="3" applyFont="1" applyAlignment="1">
      <alignment horizontal="center" vertical="center"/>
    </xf>
    <xf numFmtId="0" fontId="0" fillId="0" borderId="0" xfId="0"/>
    <xf numFmtId="164" fontId="2" fillId="4" borderId="1" xfId="3" applyNumberFormat="1" applyFont="1" applyAlignment="1">
      <alignment horizontal="center" vertical="center"/>
    </xf>
    <xf numFmtId="0" fontId="2" fillId="5" borderId="1" xfId="4">
      <alignment vertical="center"/>
    </xf>
    <xf numFmtId="0" fontId="2" fillId="2" borderId="1" xfId="1" applyFont="1">
      <alignment horizontal="center"/>
    </xf>
  </cellXfs>
  <cellStyles count="5">
    <cellStyle name="CALC REF" xfId="4" xr:uid="{FB1EC509-2A04-4FAD-AB55-4BD88F745486}"/>
    <cellStyle name="CALCULOS" xfId="3" xr:uid="{F8AD66DF-BC7B-4919-B7CF-3FFDB828EBDB}"/>
    <cellStyle name="Normal" xfId="0" builtinId="0"/>
    <cellStyle name="tablas referencias" xfId="1" xr:uid="{4684AAEB-AB5B-498E-83E8-065783D2DDEE}"/>
    <cellStyle name="tablas2" xfId="2" xr:uid="{6E93FD69-A716-4132-B9DC-4208308D793E}"/>
  </cellStyles>
  <dxfs count="0"/>
  <tableStyles count="0" defaultTableStyle="TableStyleMedium2" defaultPivotStyle="PivotStyleLight16"/>
  <colors>
    <mruColors>
      <color rgb="FF00FF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FD9A-1315-4661-87F7-65084D9D0CE5}">
  <dimension ref="A1:X35"/>
  <sheetViews>
    <sheetView tabSelected="1" topLeftCell="A15" workbookViewId="0">
      <selection activeCell="M30" sqref="M30:P32"/>
    </sheetView>
  </sheetViews>
  <sheetFormatPr baseColWidth="10" defaultRowHeight="15" x14ac:dyDescent="0.25"/>
  <sheetData>
    <row r="1" spans="1:24" x14ac:dyDescent="0.25">
      <c r="A1" s="1" t="s">
        <v>44</v>
      </c>
      <c r="H1" s="10" t="s">
        <v>0</v>
      </c>
      <c r="I1" s="10"/>
      <c r="J1" s="10"/>
      <c r="K1" s="10"/>
      <c r="L1" s="10"/>
      <c r="M1" s="10"/>
      <c r="N1" s="10"/>
      <c r="O1" s="10"/>
    </row>
    <row r="2" spans="1:24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4" x14ac:dyDescent="0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4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6" spans="1:24" x14ac:dyDescent="0.25">
      <c r="A6" s="10" t="s">
        <v>4</v>
      </c>
      <c r="B6" s="10"/>
      <c r="D6" s="16" t="s">
        <v>6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24" x14ac:dyDescent="0.25">
      <c r="D7" s="16" t="s">
        <v>5</v>
      </c>
      <c r="E7" s="16"/>
      <c r="F7" s="16"/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6" t="s">
        <v>23</v>
      </c>
      <c r="M7" s="6" t="s">
        <v>24</v>
      </c>
    </row>
    <row r="8" spans="1:24" x14ac:dyDescent="0.25">
      <c r="A8" s="1" t="s">
        <v>41</v>
      </c>
      <c r="D8" s="16" t="s">
        <v>12</v>
      </c>
      <c r="E8" s="16"/>
      <c r="F8" s="16"/>
      <c r="G8" s="3">
        <v>58</v>
      </c>
      <c r="H8" s="3">
        <v>68</v>
      </c>
      <c r="I8" s="3">
        <v>60</v>
      </c>
      <c r="J8" s="3">
        <v>68</v>
      </c>
      <c r="K8" s="3">
        <v>64</v>
      </c>
      <c r="L8" s="5">
        <f>SUM(G8:K8)</f>
        <v>318</v>
      </c>
      <c r="M8" s="5">
        <f>AVERAGE(G8:K8)</f>
        <v>63.6</v>
      </c>
    </row>
    <row r="9" spans="1:24" x14ac:dyDescent="0.25">
      <c r="A9" s="1" t="s">
        <v>42</v>
      </c>
      <c r="D9" s="16" t="s">
        <v>13</v>
      </c>
      <c r="E9" s="16"/>
      <c r="F9" s="16"/>
      <c r="G9" s="3">
        <v>62</v>
      </c>
      <c r="H9" s="3">
        <v>70</v>
      </c>
      <c r="I9" s="3">
        <v>65</v>
      </c>
      <c r="J9" s="3">
        <v>80</v>
      </c>
      <c r="K9" s="3">
        <v>69</v>
      </c>
      <c r="L9" s="5">
        <f>SUM(G9:K9)</f>
        <v>346</v>
      </c>
      <c r="M9" s="5">
        <f t="shared" ref="M9:M11" si="0">AVERAGE(G9:K9)</f>
        <v>69.2</v>
      </c>
    </row>
    <row r="10" spans="1:24" x14ac:dyDescent="0.25">
      <c r="D10" s="16" t="s">
        <v>14</v>
      </c>
      <c r="E10" s="16"/>
      <c r="F10" s="16"/>
      <c r="G10" s="3">
        <v>67</v>
      </c>
      <c r="H10" s="3">
        <v>78</v>
      </c>
      <c r="I10" s="3">
        <v>68</v>
      </c>
      <c r="J10" s="3">
        <v>81</v>
      </c>
      <c r="K10" s="3">
        <v>70</v>
      </c>
      <c r="L10" s="5">
        <f>SUM(G10:K10)</f>
        <v>364</v>
      </c>
      <c r="M10" s="5">
        <f t="shared" si="0"/>
        <v>72.8</v>
      </c>
    </row>
    <row r="11" spans="1:24" x14ac:dyDescent="0.25">
      <c r="D11" s="16" t="s">
        <v>15</v>
      </c>
      <c r="E11" s="16"/>
      <c r="F11" s="16"/>
      <c r="G11" s="3">
        <v>70</v>
      </c>
      <c r="H11" s="3">
        <v>81</v>
      </c>
      <c r="I11" s="3">
        <v>70</v>
      </c>
      <c r="J11" s="3">
        <v>89</v>
      </c>
      <c r="K11" s="3">
        <v>74</v>
      </c>
      <c r="L11" s="5">
        <f>SUM(G11:K11)</f>
        <v>384</v>
      </c>
      <c r="M11" s="5">
        <f t="shared" si="0"/>
        <v>76.8</v>
      </c>
    </row>
    <row r="12" spans="1:24" x14ac:dyDescent="0.25">
      <c r="D12" s="11" t="s">
        <v>23</v>
      </c>
      <c r="E12" s="11"/>
      <c r="F12" s="11"/>
      <c r="G12" s="5">
        <f>SUM(G8:G11)</f>
        <v>257</v>
      </c>
      <c r="H12" s="5">
        <f t="shared" ref="H12:K12" si="1">SUM(H8:H11)</f>
        <v>297</v>
      </c>
      <c r="I12" s="5">
        <f t="shared" si="1"/>
        <v>263</v>
      </c>
      <c r="J12" s="5">
        <f t="shared" si="1"/>
        <v>318</v>
      </c>
      <c r="K12" s="5">
        <f t="shared" si="1"/>
        <v>277</v>
      </c>
      <c r="L12" s="5">
        <f>SUM(G12:K12)</f>
        <v>1412</v>
      </c>
      <c r="O12" s="4"/>
    </row>
    <row r="13" spans="1:24" x14ac:dyDescent="0.25">
      <c r="D13" s="11" t="s">
        <v>24</v>
      </c>
      <c r="E13" s="11"/>
      <c r="F13" s="11"/>
      <c r="G13" s="5">
        <f>AVERAGE(G8:G11)</f>
        <v>64.25</v>
      </c>
      <c r="H13" s="5">
        <f t="shared" ref="H13:K13" si="2">AVERAGE(H8:H11)</f>
        <v>74.25</v>
      </c>
      <c r="I13" s="5">
        <f t="shared" si="2"/>
        <v>65.75</v>
      </c>
      <c r="J13" s="5">
        <f t="shared" si="2"/>
        <v>79.5</v>
      </c>
      <c r="K13" s="5">
        <f t="shared" si="2"/>
        <v>69.25</v>
      </c>
      <c r="L13" s="4"/>
      <c r="M13" s="5">
        <f>AVERAGE(M8:M11)</f>
        <v>70.600000000000009</v>
      </c>
    </row>
    <row r="16" spans="1:24" x14ac:dyDescent="0.25">
      <c r="A16" s="1" t="s">
        <v>16</v>
      </c>
    </row>
    <row r="20" spans="1:23" x14ac:dyDescent="0.25">
      <c r="B20" s="11" t="s">
        <v>25</v>
      </c>
      <c r="C20" s="11"/>
      <c r="D20" s="11" t="s">
        <v>26</v>
      </c>
      <c r="E20" s="11"/>
      <c r="F20" s="11" t="s">
        <v>27</v>
      </c>
      <c r="G20" s="11"/>
      <c r="H20" s="6" t="s">
        <v>9</v>
      </c>
      <c r="I20" s="6" t="s">
        <v>31</v>
      </c>
    </row>
    <row r="21" spans="1:23" x14ac:dyDescent="0.25">
      <c r="B21" s="12">
        <v>5</v>
      </c>
      <c r="C21" s="12"/>
      <c r="D21" s="12">
        <v>4</v>
      </c>
      <c r="E21" s="12"/>
      <c r="F21" s="12">
        <f>B21*D21</f>
        <v>20</v>
      </c>
      <c r="G21" s="12"/>
      <c r="H21" s="5">
        <f>(L12*L12)/F21</f>
        <v>99687.2</v>
      </c>
      <c r="I21" s="5">
        <v>0.05</v>
      </c>
      <c r="K21" s="10" t="s">
        <v>30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3" spans="1:23" x14ac:dyDescent="0.25">
      <c r="B23" s="11" t="s">
        <v>17</v>
      </c>
      <c r="C23" s="11"/>
      <c r="D23" s="11"/>
      <c r="E23" s="11"/>
      <c r="F23" s="11"/>
      <c r="G23" s="11"/>
      <c r="H23" s="11"/>
      <c r="I23" s="11"/>
      <c r="J23" s="11"/>
      <c r="K23" s="11"/>
      <c r="M23" s="10" t="s">
        <v>45</v>
      </c>
      <c r="N23" s="10"/>
      <c r="O23" s="10"/>
      <c r="P23" s="10"/>
      <c r="Q23" s="10"/>
      <c r="R23" s="10"/>
    </row>
    <row r="24" spans="1:23" x14ac:dyDescent="0.25">
      <c r="B24" s="15"/>
      <c r="C24" s="15"/>
      <c r="D24" s="15" t="s">
        <v>18</v>
      </c>
      <c r="E24" s="15"/>
      <c r="F24" s="15" t="s">
        <v>19</v>
      </c>
      <c r="G24" s="15"/>
      <c r="H24" s="15" t="s">
        <v>20</v>
      </c>
      <c r="I24" s="15"/>
      <c r="J24" s="15" t="s">
        <v>38</v>
      </c>
      <c r="K24" s="15"/>
      <c r="M24" s="10" t="s">
        <v>32</v>
      </c>
      <c r="N24" s="10"/>
      <c r="O24" s="10"/>
      <c r="P24" s="10"/>
      <c r="Q24" s="10"/>
      <c r="R24" s="10"/>
    </row>
    <row r="25" spans="1:23" x14ac:dyDescent="0.25">
      <c r="B25" s="11" t="s">
        <v>28</v>
      </c>
      <c r="C25" s="11"/>
      <c r="D25" s="12">
        <f>(SUMSQ(G12:K12)/D21)-H21</f>
        <v>632.80000000000291</v>
      </c>
      <c r="E25" s="12"/>
      <c r="F25" s="12">
        <f>B21-1</f>
        <v>4</v>
      </c>
      <c r="G25" s="12"/>
      <c r="H25" s="12">
        <f>D25/F25</f>
        <v>158.20000000000073</v>
      </c>
      <c r="I25" s="12"/>
      <c r="J25" s="14">
        <f>H25/H27</f>
        <v>30.229299363056064</v>
      </c>
      <c r="K25" s="14"/>
      <c r="M25" s="10" t="s">
        <v>33</v>
      </c>
      <c r="N25" s="10"/>
      <c r="O25" s="10"/>
      <c r="P25" s="10"/>
      <c r="Q25" s="10"/>
      <c r="R25" s="10"/>
    </row>
    <row r="26" spans="1:23" x14ac:dyDescent="0.25">
      <c r="B26" s="11" t="s">
        <v>21</v>
      </c>
      <c r="C26" s="11"/>
      <c r="D26" s="12">
        <f>(SUMSQ(L8:L11)/B21)-H21</f>
        <v>471.19999999999709</v>
      </c>
      <c r="E26" s="12"/>
      <c r="F26" s="12">
        <f>D21-1</f>
        <v>3</v>
      </c>
      <c r="G26" s="12"/>
      <c r="H26" s="12">
        <f>D26/F26</f>
        <v>157.0666666666657</v>
      </c>
      <c r="I26" s="12"/>
      <c r="J26" s="14">
        <f>H26/H27</f>
        <v>30.01273885350161</v>
      </c>
      <c r="K26" s="14"/>
    </row>
    <row r="27" spans="1:23" x14ac:dyDescent="0.25">
      <c r="B27" s="11" t="s">
        <v>29</v>
      </c>
      <c r="C27" s="11"/>
      <c r="D27" s="12">
        <f>D28-D26-D25</f>
        <v>62.80000000000291</v>
      </c>
      <c r="E27" s="12"/>
      <c r="F27" s="12">
        <f>F25*F26</f>
        <v>12</v>
      </c>
      <c r="G27" s="12"/>
      <c r="H27" s="12">
        <f>D27/F27</f>
        <v>5.2333333333335759</v>
      </c>
      <c r="I27" s="12"/>
      <c r="J27" s="13"/>
      <c r="K27" s="13"/>
      <c r="N27" s="7" t="s">
        <v>37</v>
      </c>
      <c r="O27" s="8"/>
      <c r="P27" s="9"/>
    </row>
    <row r="28" spans="1:23" x14ac:dyDescent="0.25">
      <c r="B28" s="11" t="s">
        <v>22</v>
      </c>
      <c r="C28" s="11"/>
      <c r="D28" s="12">
        <f>SUMSQ(G8:K11)-H21</f>
        <v>1166.8000000000029</v>
      </c>
      <c r="E28" s="12"/>
      <c r="F28" s="12">
        <f>F21-1</f>
        <v>19</v>
      </c>
      <c r="G28" s="12"/>
      <c r="H28" s="13"/>
      <c r="I28" s="13"/>
      <c r="J28" s="13"/>
      <c r="K28" s="13"/>
      <c r="N28" s="7">
        <v>3.26</v>
      </c>
      <c r="O28" s="8"/>
      <c r="P28" s="9"/>
    </row>
    <row r="30" spans="1:23" x14ac:dyDescent="0.25">
      <c r="M30" s="1" t="s">
        <v>34</v>
      </c>
    </row>
    <row r="31" spans="1:23" x14ac:dyDescent="0.25">
      <c r="A31" s="1" t="s">
        <v>43</v>
      </c>
      <c r="M31" s="1" t="s">
        <v>35</v>
      </c>
    </row>
    <row r="32" spans="1:23" x14ac:dyDescent="0.25">
      <c r="M32" s="1" t="s">
        <v>36</v>
      </c>
    </row>
    <row r="34" spans="13:21" x14ac:dyDescent="0.25">
      <c r="M34" s="10" t="s">
        <v>39</v>
      </c>
      <c r="N34" s="10"/>
      <c r="O34" s="10"/>
      <c r="P34" s="10"/>
      <c r="Q34" s="10"/>
      <c r="R34" s="10"/>
      <c r="S34" s="10"/>
      <c r="T34" s="10"/>
      <c r="U34" s="10"/>
    </row>
    <row r="35" spans="13:21" x14ac:dyDescent="0.25">
      <c r="O35" s="7" t="s">
        <v>40</v>
      </c>
      <c r="P35" s="8"/>
      <c r="Q35" s="8"/>
      <c r="R35" s="9"/>
    </row>
  </sheetData>
  <mergeCells count="53">
    <mergeCell ref="D7:F7"/>
    <mergeCell ref="D6:N6"/>
    <mergeCell ref="H1:O1"/>
    <mergeCell ref="A2:P2"/>
    <mergeCell ref="A3:W3"/>
    <mergeCell ref="A4:X4"/>
    <mergeCell ref="A6:B6"/>
    <mergeCell ref="D12:F12"/>
    <mergeCell ref="D13:F13"/>
    <mergeCell ref="K21:W21"/>
    <mergeCell ref="D8:F8"/>
    <mergeCell ref="D9:F9"/>
    <mergeCell ref="D10:F10"/>
    <mergeCell ref="D11:F11"/>
    <mergeCell ref="B20:C20"/>
    <mergeCell ref="D20:E20"/>
    <mergeCell ref="F20:G20"/>
    <mergeCell ref="B21:C21"/>
    <mergeCell ref="D21:E21"/>
    <mergeCell ref="F21:G21"/>
    <mergeCell ref="B23:K23"/>
    <mergeCell ref="B24:C24"/>
    <mergeCell ref="D24:E24"/>
    <mergeCell ref="F24:G24"/>
    <mergeCell ref="H24:I24"/>
    <mergeCell ref="J24:K24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O35:R35"/>
    <mergeCell ref="M23:R23"/>
    <mergeCell ref="M24:R24"/>
    <mergeCell ref="M25:R25"/>
    <mergeCell ref="N27:P27"/>
    <mergeCell ref="N28:P28"/>
    <mergeCell ref="M34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liberSalus1</dc:creator>
  <cp:lastModifiedBy>liberSalus1</cp:lastModifiedBy>
  <dcterms:created xsi:type="dcterms:W3CDTF">2022-07-26T14:45:22Z</dcterms:created>
  <dcterms:modified xsi:type="dcterms:W3CDTF">2022-07-29T22:08:12Z</dcterms:modified>
</cp:coreProperties>
</file>