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_amez\Desktop\GIO\ESTADISTICA\"/>
    </mc:Choice>
  </mc:AlternateContent>
  <xr:revisionPtr revIDLastSave="0" documentId="8_{0D38FFA8-7449-476F-AA54-112DD6483B0A}" xr6:coauthVersionLast="47" xr6:coauthVersionMax="47" xr10:uidLastSave="{00000000-0000-0000-0000-000000000000}"/>
  <bookViews>
    <workbookView xWindow="-120" yWindow="-120" windowWidth="29040" windowHeight="15720" xr2:uid="{EDFC9B13-0403-403F-AC7E-7FC0BCAFCF83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4" i="1" l="1"/>
  <c r="R24" i="1" s="1"/>
  <c r="T24" i="1" s="1"/>
  <c r="T23" i="1" l="1"/>
  <c r="R26" i="1"/>
  <c r="R27" i="1"/>
  <c r="R23" i="1"/>
  <c r="P28" i="1"/>
  <c r="P27" i="1"/>
  <c r="P26" i="1"/>
  <c r="P25" i="1"/>
  <c r="P24" i="1"/>
  <c r="P23" i="1"/>
  <c r="D28" i="1"/>
  <c r="N23" i="1" s="1"/>
  <c r="O19" i="1"/>
  <c r="R19" i="1"/>
  <c r="T19" i="1"/>
  <c r="S19" i="1"/>
  <c r="Q19" i="1"/>
  <c r="P19" i="1"/>
  <c r="N19" i="1"/>
  <c r="M19" i="1"/>
  <c r="P18" i="1"/>
  <c r="T18" i="1"/>
  <c r="R18" i="1"/>
  <c r="S18" i="1"/>
  <c r="Q18" i="1"/>
  <c r="N18" i="1"/>
  <c r="O18" i="1"/>
  <c r="M18" i="1"/>
  <c r="D18" i="1"/>
  <c r="G18" i="1" s="1"/>
  <c r="D20" i="1"/>
  <c r="C20" i="1"/>
  <c r="H20" i="1" s="1"/>
  <c r="C18" i="1"/>
  <c r="E20" i="1"/>
  <c r="F20" i="1"/>
  <c r="E18" i="1"/>
  <c r="F18" i="1"/>
  <c r="H13" i="1"/>
  <c r="H8" i="1"/>
  <c r="H18" i="1" s="1"/>
  <c r="G13" i="1"/>
  <c r="G8" i="1"/>
  <c r="G20" i="1" s="1"/>
  <c r="N26" i="1" l="1"/>
  <c r="N28" i="1"/>
  <c r="N27" i="1" s="1"/>
  <c r="N25" i="1"/>
  <c r="R25" i="1" s="1"/>
  <c r="T25" i="1" s="1"/>
</calcChain>
</file>

<file path=xl/sharedStrings.xml><?xml version="1.0" encoding="utf-8"?>
<sst xmlns="http://schemas.openxmlformats.org/spreadsheetml/2006/main" count="98" uniqueCount="80">
  <si>
    <t>EN UN ESTUDIO DE LOS EFECTOS DE DIFERENTES DIETAS Y TERAPIAS DE GRUPO PARA AUXILIAR A LAS PERSONAS EXCESIVAMENTE PESADAS A PERDER PESO, UN INVESTIGADOR USO 40 MUJERES CON EXCESO DE PESO, QUIENES FUERON CUIDADOSAMENTE AGRUPADAS EN RELACION CON TANTAS VARIABLES</t>
  </si>
  <si>
    <t>PERTINENTES COMO FUE POSIBLE, TALES COMO EDAD, EL PESO INICIAL Y LA CONDICION FISICA. LOS SUJETOS FUERON ASIGNADOS ALEATORIAMENTE A 4 GRUPOS DE 10 CADA UNO Y A CADA GRUPO DE 10 SE LE ASIGNO UNA DIETA DIFERENTE. CADA GRUPO DE 10 FUE DIVIDIDO AL AZAR EN DOS GRUPOS.</t>
  </si>
  <si>
    <t>UNO DE ESTOS DOS GRUPOS PARTICIPO EN UNA SESION DE TERAPIA DE GRUPO DOS VECES A LA SEMANA, MIENTRAS QUE EL OTRO GRUPO NO. AL FINAL DEL PERIODO EXPERIMENTAL, SE REGISTRO LA PERDIDA DE PESO POR PERSONA.</t>
  </si>
  <si>
    <t>TERAPIA DE GRUPO</t>
  </si>
  <si>
    <t xml:space="preserve">DIETA </t>
  </si>
  <si>
    <t>SI</t>
  </si>
  <si>
    <t>NO</t>
  </si>
  <si>
    <t>HAGASE UN ANALISIS DE VARIANZA DE ESTOS DATOS Y PROBAR LAS TRES HIPOTESIS POSIBLES. SEA alfa' = alfa'' = alfa''' = 0.05</t>
  </si>
  <si>
    <t>TABLA ANOVA PARA UN EXPERIMENTO COMPLETAMENTE ALEATORIZADO DE DOS FACTORES (MODELO DE EFECTOS FIJOS)</t>
  </si>
  <si>
    <t>FUENTE</t>
  </si>
  <si>
    <t>SC</t>
  </si>
  <si>
    <t>GL</t>
  </si>
  <si>
    <t>CM</t>
  </si>
  <si>
    <t>RV</t>
  </si>
  <si>
    <t>A</t>
  </si>
  <si>
    <t>B</t>
  </si>
  <si>
    <t>C</t>
  </si>
  <si>
    <t>AB</t>
  </si>
  <si>
    <t>TOTAL</t>
  </si>
  <si>
    <t>PAGINA 232 ANALISIS DE VARIANZA (EXPERIMENTO FACTORIAL) EJERCICIO 7.4.3</t>
  </si>
  <si>
    <t>SC(A)</t>
  </si>
  <si>
    <t>SC(B)</t>
  </si>
  <si>
    <t>SC(AB)</t>
  </si>
  <si>
    <t>RESIDUAL</t>
  </si>
  <si>
    <t>SC(TRATAMIENTOS)</t>
  </si>
  <si>
    <t>TRATAMIENTOS</t>
  </si>
  <si>
    <t>SC(RESIDUAL)</t>
  </si>
  <si>
    <t>SC(TOTAL)</t>
  </si>
  <si>
    <t>a-1</t>
  </si>
  <si>
    <t>b-1</t>
  </si>
  <si>
    <t>(a-1)(b-1)</t>
  </si>
  <si>
    <t>ab-1</t>
  </si>
  <si>
    <t>ab(n-1)</t>
  </si>
  <si>
    <t>abn-1</t>
  </si>
  <si>
    <t>CM(A) = SC(A)/a-1</t>
  </si>
  <si>
    <t>CM(B) = SC(B)/b-1</t>
  </si>
  <si>
    <t>CM(AB)=SC(B)/(a-1)(b-1)</t>
  </si>
  <si>
    <t>CM(RESIDUAL)=SC(RESIDUAL)/ab(n-1)</t>
  </si>
  <si>
    <t>CM(A)/CM(RESIDUAL)</t>
  </si>
  <si>
    <t>CM(B)/CM(RESIDUAL)</t>
  </si>
  <si>
    <t>CM(AB)/CM(RESIDUAL)</t>
  </si>
  <si>
    <t>C = (SUMAaSUMAbSUMAn(Xijk))2/abn</t>
  </si>
  <si>
    <t>a</t>
  </si>
  <si>
    <t>b</t>
  </si>
  <si>
    <t>n</t>
  </si>
  <si>
    <t>TOTALES</t>
  </si>
  <si>
    <t>MEDIAS</t>
  </si>
  <si>
    <t>CELDA</t>
  </si>
  <si>
    <t>a1b1</t>
  </si>
  <si>
    <t>a1b2</t>
  </si>
  <si>
    <t>a1b3</t>
  </si>
  <si>
    <t>a1b4</t>
  </si>
  <si>
    <t>a2b1</t>
  </si>
  <si>
    <t>a2b2</t>
  </si>
  <si>
    <t>a2b3</t>
  </si>
  <si>
    <t>a2b4</t>
  </si>
  <si>
    <t>LOS EFECTOS DEBIDOS AL FACTOR A (TERAPIA DE GRUPO) SON CERO, OSEA NO AFECTAN: alfai = 0</t>
  </si>
  <si>
    <t>PRIMER Ho : alfa1 = alfa2  = 0</t>
  </si>
  <si>
    <t>LOS EFECTOS DEBIDOS AL FACTOR B (TIPO DE DIETA) SON CERO, OSEA NO AFECTAN: betai = 0</t>
  </si>
  <si>
    <t>PRIMER Ho : beta1 = beta2 = beta3 = beta4  = 0</t>
  </si>
  <si>
    <t>LOS EFECTOS DEBIDOS A LA INTERACCION DE LOS FACTORES A Y B (RELACON) SON CERO, OSEA NO AFECTAN: alfa*betaij = 0</t>
  </si>
  <si>
    <t>PRIMER Ho : alfa*beta1 = alfa*beta2 = alfa*beta3 = alfa*beta4 =  alfa*beta5 = alfa*beta6 = alfa*beta7 = alfa*beta8  = 0</t>
  </si>
  <si>
    <t>LAS HIPOTESIS QUE SE DEBEN DE PROBAR PARA UN EXPERIMENTO FACTORIAL SON:</t>
  </si>
  <si>
    <t>POR LO TANTO TENDRIAMOS TRES HIPOTESIS ALTERNATIVAS QUE SERIAN LO CONTRARIO A ESTAS 3 ALTERNATIVAS:</t>
  </si>
  <si>
    <t>NO TODOS LOS EFECTOS DE ALFA, BETA E INTERACCIONES SON IGUALES A CERO, OSEA QUE AL MENOS EXISTE UN EFECTO A CONCIDERAR QUE ALTERA LOS RESULTADOS</t>
  </si>
  <si>
    <t>PARA SABER SI SE RECHAZAN LAS HIPOTESIS NULAS SE DEBE DE SACAR EL VALOR CRITICO DE LA TABLA DE DISTRIBUCION F:</t>
  </si>
  <si>
    <t>TOMANDO EN CUENTA EL ALFA DADO POR EL PROBLEMA; ES DECIR LA SIGNIFICANCIA QUE PARA ESTE PROBLEMA ES alfa = 0.05</t>
  </si>
  <si>
    <t>PARA LAS 3 HIPOTESIS.</t>
  </si>
  <si>
    <t xml:space="preserve">ADEMAS DE TOMAR EN CUENTA LOS GRADOS DE LIBERTAD DE NUMERADOR Y DENOMINADOR LOS CUALES DEPENDERAN SEGÚN LO </t>
  </si>
  <si>
    <t>ANALIZADO.</t>
  </si>
  <si>
    <t>PARA TODAS LAS HIPOTESIS LOS GRADOS DE LIBERTAD DEL DENOMINADOR SON LOS RESIDUALES(SE VE EN LA RV CALCULADA EN LA ANOVA</t>
  </si>
  <si>
    <t>LOS GRADOS DE LIBERTAD DEL NUMERADOR SERAN CORRESPONDIENTES A LOS QUE SE ESTEN ESTIMANDO:</t>
  </si>
  <si>
    <t>PARA EL FACTOR A = 1</t>
  </si>
  <si>
    <t>PARA EL FACTOR B = 3</t>
  </si>
  <si>
    <t>PARA EL FACTOR AB = 3</t>
  </si>
  <si>
    <t>Fcritica</t>
  </si>
  <si>
    <t xml:space="preserve">CRITERIO DE RECHAZO: </t>
  </si>
  <si>
    <t>SI F critica &lt; F anova : se puede rechazar Ho</t>
  </si>
  <si>
    <t>SI F critica &gt;= F anova : no se puede rechazar Ho</t>
  </si>
  <si>
    <t>POR LO TANTO SE RECHAZAN LAS TRES HIPOTESIS NULAS, LO CUAL DICE QUE EXISTEN EFECTOS DEBIDO A A,B Y SUS INTERACCIONES.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</si>
</sst>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9999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66FFCC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0" fontId="4" fillId="3" borderId="1"/>
    <xf numFmtId="0" fontId="4" fillId="4" borderId="1"/>
    <xf numFmtId="0" fontId="1" fillId="5" borderId="1"/>
    <xf numFmtId="0" fontId="1" fillId="6" borderId="1"/>
    <xf numFmtId="0" fontId="1" fillId="7" borderId="1"/>
    <xf numFmtId="0" fontId="1" fillId="8" borderId="1"/>
    <xf numFmtId="0" fontId="1" fillId="9" borderId="1"/>
    <xf numFmtId="0" fontId="1" fillId="10" borderId="1"/>
    <xf numFmtId="0" fontId="1" fillId="11" borderId="1"/>
    <xf numFmtId="0" fontId="1" fillId="12" borderId="1"/>
  </cellStyleXfs>
  <cellXfs count="47">
    <xf numFmtId="0" fontId="0" fillId="0" borderId="0" xfId="0"/>
    <xf numFmtId="0" fontId="4" fillId="0" borderId="0" xfId="0" applyFont="1"/>
    <xf numFmtId="0" fontId="4" fillId="3" borderId="1" xfId="2"/>
    <xf numFmtId="0" fontId="4" fillId="3" borderId="1" xfId="2" applyAlignment="1">
      <alignment horizontal="center"/>
    </xf>
    <xf numFmtId="0" fontId="4" fillId="3" borderId="1" xfId="2" applyAlignment="1">
      <alignment horizontal="center"/>
    </xf>
    <xf numFmtId="0" fontId="4" fillId="3" borderId="2" xfId="2" applyBorder="1" applyAlignment="1">
      <alignment horizontal="center"/>
    </xf>
    <xf numFmtId="0" fontId="4" fillId="3" borderId="3" xfId="2" applyBorder="1" applyAlignment="1">
      <alignment horizontal="center"/>
    </xf>
    <xf numFmtId="0" fontId="4" fillId="3" borderId="4" xfId="2" applyBorder="1" applyAlignment="1">
      <alignment horizontal="center"/>
    </xf>
    <xf numFmtId="0" fontId="4" fillId="3" borderId="5" xfId="2" applyBorder="1" applyAlignment="1">
      <alignment horizontal="center" vertical="center"/>
    </xf>
    <xf numFmtId="0" fontId="4" fillId="3" borderId="6" xfId="2" applyBorder="1" applyAlignment="1">
      <alignment horizontal="center" vertical="center"/>
    </xf>
    <xf numFmtId="0" fontId="4" fillId="3" borderId="7" xfId="2" applyBorder="1" applyAlignment="1">
      <alignment horizontal="center" vertical="center"/>
    </xf>
    <xf numFmtId="0" fontId="4" fillId="3" borderId="8" xfId="2" applyBorder="1" applyAlignment="1">
      <alignment horizontal="center" vertical="center"/>
    </xf>
    <xf numFmtId="0" fontId="4" fillId="3" borderId="9" xfId="2" applyBorder="1" applyAlignment="1">
      <alignment horizontal="center" vertical="center"/>
    </xf>
    <xf numFmtId="0" fontId="4" fillId="3" borderId="10" xfId="2" applyBorder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5" fillId="3" borderId="0" xfId="0" applyFont="1" applyFill="1"/>
    <xf numFmtId="0" fontId="4" fillId="3" borderId="7" xfId="2" applyBorder="1" applyAlignment="1">
      <alignment horizontal="center"/>
    </xf>
    <xf numFmtId="0" fontId="4" fillId="3" borderId="0" xfId="2" applyBorder="1" applyAlignment="1">
      <alignment horizontal="center"/>
    </xf>
    <xf numFmtId="0" fontId="4" fillId="4" borderId="1" xfId="3"/>
    <xf numFmtId="0" fontId="4" fillId="4" borderId="1" xfId="3" applyAlignment="1">
      <alignment horizontal="center"/>
    </xf>
    <xf numFmtId="0" fontId="4" fillId="4" borderId="1" xfId="3" applyAlignment="1"/>
    <xf numFmtId="0" fontId="4" fillId="4" borderId="1" xfId="3" applyAlignment="1">
      <alignment horizontal="center"/>
    </xf>
    <xf numFmtId="0" fontId="4" fillId="4" borderId="2" xfId="3" applyBorder="1" applyAlignment="1">
      <alignment horizontal="center"/>
    </xf>
    <xf numFmtId="0" fontId="4" fillId="4" borderId="4" xfId="3" applyBorder="1" applyAlignment="1">
      <alignment horizontal="center"/>
    </xf>
    <xf numFmtId="0" fontId="4" fillId="4" borderId="2" xfId="3" applyFont="1" applyBorder="1" applyAlignment="1">
      <alignment horizontal="center"/>
    </xf>
    <xf numFmtId="0" fontId="4" fillId="4" borderId="3" xfId="3" applyFont="1" applyBorder="1" applyAlignment="1">
      <alignment horizontal="center"/>
    </xf>
    <xf numFmtId="0" fontId="4" fillId="4" borderId="4" xfId="3" applyFont="1" applyBorder="1" applyAlignment="1">
      <alignment horizontal="center"/>
    </xf>
    <xf numFmtId="0" fontId="1" fillId="4" borderId="1" xfId="3" applyFont="1" applyAlignment="1">
      <alignment horizontal="center"/>
    </xf>
    <xf numFmtId="0" fontId="4" fillId="3" borderId="11" xfId="2" applyBorder="1" applyAlignment="1">
      <alignment horizontal="center" vertical="center"/>
    </xf>
    <xf numFmtId="0" fontId="4" fillId="3" borderId="0" xfId="2" applyBorder="1" applyAlignment="1">
      <alignment horizontal="center" vertical="center"/>
    </xf>
    <xf numFmtId="0" fontId="4" fillId="4" borderId="1" xfId="3" applyAlignment="1">
      <alignment horizontal="center" vertical="center"/>
    </xf>
    <xf numFmtId="0" fontId="1" fillId="5" borderId="1" xfId="4" applyAlignment="1">
      <alignment horizontal="center"/>
    </xf>
    <xf numFmtId="0" fontId="1" fillId="7" borderId="1" xfId="6" applyAlignment="1">
      <alignment horizontal="center"/>
    </xf>
    <xf numFmtId="0" fontId="1" fillId="6" borderId="1" xfId="5" applyAlignment="1">
      <alignment horizontal="center"/>
    </xf>
    <xf numFmtId="0" fontId="1" fillId="8" borderId="1" xfId="7" applyAlignment="1">
      <alignment horizontal="center"/>
    </xf>
    <xf numFmtId="0" fontId="1" fillId="9" borderId="1" xfId="8" applyAlignment="1">
      <alignment horizontal="center"/>
    </xf>
    <xf numFmtId="0" fontId="1" fillId="10" borderId="1" xfId="9" applyAlignment="1">
      <alignment horizontal="center"/>
    </xf>
    <xf numFmtId="0" fontId="1" fillId="12" borderId="1" xfId="11" applyAlignment="1">
      <alignment horizontal="center"/>
    </xf>
    <xf numFmtId="0" fontId="1" fillId="11" borderId="1" xfId="10" applyAlignment="1">
      <alignment horizontal="center"/>
    </xf>
    <xf numFmtId="0" fontId="3" fillId="3" borderId="1" xfId="3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2" fontId="4" fillId="4" borderId="2" xfId="3" applyNumberFormat="1" applyBorder="1" applyAlignment="1">
      <alignment horizontal="center"/>
    </xf>
    <xf numFmtId="2" fontId="4" fillId="4" borderId="4" xfId="3" applyNumberFormat="1" applyBorder="1" applyAlignment="1">
      <alignment horizontal="center"/>
    </xf>
    <xf numFmtId="0" fontId="2" fillId="2" borderId="0" xfId="1"/>
    <xf numFmtId="0" fontId="4" fillId="10" borderId="0" xfId="0" applyFont="1" applyFill="1"/>
    <xf numFmtId="0" fontId="0" fillId="10" borderId="0" xfId="0" applyFill="1"/>
  </cellXfs>
  <cellStyles count="12">
    <cellStyle name="A" xfId="4" xr:uid="{C2B99968-46E4-4B54-8072-4172079F15B8}"/>
    <cellStyle name="B" xfId="5" xr:uid="{308E2CA7-7FE6-4661-AFD8-34BE54F601A5}"/>
    <cellStyle name="Bueno" xfId="1" builtinId="26"/>
    <cellStyle name="C" xfId="6" xr:uid="{8FA6B64A-E988-448C-A3C1-AB0E43728D47}"/>
    <cellStyle name="D" xfId="7" xr:uid="{08C37915-8224-4F5E-932E-EA0459916492}"/>
    <cellStyle name="datos" xfId="3" xr:uid="{2DDEC09D-BF9C-4B9E-A748-ED3CC5128FEF}"/>
    <cellStyle name="E" xfId="8" xr:uid="{287E5469-DB98-4A4E-BDD5-7D5D439211E1}"/>
    <cellStyle name="F" xfId="9" xr:uid="{3258522D-F2D0-4D20-AC00-93B00B352F30}"/>
    <cellStyle name="G" xfId="10" xr:uid="{34F034AA-AE6A-44FD-A0D5-2EF91E1D67A5}"/>
    <cellStyle name="H" xfId="11" xr:uid="{D7C18CD0-130A-4A02-9711-9B5AF9347996}"/>
    <cellStyle name="Normal" xfId="0" builtinId="0"/>
    <cellStyle name="ref" xfId="2" xr:uid="{62678742-EE84-459B-A11C-7E2BEFB3081E}"/>
  </cellStyles>
  <dxfs count="0"/>
  <tableStyles count="0" defaultTableStyle="TableStyleMedium2" defaultPivotStyle="PivotStyleLight16"/>
  <colors>
    <mruColors>
      <color rgb="FF99FF66"/>
      <color rgb="FF66FFCC"/>
      <color rgb="FF66FF66"/>
      <color rgb="FFFFCC66"/>
      <color rgb="FFFFFF99"/>
      <color rgb="FFFFCCFF"/>
      <color rgb="FFCC99FF"/>
      <color rgb="FFCCECFF"/>
      <color rgb="FF99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5DD1B-B430-4006-BA56-D5F129FAC724}">
  <dimension ref="A1:X47"/>
  <sheetViews>
    <sheetView tabSelected="1" workbookViewId="0">
      <selection activeCell="L35" sqref="L35"/>
    </sheetView>
  </sheetViews>
  <sheetFormatPr baseColWidth="10" defaultRowHeight="15" x14ac:dyDescent="0.25"/>
  <sheetData>
    <row r="1" spans="1:24" x14ac:dyDescent="0.2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</row>
    <row r="2" spans="1:24" x14ac:dyDescent="0.25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</row>
    <row r="3" spans="1:24" x14ac:dyDescent="0.25">
      <c r="A3" s="14" t="s">
        <v>2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5"/>
      <c r="T3" s="15"/>
      <c r="U3" s="15"/>
      <c r="V3" s="15"/>
      <c r="W3" s="15"/>
      <c r="X3" s="15"/>
    </row>
    <row r="4" spans="1:24" x14ac:dyDescent="0.25">
      <c r="A4" s="2" t="s">
        <v>19</v>
      </c>
      <c r="B4" s="2"/>
      <c r="C4" s="2"/>
      <c r="D4" s="2"/>
      <c r="E4" s="2"/>
      <c r="F4" s="2"/>
      <c r="G4" s="2"/>
    </row>
    <row r="5" spans="1:24" x14ac:dyDescent="0.25">
      <c r="L5" s="14" t="s">
        <v>7</v>
      </c>
      <c r="M5" s="14"/>
      <c r="N5" s="14"/>
      <c r="O5" s="14"/>
      <c r="P5" s="14"/>
      <c r="Q5" s="14"/>
      <c r="R5" s="14"/>
      <c r="S5" s="14"/>
      <c r="T5" s="14"/>
      <c r="U5" s="14"/>
    </row>
    <row r="6" spans="1:24" x14ac:dyDescent="0.25">
      <c r="A6" s="2"/>
      <c r="B6" s="2"/>
      <c r="C6" s="5" t="s">
        <v>4</v>
      </c>
      <c r="D6" s="6"/>
      <c r="E6" s="6"/>
      <c r="F6" s="7"/>
    </row>
    <row r="7" spans="1:24" x14ac:dyDescent="0.25">
      <c r="A7" s="4" t="s">
        <v>3</v>
      </c>
      <c r="B7" s="4"/>
      <c r="C7" s="3">
        <v>1</v>
      </c>
      <c r="D7" s="3">
        <v>2</v>
      </c>
      <c r="E7" s="3">
        <v>3</v>
      </c>
      <c r="F7" s="3">
        <v>4</v>
      </c>
      <c r="G7" s="3" t="s">
        <v>45</v>
      </c>
      <c r="H7" s="3" t="s">
        <v>46</v>
      </c>
      <c r="L7" s="16" t="s">
        <v>8</v>
      </c>
      <c r="M7" s="17"/>
      <c r="N7" s="17"/>
      <c r="O7" s="17"/>
      <c r="P7" s="17"/>
      <c r="Q7" s="17"/>
      <c r="R7" s="17"/>
      <c r="S7" s="17"/>
      <c r="T7" s="17"/>
      <c r="U7" s="17"/>
    </row>
    <row r="8" spans="1:24" x14ac:dyDescent="0.25">
      <c r="A8" s="8" t="s">
        <v>5</v>
      </c>
      <c r="B8" s="9"/>
      <c r="C8" s="31">
        <v>15</v>
      </c>
      <c r="D8" s="32">
        <v>25</v>
      </c>
      <c r="E8" s="33">
        <v>19</v>
      </c>
      <c r="F8" s="34">
        <v>22</v>
      </c>
      <c r="G8" s="30">
        <f>SUM(C8:F12)</f>
        <v>374</v>
      </c>
      <c r="H8" s="30">
        <f>AVERAGE(C8:F12)</f>
        <v>18.7</v>
      </c>
      <c r="L8" s="4" t="s">
        <v>9</v>
      </c>
      <c r="M8" s="4"/>
      <c r="N8" s="4" t="s">
        <v>10</v>
      </c>
      <c r="O8" s="4"/>
      <c r="P8" s="4" t="s">
        <v>11</v>
      </c>
      <c r="Q8" s="4"/>
      <c r="R8" s="4" t="s">
        <v>12</v>
      </c>
      <c r="S8" s="4"/>
      <c r="T8" s="4" t="s">
        <v>13</v>
      </c>
      <c r="U8" s="4"/>
    </row>
    <row r="9" spans="1:24" x14ac:dyDescent="0.25">
      <c r="A9" s="10"/>
      <c r="B9" s="11"/>
      <c r="C9" s="31">
        <v>12</v>
      </c>
      <c r="D9" s="32">
        <v>19</v>
      </c>
      <c r="E9" s="33">
        <v>24</v>
      </c>
      <c r="F9" s="34">
        <v>22</v>
      </c>
      <c r="G9" s="30"/>
      <c r="H9" s="30"/>
      <c r="L9" s="4" t="s">
        <v>14</v>
      </c>
      <c r="M9" s="4"/>
      <c r="N9" s="19" t="s">
        <v>20</v>
      </c>
      <c r="O9" s="19"/>
      <c r="P9" s="19" t="s">
        <v>28</v>
      </c>
      <c r="Q9" s="19"/>
      <c r="R9" s="22" t="s">
        <v>34</v>
      </c>
      <c r="S9" s="23"/>
      <c r="T9" s="20" t="s">
        <v>38</v>
      </c>
      <c r="U9" s="20"/>
    </row>
    <row r="10" spans="1:24" x14ac:dyDescent="0.25">
      <c r="A10" s="10"/>
      <c r="B10" s="11"/>
      <c r="C10" s="31">
        <v>18</v>
      </c>
      <c r="D10" s="32">
        <v>21</v>
      </c>
      <c r="E10" s="33">
        <v>18</v>
      </c>
      <c r="F10" s="34">
        <v>18</v>
      </c>
      <c r="G10" s="30"/>
      <c r="H10" s="30"/>
      <c r="L10" s="4" t="s">
        <v>15</v>
      </c>
      <c r="M10" s="4"/>
      <c r="N10" s="19" t="s">
        <v>21</v>
      </c>
      <c r="O10" s="19"/>
      <c r="P10" s="19" t="s">
        <v>29</v>
      </c>
      <c r="Q10" s="19"/>
      <c r="R10" s="22" t="s">
        <v>35</v>
      </c>
      <c r="S10" s="23"/>
      <c r="T10" s="20" t="s">
        <v>39</v>
      </c>
      <c r="U10" s="20"/>
    </row>
    <row r="11" spans="1:24" x14ac:dyDescent="0.25">
      <c r="A11" s="10"/>
      <c r="B11" s="11"/>
      <c r="C11" s="31">
        <v>16</v>
      </c>
      <c r="D11" s="32">
        <v>22</v>
      </c>
      <c r="E11" s="33">
        <v>16</v>
      </c>
      <c r="F11" s="34">
        <v>19</v>
      </c>
      <c r="G11" s="30"/>
      <c r="H11" s="30"/>
      <c r="L11" s="4" t="s">
        <v>17</v>
      </c>
      <c r="M11" s="4"/>
      <c r="N11" s="19" t="s">
        <v>22</v>
      </c>
      <c r="O11" s="19"/>
      <c r="P11" s="19" t="s">
        <v>30</v>
      </c>
      <c r="Q11" s="19"/>
      <c r="R11" s="22" t="s">
        <v>36</v>
      </c>
      <c r="S11" s="23"/>
      <c r="T11" s="20" t="s">
        <v>40</v>
      </c>
      <c r="U11" s="20"/>
    </row>
    <row r="12" spans="1:24" x14ac:dyDescent="0.25">
      <c r="A12" s="12"/>
      <c r="B12" s="13"/>
      <c r="C12" s="31">
        <v>13</v>
      </c>
      <c r="D12" s="32">
        <v>19</v>
      </c>
      <c r="E12" s="33">
        <v>21</v>
      </c>
      <c r="F12" s="34">
        <v>15</v>
      </c>
      <c r="G12" s="30"/>
      <c r="H12" s="30"/>
      <c r="L12" s="4" t="s">
        <v>25</v>
      </c>
      <c r="M12" s="4"/>
      <c r="N12" s="19" t="s">
        <v>24</v>
      </c>
      <c r="O12" s="19"/>
      <c r="P12" s="19" t="s">
        <v>31</v>
      </c>
      <c r="Q12" s="19"/>
      <c r="R12" s="22"/>
      <c r="S12" s="23"/>
      <c r="T12" s="18"/>
      <c r="U12" s="18"/>
    </row>
    <row r="13" spans="1:24" x14ac:dyDescent="0.25">
      <c r="A13" s="8" t="s">
        <v>6</v>
      </c>
      <c r="B13" s="9"/>
      <c r="C13" s="35">
        <v>9</v>
      </c>
      <c r="D13" s="36">
        <v>13</v>
      </c>
      <c r="E13" s="37">
        <v>13</v>
      </c>
      <c r="F13" s="38">
        <v>33</v>
      </c>
      <c r="G13" s="30">
        <f>SUM(C13:F17)</f>
        <v>337</v>
      </c>
      <c r="H13" s="30">
        <f>AVERAGE(C13:F17)</f>
        <v>16.850000000000001</v>
      </c>
      <c r="L13" s="4" t="s">
        <v>23</v>
      </c>
      <c r="M13" s="4"/>
      <c r="N13" s="19" t="s">
        <v>26</v>
      </c>
      <c r="O13" s="19"/>
      <c r="P13" s="19" t="s">
        <v>32</v>
      </c>
      <c r="Q13" s="19"/>
      <c r="R13" s="22" t="s">
        <v>37</v>
      </c>
      <c r="S13" s="23"/>
      <c r="T13" s="18"/>
      <c r="U13" s="18"/>
    </row>
    <row r="14" spans="1:24" x14ac:dyDescent="0.25">
      <c r="A14" s="10"/>
      <c r="B14" s="11"/>
      <c r="C14" s="35">
        <v>9</v>
      </c>
      <c r="D14" s="36">
        <v>15</v>
      </c>
      <c r="E14" s="37">
        <v>13</v>
      </c>
      <c r="F14" s="38">
        <v>30</v>
      </c>
      <c r="G14" s="30"/>
      <c r="H14" s="30"/>
      <c r="L14" s="4" t="s">
        <v>18</v>
      </c>
      <c r="M14" s="4"/>
      <c r="N14" s="19" t="s">
        <v>27</v>
      </c>
      <c r="O14" s="19"/>
      <c r="P14" s="19" t="s">
        <v>33</v>
      </c>
      <c r="Q14" s="19"/>
      <c r="R14" s="18"/>
      <c r="S14" s="18"/>
      <c r="T14" s="18"/>
      <c r="U14" s="18"/>
    </row>
    <row r="15" spans="1:24" x14ac:dyDescent="0.25">
      <c r="A15" s="10"/>
      <c r="B15" s="11"/>
      <c r="C15" s="35">
        <v>13</v>
      </c>
      <c r="D15" s="36">
        <v>12</v>
      </c>
      <c r="E15" s="37">
        <v>15</v>
      </c>
      <c r="F15" s="38">
        <v>31</v>
      </c>
      <c r="G15" s="30"/>
      <c r="H15" s="30"/>
    </row>
    <row r="16" spans="1:24" x14ac:dyDescent="0.25">
      <c r="A16" s="10"/>
      <c r="B16" s="11"/>
      <c r="C16" s="35">
        <v>7</v>
      </c>
      <c r="D16" s="36">
        <v>15</v>
      </c>
      <c r="E16" s="37">
        <v>18</v>
      </c>
      <c r="F16" s="38">
        <v>27</v>
      </c>
      <c r="G16" s="30"/>
      <c r="H16" s="30"/>
    </row>
    <row r="17" spans="1:22" x14ac:dyDescent="0.25">
      <c r="A17" s="12"/>
      <c r="B17" s="13"/>
      <c r="C17" s="35">
        <v>9</v>
      </c>
      <c r="D17" s="36">
        <v>12</v>
      </c>
      <c r="E17" s="37">
        <v>15</v>
      </c>
      <c r="F17" s="38">
        <v>28</v>
      </c>
      <c r="G17" s="30"/>
      <c r="H17" s="30"/>
      <c r="L17" s="3" t="s">
        <v>47</v>
      </c>
      <c r="M17" s="3" t="s">
        <v>48</v>
      </c>
      <c r="N17" s="3" t="s">
        <v>49</v>
      </c>
      <c r="O17" s="3" t="s">
        <v>50</v>
      </c>
      <c r="P17" s="3" t="s">
        <v>51</v>
      </c>
      <c r="Q17" s="3" t="s">
        <v>52</v>
      </c>
      <c r="R17" s="3" t="s">
        <v>53</v>
      </c>
      <c r="S17" s="3" t="s">
        <v>54</v>
      </c>
      <c r="T17" s="3" t="s">
        <v>55</v>
      </c>
    </row>
    <row r="18" spans="1:22" x14ac:dyDescent="0.25">
      <c r="A18" s="28" t="s">
        <v>45</v>
      </c>
      <c r="B18" s="28"/>
      <c r="C18" s="30">
        <f>SUM(C8:C17)</f>
        <v>121</v>
      </c>
      <c r="D18" s="30">
        <f>SUM(D8:D17)</f>
        <v>173</v>
      </c>
      <c r="E18" s="30">
        <f t="shared" ref="E18:F18" si="0">SUM(E8:E17)</f>
        <v>172</v>
      </c>
      <c r="F18" s="30">
        <f t="shared" si="0"/>
        <v>245</v>
      </c>
      <c r="G18" s="18">
        <f>SUM(C18:F19)</f>
        <v>711</v>
      </c>
      <c r="H18" s="18">
        <f>AVERAGE(H8:H17)</f>
        <v>17.774999999999999</v>
      </c>
      <c r="L18" s="3" t="s">
        <v>45</v>
      </c>
      <c r="M18" s="21">
        <f>SUM(C8:C12)</f>
        <v>74</v>
      </c>
      <c r="N18" s="21">
        <f t="shared" ref="N18:O18" si="1">SUM(D8:D12)</f>
        <v>106</v>
      </c>
      <c r="O18" s="21">
        <f t="shared" si="1"/>
        <v>98</v>
      </c>
      <c r="P18" s="21">
        <f>SUM(F8:F12)</f>
        <v>96</v>
      </c>
      <c r="Q18" s="21">
        <f>SUM(C13:C17)</f>
        <v>47</v>
      </c>
      <c r="R18" s="21">
        <f>SUM(D13:D17)</f>
        <v>67</v>
      </c>
      <c r="S18" s="21">
        <f t="shared" ref="S18" si="2">SUM(E13:E17)</f>
        <v>74</v>
      </c>
      <c r="T18" s="21">
        <f>SUM(F13:F17)</f>
        <v>149</v>
      </c>
    </row>
    <row r="19" spans="1:22" x14ac:dyDescent="0.25">
      <c r="A19" s="29"/>
      <c r="B19" s="29"/>
      <c r="C19" s="30"/>
      <c r="D19" s="30"/>
      <c r="E19" s="30"/>
      <c r="F19" s="30"/>
      <c r="G19" s="18"/>
      <c r="H19" s="18"/>
      <c r="L19" s="3" t="s">
        <v>46</v>
      </c>
      <c r="M19" s="21">
        <f>AVERAGE(C8:C12)</f>
        <v>14.8</v>
      </c>
      <c r="N19" s="21">
        <f t="shared" ref="N19" si="3">AVERAGE(D8:D12)</f>
        <v>21.2</v>
      </c>
      <c r="O19" s="21">
        <f>AVERAGE(E8:E12)</f>
        <v>19.600000000000001</v>
      </c>
      <c r="P19" s="21">
        <f>AVERAGE(F8:F12)</f>
        <v>19.2</v>
      </c>
      <c r="Q19" s="21">
        <f>AVERAGE(C13:C17)</f>
        <v>9.4</v>
      </c>
      <c r="R19" s="21">
        <f>AVERAGE(D13:D17)</f>
        <v>13.4</v>
      </c>
      <c r="S19" s="21">
        <f t="shared" ref="S19" si="4">AVERAGE(E13:E17)</f>
        <v>14.8</v>
      </c>
      <c r="T19" s="21">
        <f>AVERAGE(F13:F17)</f>
        <v>29.8</v>
      </c>
    </row>
    <row r="20" spans="1:22" x14ac:dyDescent="0.25">
      <c r="A20" s="28" t="s">
        <v>46</v>
      </c>
      <c r="B20" s="28"/>
      <c r="C20" s="30">
        <f>AVERAGE(C8:C17)</f>
        <v>12.1</v>
      </c>
      <c r="D20" s="30">
        <f>AVERAGE(D8:D17)</f>
        <v>17.3</v>
      </c>
      <c r="E20" s="30">
        <f t="shared" ref="E20:F20" si="5">AVERAGE(E8:E17)</f>
        <v>17.2</v>
      </c>
      <c r="F20" s="30">
        <f t="shared" si="5"/>
        <v>24.5</v>
      </c>
      <c r="G20" s="18">
        <f>SUM(G8:G17)</f>
        <v>711</v>
      </c>
      <c r="H20" s="18">
        <f>AVERAGE(C20:F21)</f>
        <v>17.774999999999999</v>
      </c>
    </row>
    <row r="21" spans="1:22" x14ac:dyDescent="0.25">
      <c r="A21" s="29"/>
      <c r="B21" s="29"/>
      <c r="C21" s="30"/>
      <c r="D21" s="30"/>
      <c r="E21" s="30"/>
      <c r="F21" s="30"/>
      <c r="G21" s="18"/>
      <c r="H21" s="18"/>
      <c r="L21" s="16" t="s">
        <v>8</v>
      </c>
      <c r="M21" s="17"/>
      <c r="N21" s="17"/>
      <c r="O21" s="17"/>
      <c r="P21" s="17"/>
      <c r="Q21" s="17"/>
      <c r="R21" s="17"/>
      <c r="S21" s="17"/>
      <c r="T21" s="17"/>
      <c r="U21" s="17"/>
    </row>
    <row r="22" spans="1:22" x14ac:dyDescent="0.25">
      <c r="L22" s="4" t="s">
        <v>9</v>
      </c>
      <c r="M22" s="4"/>
      <c r="N22" s="4" t="s">
        <v>10</v>
      </c>
      <c r="O22" s="4"/>
      <c r="P22" s="4" t="s">
        <v>11</v>
      </c>
      <c r="Q22" s="4"/>
      <c r="R22" s="4" t="s">
        <v>12</v>
      </c>
      <c r="S22" s="4"/>
      <c r="T22" s="4" t="s">
        <v>13</v>
      </c>
      <c r="U22" s="4"/>
    </row>
    <row r="23" spans="1:22" x14ac:dyDescent="0.25">
      <c r="L23" s="4" t="s">
        <v>14</v>
      </c>
      <c r="M23" s="4"/>
      <c r="N23" s="19">
        <f>(SUMSQ(G8:G17)/(B28*C28))-D28</f>
        <v>34.225000000000364</v>
      </c>
      <c r="O23" s="19"/>
      <c r="P23" s="19">
        <f>A28-1</f>
        <v>1</v>
      </c>
      <c r="Q23" s="19"/>
      <c r="R23" s="22">
        <f>N23/P23</f>
        <v>34.225000000000364</v>
      </c>
      <c r="S23" s="23"/>
      <c r="T23" s="42">
        <f>R23/$R$27</f>
        <v>5.8379530916844855</v>
      </c>
      <c r="U23" s="43"/>
      <c r="V23" s="44"/>
    </row>
    <row r="24" spans="1:22" x14ac:dyDescent="0.25">
      <c r="L24" s="4" t="s">
        <v>15</v>
      </c>
      <c r="M24" s="4"/>
      <c r="N24" s="19">
        <f>(SUMSQ(C18:F19)/(A28*C28))-D28</f>
        <v>779.875</v>
      </c>
      <c r="O24" s="19"/>
      <c r="P24" s="19">
        <f>B28-1</f>
        <v>3</v>
      </c>
      <c r="Q24" s="19"/>
      <c r="R24" s="22">
        <f>N24/P24</f>
        <v>259.95833333333331</v>
      </c>
      <c r="S24" s="23"/>
      <c r="T24" s="42">
        <f>R24/$R$27</f>
        <v>44.342572850035445</v>
      </c>
      <c r="U24" s="43"/>
      <c r="V24" s="44"/>
    </row>
    <row r="25" spans="1:22" x14ac:dyDescent="0.25">
      <c r="A25" s="24" t="s">
        <v>41</v>
      </c>
      <c r="B25" s="25"/>
      <c r="C25" s="25"/>
      <c r="D25" s="26"/>
      <c r="L25" s="4" t="s">
        <v>17</v>
      </c>
      <c r="M25" s="4"/>
      <c r="N25" s="19">
        <f>N26-(N23+N24)</f>
        <v>529.27499999999964</v>
      </c>
      <c r="O25" s="19"/>
      <c r="P25" s="19">
        <f>P23*P24</f>
        <v>3</v>
      </c>
      <c r="Q25" s="19"/>
      <c r="R25" s="22">
        <f t="shared" ref="R24:R27" si="6">N25/P25</f>
        <v>176.42499999999987</v>
      </c>
      <c r="S25" s="23"/>
      <c r="T25" s="42">
        <f t="shared" ref="T24:T25" si="7">R25/$R$27</f>
        <v>30.093816631129982</v>
      </c>
      <c r="U25" s="43"/>
      <c r="V25" s="44"/>
    </row>
    <row r="26" spans="1:22" x14ac:dyDescent="0.25">
      <c r="L26" s="4" t="s">
        <v>25</v>
      </c>
      <c r="M26" s="4"/>
      <c r="N26" s="19">
        <f>((SUMSQ(M18:T18))/C28)-D28</f>
        <v>1343.375</v>
      </c>
      <c r="O26" s="19"/>
      <c r="P26" s="19">
        <f>(A28*B28)-1</f>
        <v>7</v>
      </c>
      <c r="Q26" s="19"/>
      <c r="R26" s="22">
        <f t="shared" si="6"/>
        <v>191.91071428571428</v>
      </c>
      <c r="S26" s="23"/>
      <c r="T26" s="18"/>
      <c r="U26" s="18"/>
    </row>
    <row r="27" spans="1:22" x14ac:dyDescent="0.25">
      <c r="A27" s="3" t="s">
        <v>42</v>
      </c>
      <c r="B27" s="3" t="s">
        <v>43</v>
      </c>
      <c r="C27" s="3" t="s">
        <v>44</v>
      </c>
      <c r="D27" s="3" t="s">
        <v>16</v>
      </c>
      <c r="L27" s="4" t="s">
        <v>23</v>
      </c>
      <c r="M27" s="4"/>
      <c r="N27" s="19">
        <f>N28-N26</f>
        <v>187.60000000000036</v>
      </c>
      <c r="O27" s="19"/>
      <c r="P27" s="19">
        <f>A28*B28*(C28-1)</f>
        <v>32</v>
      </c>
      <c r="Q27" s="19"/>
      <c r="R27" s="22">
        <f t="shared" si="6"/>
        <v>5.8625000000000114</v>
      </c>
      <c r="S27" s="23"/>
      <c r="T27" s="18"/>
      <c r="U27" s="18"/>
    </row>
    <row r="28" spans="1:22" x14ac:dyDescent="0.25">
      <c r="A28" s="27">
        <v>2</v>
      </c>
      <c r="B28" s="27">
        <v>4</v>
      </c>
      <c r="C28" s="27">
        <v>5</v>
      </c>
      <c r="D28" s="27">
        <f>(POWER(SUM(C8:F17),2))/(A28*B28*C28)</f>
        <v>12638.025</v>
      </c>
      <c r="L28" s="4" t="s">
        <v>18</v>
      </c>
      <c r="M28" s="4"/>
      <c r="N28" s="19">
        <f>SUMSQ(C8:F17)-D28</f>
        <v>1530.9750000000004</v>
      </c>
      <c r="O28" s="19"/>
      <c r="P28" s="19">
        <f>(A28*B28*C28)-1</f>
        <v>39</v>
      </c>
      <c r="Q28" s="19"/>
      <c r="R28" s="18"/>
      <c r="S28" s="18"/>
      <c r="T28" s="18"/>
      <c r="U28" s="18"/>
    </row>
    <row r="31" spans="1:22" x14ac:dyDescent="0.25">
      <c r="A31" s="39" t="s">
        <v>62</v>
      </c>
      <c r="B31" s="39"/>
      <c r="C31" s="39"/>
      <c r="D31" s="39"/>
      <c r="E31" s="39"/>
      <c r="F31" s="39"/>
      <c r="G31" s="39"/>
      <c r="H31" s="40"/>
      <c r="I31" s="40"/>
      <c r="J31" s="40"/>
      <c r="K31" s="40"/>
      <c r="L31" s="41"/>
      <c r="M31" s="40">
        <v>1</v>
      </c>
      <c r="N31" s="1" t="s">
        <v>65</v>
      </c>
    </row>
    <row r="32" spans="1:22" x14ac:dyDescent="0.25">
      <c r="A32" s="39" t="s">
        <v>56</v>
      </c>
      <c r="B32" s="39"/>
      <c r="C32" s="39"/>
      <c r="D32" s="39"/>
      <c r="E32" s="39"/>
      <c r="F32" s="39"/>
      <c r="G32" s="39"/>
      <c r="H32" s="39"/>
      <c r="I32" s="40"/>
      <c r="J32" s="40"/>
      <c r="K32" s="40"/>
      <c r="L32" s="40"/>
      <c r="M32" s="40"/>
      <c r="N32" s="1" t="s">
        <v>66</v>
      </c>
    </row>
    <row r="33" spans="1:22" x14ac:dyDescent="0.25">
      <c r="A33" s="39" t="s">
        <v>57</v>
      </c>
      <c r="B33" s="39"/>
      <c r="C33" s="39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1" t="s">
        <v>67</v>
      </c>
    </row>
    <row r="34" spans="1:22" x14ac:dyDescent="0.25">
      <c r="A34" s="39" t="s">
        <v>58</v>
      </c>
      <c r="B34" s="39"/>
      <c r="C34" s="39"/>
      <c r="D34" s="39"/>
      <c r="E34" s="39"/>
      <c r="F34" s="39"/>
      <c r="G34" s="39"/>
      <c r="H34" s="39"/>
      <c r="I34" s="40"/>
      <c r="J34" s="40"/>
      <c r="K34" s="40"/>
      <c r="L34" s="40"/>
      <c r="M34" s="40"/>
      <c r="N34" s="1" t="s">
        <v>68</v>
      </c>
    </row>
    <row r="35" spans="1:22" x14ac:dyDescent="0.25">
      <c r="A35" s="14" t="s">
        <v>59</v>
      </c>
      <c r="B35" s="14"/>
      <c r="C35" s="14"/>
      <c r="D35" s="14"/>
      <c r="E35" s="40"/>
      <c r="F35" s="40"/>
      <c r="G35" s="40"/>
      <c r="H35" s="40"/>
      <c r="I35" s="40"/>
      <c r="J35" s="40"/>
      <c r="K35" s="40"/>
      <c r="L35" s="40"/>
      <c r="M35" s="40"/>
      <c r="N35" s="1" t="s">
        <v>69</v>
      </c>
    </row>
    <row r="36" spans="1:22" x14ac:dyDescent="0.25">
      <c r="A36" s="14" t="s">
        <v>60</v>
      </c>
      <c r="B36" s="14"/>
      <c r="C36" s="14"/>
      <c r="D36" s="14"/>
      <c r="E36" s="14"/>
      <c r="F36" s="14"/>
      <c r="G36" s="14"/>
      <c r="H36" s="14"/>
      <c r="I36" s="14"/>
      <c r="J36" s="14"/>
      <c r="K36" s="40"/>
      <c r="L36" s="40"/>
      <c r="M36" s="40"/>
      <c r="N36" s="1" t="s">
        <v>70</v>
      </c>
    </row>
    <row r="37" spans="1:22" x14ac:dyDescent="0.25">
      <c r="A37" s="14" t="s">
        <v>61</v>
      </c>
      <c r="B37" s="14"/>
      <c r="C37" s="14"/>
      <c r="D37" s="14"/>
      <c r="E37" s="14"/>
      <c r="F37" s="14"/>
      <c r="G37" s="14"/>
      <c r="H37" s="14"/>
      <c r="I37" s="14"/>
      <c r="J37" s="14"/>
      <c r="K37" s="40"/>
      <c r="L37" s="40"/>
      <c r="M37" s="40"/>
      <c r="N37" s="1" t="s">
        <v>71</v>
      </c>
    </row>
    <row r="38" spans="1:22" x14ac:dyDescent="0.25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5" t="s">
        <v>72</v>
      </c>
      <c r="O38" s="6"/>
      <c r="P38" s="7"/>
      <c r="Q38" s="3" t="s">
        <v>75</v>
      </c>
      <c r="R38" s="3">
        <v>4.17</v>
      </c>
    </row>
    <row r="39" spans="1:22" x14ac:dyDescent="0.25">
      <c r="A39" s="14" t="s">
        <v>63</v>
      </c>
      <c r="B39" s="14"/>
      <c r="C39" s="14"/>
      <c r="D39" s="14"/>
      <c r="E39" s="14"/>
      <c r="F39" s="14"/>
      <c r="G39" s="14"/>
      <c r="H39" s="14"/>
      <c r="I39" s="14"/>
      <c r="J39" s="14"/>
      <c r="K39" s="40"/>
      <c r="L39" s="40"/>
      <c r="M39" s="40"/>
      <c r="N39" s="5" t="s">
        <v>73</v>
      </c>
      <c r="O39" s="6"/>
      <c r="P39" s="7"/>
      <c r="Q39" s="3" t="s">
        <v>75</v>
      </c>
      <c r="R39" s="3">
        <v>2.92</v>
      </c>
    </row>
    <row r="40" spans="1:22" x14ac:dyDescent="0.25">
      <c r="A40" s="14" t="s">
        <v>64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5" t="s">
        <v>74</v>
      </c>
      <c r="O40" s="6"/>
      <c r="P40" s="7"/>
      <c r="Q40" s="3" t="s">
        <v>75</v>
      </c>
      <c r="R40" s="3">
        <v>2.92</v>
      </c>
    </row>
    <row r="43" spans="1:22" x14ac:dyDescent="0.25">
      <c r="N43" s="1" t="s">
        <v>76</v>
      </c>
    </row>
    <row r="44" spans="1:22" x14ac:dyDescent="0.25">
      <c r="N44" s="1" t="s">
        <v>77</v>
      </c>
    </row>
    <row r="45" spans="1:22" x14ac:dyDescent="0.25">
      <c r="N45" s="1" t="s">
        <v>78</v>
      </c>
    </row>
    <row r="47" spans="1:22" x14ac:dyDescent="0.25">
      <c r="M47" s="45" t="s">
        <v>79</v>
      </c>
      <c r="N47" s="46"/>
      <c r="O47" s="46"/>
      <c r="P47" s="46"/>
      <c r="Q47" s="46"/>
      <c r="R47" s="46"/>
      <c r="S47" s="46"/>
      <c r="T47" s="46"/>
      <c r="U47" s="46"/>
      <c r="V47" s="46"/>
    </row>
  </sheetData>
  <mergeCells count="110">
    <mergeCell ref="A35:D35"/>
    <mergeCell ref="A36:J36"/>
    <mergeCell ref="A37:J37"/>
    <mergeCell ref="A39:J39"/>
    <mergeCell ref="A40:M40"/>
    <mergeCell ref="N38:P38"/>
    <mergeCell ref="N39:P39"/>
    <mergeCell ref="N40:P40"/>
    <mergeCell ref="T24:U24"/>
    <mergeCell ref="T25:U25"/>
    <mergeCell ref="A31:G31"/>
    <mergeCell ref="A32:H32"/>
    <mergeCell ref="A33:C33"/>
    <mergeCell ref="A34:H34"/>
    <mergeCell ref="G8:G12"/>
    <mergeCell ref="H8:H12"/>
    <mergeCell ref="G13:G17"/>
    <mergeCell ref="H13:H17"/>
    <mergeCell ref="G18:G19"/>
    <mergeCell ref="G20:G21"/>
    <mergeCell ref="H18:H19"/>
    <mergeCell ref="H20:H21"/>
    <mergeCell ref="D18:D19"/>
    <mergeCell ref="E18:E19"/>
    <mergeCell ref="F18:F19"/>
    <mergeCell ref="D20:D21"/>
    <mergeCell ref="E20:E21"/>
    <mergeCell ref="F20:F21"/>
    <mergeCell ref="A18:B19"/>
    <mergeCell ref="A20:B21"/>
    <mergeCell ref="C18:C19"/>
    <mergeCell ref="C20:C21"/>
    <mergeCell ref="L28:M28"/>
    <mergeCell ref="N28:O28"/>
    <mergeCell ref="P28:Q28"/>
    <mergeCell ref="R28:S28"/>
    <mergeCell ref="T28:U28"/>
    <mergeCell ref="A25:D25"/>
    <mergeCell ref="N27:O27"/>
    <mergeCell ref="L26:M26"/>
    <mergeCell ref="P26:Q26"/>
    <mergeCell ref="R26:S26"/>
    <mergeCell ref="T26:U26"/>
    <mergeCell ref="L27:M27"/>
    <mergeCell ref="N26:O26"/>
    <mergeCell ref="P27:Q27"/>
    <mergeCell ref="R27:S27"/>
    <mergeCell ref="T27:U27"/>
    <mergeCell ref="L24:M24"/>
    <mergeCell ref="N24:O24"/>
    <mergeCell ref="P24:Q24"/>
    <mergeCell ref="R24:S24"/>
    <mergeCell ref="L25:M25"/>
    <mergeCell ref="N25:O25"/>
    <mergeCell ref="P25:Q25"/>
    <mergeCell ref="R25:S25"/>
    <mergeCell ref="L22:M22"/>
    <mergeCell ref="N22:O22"/>
    <mergeCell ref="P22:Q22"/>
    <mergeCell ref="R22:S22"/>
    <mergeCell ref="T22:U22"/>
    <mergeCell ref="L23:M23"/>
    <mergeCell ref="N23:O23"/>
    <mergeCell ref="P23:Q23"/>
    <mergeCell ref="R23:S23"/>
    <mergeCell ref="T23:U23"/>
    <mergeCell ref="L14:M14"/>
    <mergeCell ref="N14:O14"/>
    <mergeCell ref="P14:Q14"/>
    <mergeCell ref="R14:S14"/>
    <mergeCell ref="T14:U14"/>
    <mergeCell ref="L21:U21"/>
    <mergeCell ref="R9:S9"/>
    <mergeCell ref="R10:S10"/>
    <mergeCell ref="R11:S11"/>
    <mergeCell ref="R12:S12"/>
    <mergeCell ref="R13:S13"/>
    <mergeCell ref="T12:U12"/>
    <mergeCell ref="T13:U13"/>
    <mergeCell ref="N13:O13"/>
    <mergeCell ref="P9:Q9"/>
    <mergeCell ref="P10:Q10"/>
    <mergeCell ref="P11:Q11"/>
    <mergeCell ref="P12:Q12"/>
    <mergeCell ref="P13:Q13"/>
    <mergeCell ref="T8:U8"/>
    <mergeCell ref="L9:M9"/>
    <mergeCell ref="L10:M10"/>
    <mergeCell ref="L11:M11"/>
    <mergeCell ref="L12:M12"/>
    <mergeCell ref="L13:M13"/>
    <mergeCell ref="N9:O9"/>
    <mergeCell ref="N10:O10"/>
    <mergeCell ref="N11:O11"/>
    <mergeCell ref="N12:O12"/>
    <mergeCell ref="L7:U7"/>
    <mergeCell ref="L8:M8"/>
    <mergeCell ref="N8:O8"/>
    <mergeCell ref="P8:Q8"/>
    <mergeCell ref="R8:S8"/>
    <mergeCell ref="L5:U5"/>
    <mergeCell ref="A1:X1"/>
    <mergeCell ref="A2:X2"/>
    <mergeCell ref="A3:R3"/>
    <mergeCell ref="A4:G4"/>
    <mergeCell ref="A7:B7"/>
    <mergeCell ref="C6:F6"/>
    <mergeCell ref="A8:B12"/>
    <mergeCell ref="A13:B17"/>
    <mergeCell ref="A6:B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liberSalus1</dc:creator>
  <cp:lastModifiedBy>liberSalus1</cp:lastModifiedBy>
  <dcterms:created xsi:type="dcterms:W3CDTF">2022-07-29T18:02:04Z</dcterms:created>
  <dcterms:modified xsi:type="dcterms:W3CDTF">2022-07-29T22:08:09Z</dcterms:modified>
</cp:coreProperties>
</file>