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mez\Desktop\GIO\ESTADISTICA\"/>
    </mc:Choice>
  </mc:AlternateContent>
  <xr:revisionPtr revIDLastSave="0" documentId="13_ncr:1_{FD73A963-6884-4A2F-9037-87D3350B0F9F}" xr6:coauthVersionLast="47" xr6:coauthVersionMax="47" xr10:uidLastSave="{00000000-0000-0000-0000-000000000000}"/>
  <bookViews>
    <workbookView xWindow="-120" yWindow="-120" windowWidth="29040" windowHeight="15720" xr2:uid="{3EE09CCC-7777-4D7E-AA8E-5AD4470BF9B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1" l="1"/>
  <c r="M21" i="1"/>
  <c r="M23" i="1" s="1"/>
  <c r="M22" i="1"/>
  <c r="E14" i="1"/>
  <c r="G14" i="1"/>
  <c r="I14" i="1"/>
  <c r="K14" i="1"/>
  <c r="C14" i="1"/>
  <c r="M11" i="1"/>
  <c r="M12" i="1"/>
  <c r="M13" i="1"/>
  <c r="M10" i="1"/>
  <c r="M14" i="1" s="1"/>
  <c r="M17" i="1"/>
  <c r="M24" i="1" s="1"/>
  <c r="K21" i="1" l="1"/>
  <c r="O21" i="1" s="1"/>
  <c r="Q21" i="1" s="1"/>
  <c r="K22" i="1"/>
  <c r="O22" i="1" s="1"/>
  <c r="Q22" i="1" s="1"/>
  <c r="K24" i="1"/>
  <c r="K23" i="1" s="1"/>
  <c r="O23" i="1" s="1"/>
</calcChain>
</file>

<file path=xl/sharedStrings.xml><?xml version="1.0" encoding="utf-8"?>
<sst xmlns="http://schemas.openxmlformats.org/spreadsheetml/2006/main" count="63" uniqueCount="61">
  <si>
    <t>DISEÑO DE BLOQUES COMPLETAMENTE ALEATORIZADOS</t>
  </si>
  <si>
    <t>EN UNA EMPRESA SE TIENEN VARIOS SILOS PARA ALMACENAR LECHE (CISTERNAS DE 60,000 L ). UN ASPECTO CRITICO PARA QUE SE CONSERVE LA LECHE ES LA TEMEPERATURA DE ALMACENAMIENTO.</t>
  </si>
  <si>
    <t>SE SOSPECHA QUE EN ALGUNOS SILOS HAY PROBLEMAS POR ELLO, DURANTE CICO DIAS SE DECIDE REGISTRAR LA TEMPERATURA A CIERTA HORA CRITICA.</t>
  </si>
  <si>
    <t>COMO LA TEMEPERATURA QUE SE TENGA DE UN DIA PARA OTRO ES UNA FUENTE DE VARIABILIDAD QUE PODRIA IMPACTAR EN LA VARIABILIDAD TOTAL. DEMUESTRA QUE NO EXISTE DIFERENCIA SIGNIFICATIVA</t>
  </si>
  <si>
    <t>ENTRE LOS SILOS DE ALMACENAMIENTO CON UN NIVEL DE CONFIANZA DE 99%</t>
  </si>
  <si>
    <t>SILOS/DIAS</t>
  </si>
  <si>
    <t>A</t>
  </si>
  <si>
    <t>B</t>
  </si>
  <si>
    <t>C</t>
  </si>
  <si>
    <t>D</t>
  </si>
  <si>
    <t xml:space="preserve">LUNES </t>
  </si>
  <si>
    <t>MARTES</t>
  </si>
  <si>
    <t>MIERCOLES</t>
  </si>
  <si>
    <t>JUEVES</t>
  </si>
  <si>
    <t>VIERNES</t>
  </si>
  <si>
    <t>FACTOR BLOQUE: DIAS DE LA SEMANA (CINCO NIVELES) LLAMAREMOS b A ESTE FACTOR</t>
  </si>
  <si>
    <t>MEDIAS Yi</t>
  </si>
  <si>
    <t>TOTAL n</t>
  </si>
  <si>
    <t>TABLA ANOVA</t>
  </si>
  <si>
    <t>FACTOR</t>
  </si>
  <si>
    <t xml:space="preserve">BLOQUE </t>
  </si>
  <si>
    <t>TOTALES</t>
  </si>
  <si>
    <t xml:space="preserve">SUMA DE CUADRADOS </t>
  </si>
  <si>
    <t>GRADOS DE LIBERTAD</t>
  </si>
  <si>
    <t>CUADRADOS DE MEDIAS</t>
  </si>
  <si>
    <t>VALOR F</t>
  </si>
  <si>
    <t>SE DEBE HACER UNA TABLA ANOVA CON LAS SUMAS DE CUADRADOS:</t>
  </si>
  <si>
    <t>SCF =SUMA DE CUADRADOS DE FACTOR DE INTERES:</t>
  </si>
  <si>
    <t>b*SUMA(yi)-nY^2</t>
  </si>
  <si>
    <t>SSB = SUMA DECUADRADOS DE FACTOR DE BLOQUE:</t>
  </si>
  <si>
    <t>a*SUMA(yj^2)-nY^2</t>
  </si>
  <si>
    <t>SST = SUMA DE CUADRADOS TOTALES</t>
  </si>
  <si>
    <t>DOBLE SUMA ij ( yij^2) -nY^2</t>
  </si>
  <si>
    <t>ERROR  SCResiduals</t>
  </si>
  <si>
    <t>a-1</t>
  </si>
  <si>
    <t>b-1</t>
  </si>
  <si>
    <t>(a-1)(b-1)</t>
  </si>
  <si>
    <t>n-1</t>
  </si>
  <si>
    <t>FACTOR DE INTERES: SILO CONTIENE 4 NIVELES (A,B,C,D) LLAMAREMOS a A ESTE FACTOR</t>
  </si>
  <si>
    <t>FACTOR INTERES (a)</t>
  </si>
  <si>
    <t>FACTOR BLOQUES (b)</t>
  </si>
  <si>
    <t>CALCULO DE CUADRADOS TOTALES:</t>
  </si>
  <si>
    <t>CMfactor = SSF/GLfactor</t>
  </si>
  <si>
    <t>CMbloque = SSB/GLbloque</t>
  </si>
  <si>
    <t>CMerror = SSB/GLerror</t>
  </si>
  <si>
    <t xml:space="preserve">VALORES F </t>
  </si>
  <si>
    <t xml:space="preserve">Ffactor = CMfactor/CMerror </t>
  </si>
  <si>
    <t xml:space="preserve">Fbloque = CMbloque/CMerror </t>
  </si>
  <si>
    <t xml:space="preserve">NOTA: PARA RECHAZAR LA HIPOTESIS NULA ES NECESARIO CALCULAR EL VALOR CRITICO APROPIADO PARA EL 99% DE CONFIANZA </t>
  </si>
  <si>
    <t>Ho : media A = media B = media C = media D</t>
  </si>
  <si>
    <t xml:space="preserve">Ha: Al menos una media es diferente </t>
  </si>
  <si>
    <t>SE UTILIZA LA TABLA F DE FISHER CORRESPONDIENTE PARA UNA SIGNIFICANCIA DE 0.01 CONCIDERANDO LOS GRADOS DE LIBERTAD PARA EL FACTOR DE INTERES (V1) Y LOS GRADOS DE LIBERTAD PARA EL ERROR (V2)</t>
  </si>
  <si>
    <t>AL BUSCAR EN LA TABLA F SE ENCUENTRA QUE LA INTERSECCION ES 5.95</t>
  </si>
  <si>
    <t xml:space="preserve">CRITERIO DE RECHAZO: </t>
  </si>
  <si>
    <t>SI F critica &lt; F anova : se puede rechazar Ho</t>
  </si>
  <si>
    <t>SI F critica &gt;= F anova : no se puede rechazar Ho</t>
  </si>
  <si>
    <t>COMPARACION DE F</t>
  </si>
  <si>
    <t>Fcritica</t>
  </si>
  <si>
    <t>Fanova</t>
  </si>
  <si>
    <t>CONCLUCION: SE OBSERVA QUE Fcritica ES MENOR QUE Fanova POR LO TANTO SE PUEDE RECHAZAR LA HIPOTESIS NULA</t>
  </si>
  <si>
    <t>POR LO TANTO EXISTE DIFERENCIA ENTRE LAS MEDIAS DE TEMPERATURAS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</si>
</sst>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4" borderId="1" applyFont="0">
      <alignment horizontal="center"/>
    </xf>
    <xf numFmtId="0" fontId="3" fillId="3" borderId="1">
      <alignment horizontal="center"/>
    </xf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1" xfId="2">
      <alignment horizontal="center"/>
    </xf>
    <xf numFmtId="0" fontId="1" fillId="4" borderId="1" xfId="1" applyFont="1">
      <alignment horizontal="center"/>
    </xf>
    <xf numFmtId="0" fontId="0" fillId="4" borderId="1" xfId="1" applyFont="1">
      <alignment horizontal="center"/>
    </xf>
    <xf numFmtId="169" fontId="3" fillId="3" borderId="1" xfId="2" applyNumberFormat="1">
      <alignment horizontal="center"/>
    </xf>
    <xf numFmtId="0" fontId="3" fillId="3" borderId="1" xfId="2">
      <alignment horizontal="center"/>
    </xf>
    <xf numFmtId="0" fontId="1" fillId="4" borderId="1" xfId="1" applyFo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</cellXfs>
  <cellStyles count="3">
    <cellStyle name="Normal" xfId="0" builtinId="0"/>
    <cellStyle name="tablas referencias" xfId="1" xr:uid="{F7E18B3C-9F09-4EEB-B86F-41B68177E710}"/>
    <cellStyle name="tablas2" xfId="2" xr:uid="{1491095F-94BE-4D6A-B876-FA1BD88E0BAB}"/>
  </cellStyles>
  <dxfs count="0"/>
  <tableStyles count="0" defaultTableStyle="TableStyleMedium2" defaultPivotStyle="PivotStyleLight16"/>
  <colors>
    <mruColors>
      <color rgb="FF33CCFF"/>
      <color rgb="FF00FFFF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0706-BB8F-4986-8035-D431F677A1A9}">
  <dimension ref="A1:R42"/>
  <sheetViews>
    <sheetView tabSelected="1" topLeftCell="A15" workbookViewId="0">
      <selection activeCell="J39" sqref="J39"/>
    </sheetView>
  </sheetViews>
  <sheetFormatPr baseColWidth="10" defaultRowHeight="15" x14ac:dyDescent="0.25"/>
  <sheetData>
    <row r="1" spans="1:14" x14ac:dyDescent="0.25">
      <c r="A1" s="1" t="s">
        <v>0</v>
      </c>
    </row>
    <row r="3" spans="1:14" x14ac:dyDescent="0.25">
      <c r="A3" s="1" t="s">
        <v>1</v>
      </c>
    </row>
    <row r="4" spans="1:14" x14ac:dyDescent="0.25">
      <c r="A4" s="1" t="s">
        <v>2</v>
      </c>
    </row>
    <row r="6" spans="1:14" x14ac:dyDescent="0.25">
      <c r="A6" s="1" t="s">
        <v>3</v>
      </c>
    </row>
    <row r="7" spans="1:14" x14ac:dyDescent="0.25">
      <c r="A7" s="1" t="s">
        <v>4</v>
      </c>
      <c r="H7" s="1" t="s">
        <v>49</v>
      </c>
    </row>
    <row r="8" spans="1:14" x14ac:dyDescent="0.25">
      <c r="H8" s="1" t="s">
        <v>50</v>
      </c>
    </row>
    <row r="9" spans="1:14" x14ac:dyDescent="0.25">
      <c r="A9" s="7" t="s">
        <v>5</v>
      </c>
      <c r="B9" s="7"/>
      <c r="C9" s="7" t="s">
        <v>10</v>
      </c>
      <c r="D9" s="8"/>
      <c r="E9" s="7" t="s">
        <v>11</v>
      </c>
      <c r="F9" s="8"/>
      <c r="G9" s="7" t="s">
        <v>12</v>
      </c>
      <c r="H9" s="7"/>
      <c r="I9" s="7" t="s">
        <v>13</v>
      </c>
      <c r="J9" s="8"/>
      <c r="K9" s="7" t="s">
        <v>14</v>
      </c>
      <c r="L9" s="8"/>
      <c r="M9" s="7" t="s">
        <v>16</v>
      </c>
      <c r="N9" s="8"/>
    </row>
    <row r="10" spans="1:14" x14ac:dyDescent="0.25">
      <c r="A10" s="7" t="s">
        <v>6</v>
      </c>
      <c r="B10" s="7"/>
      <c r="C10" s="6">
        <v>1.3</v>
      </c>
      <c r="D10" s="6"/>
      <c r="E10" s="6">
        <v>1.6</v>
      </c>
      <c r="F10" s="6"/>
      <c r="G10" s="6">
        <v>0.5</v>
      </c>
      <c r="H10" s="6"/>
      <c r="I10" s="6">
        <v>1.2</v>
      </c>
      <c r="J10" s="6"/>
      <c r="K10" s="6">
        <v>1.1000000000000001</v>
      </c>
      <c r="L10" s="6"/>
      <c r="M10" s="6">
        <f>AVERAGE(C10:L10)</f>
        <v>1.1400000000000001</v>
      </c>
      <c r="N10" s="6"/>
    </row>
    <row r="11" spans="1:14" x14ac:dyDescent="0.25">
      <c r="A11" s="7" t="s">
        <v>7</v>
      </c>
      <c r="B11" s="7"/>
      <c r="C11" s="6">
        <v>2.2000000000000002</v>
      </c>
      <c r="D11" s="6"/>
      <c r="E11" s="6">
        <v>2.4</v>
      </c>
      <c r="F11" s="6"/>
      <c r="G11" s="6">
        <v>0.4</v>
      </c>
      <c r="H11" s="6"/>
      <c r="I11" s="6">
        <v>2</v>
      </c>
      <c r="J11" s="6"/>
      <c r="K11" s="6">
        <v>1.8</v>
      </c>
      <c r="L11" s="6"/>
      <c r="M11" s="6">
        <f t="shared" ref="M11:M13" si="0">AVERAGE(C11:L11)</f>
        <v>1.7600000000000002</v>
      </c>
      <c r="N11" s="6"/>
    </row>
    <row r="12" spans="1:14" x14ac:dyDescent="0.25">
      <c r="A12" s="7" t="s">
        <v>8</v>
      </c>
      <c r="B12" s="7"/>
      <c r="C12" s="6">
        <v>1.8</v>
      </c>
      <c r="D12" s="6"/>
      <c r="E12" s="6">
        <v>1.7</v>
      </c>
      <c r="F12" s="6"/>
      <c r="G12" s="6">
        <v>0.6</v>
      </c>
      <c r="H12" s="6"/>
      <c r="I12" s="6">
        <v>1.5</v>
      </c>
      <c r="J12" s="6"/>
      <c r="K12" s="6">
        <v>1.3</v>
      </c>
      <c r="L12" s="6"/>
      <c r="M12" s="6">
        <f t="shared" si="0"/>
        <v>1.38</v>
      </c>
      <c r="N12" s="6"/>
    </row>
    <row r="13" spans="1:14" x14ac:dyDescent="0.25">
      <c r="A13" s="7" t="s">
        <v>9</v>
      </c>
      <c r="B13" s="7"/>
      <c r="C13" s="6">
        <v>3.9</v>
      </c>
      <c r="D13" s="6"/>
      <c r="E13" s="6">
        <v>4.4000000000000004</v>
      </c>
      <c r="F13" s="6"/>
      <c r="G13" s="6">
        <v>2</v>
      </c>
      <c r="H13" s="6"/>
      <c r="I13" s="6">
        <v>4.0999999999999996</v>
      </c>
      <c r="J13" s="6"/>
      <c r="K13" s="6">
        <v>3.4</v>
      </c>
      <c r="L13" s="6"/>
      <c r="M13" s="6">
        <f t="shared" si="0"/>
        <v>3.56</v>
      </c>
      <c r="N13" s="6"/>
    </row>
    <row r="14" spans="1:14" x14ac:dyDescent="0.25">
      <c r="A14" s="7" t="s">
        <v>16</v>
      </c>
      <c r="B14" s="8"/>
      <c r="C14" s="6">
        <f>AVERAGE(C10:D13)</f>
        <v>2.2999999999999998</v>
      </c>
      <c r="D14" s="6"/>
      <c r="E14" s="6">
        <f t="shared" ref="E14" si="1">AVERAGE(E10:F13)</f>
        <v>2.5250000000000004</v>
      </c>
      <c r="F14" s="6"/>
      <c r="G14" s="6">
        <f t="shared" ref="G14" si="2">AVERAGE(G10:H13)</f>
        <v>0.875</v>
      </c>
      <c r="H14" s="6"/>
      <c r="I14" s="6">
        <f t="shared" ref="I14" si="3">AVERAGE(I10:J13)</f>
        <v>2.2000000000000002</v>
      </c>
      <c r="J14" s="6"/>
      <c r="K14" s="6">
        <f t="shared" ref="K14" si="4">AVERAGE(K10:L13)</f>
        <v>1.9</v>
      </c>
      <c r="L14" s="6"/>
      <c r="M14" s="6">
        <f>AVERAGE(M10:N13)</f>
        <v>1.96</v>
      </c>
      <c r="N14" s="6"/>
    </row>
    <row r="16" spans="1:14" x14ac:dyDescent="0.25">
      <c r="A16" s="4" t="s">
        <v>38</v>
      </c>
      <c r="B16" s="4"/>
      <c r="C16" s="4"/>
      <c r="D16" s="4"/>
      <c r="E16" s="4"/>
      <c r="F16" s="4"/>
      <c r="G16" s="4"/>
      <c r="I16" s="7" t="s">
        <v>39</v>
      </c>
      <c r="J16" s="7"/>
      <c r="K16" s="7" t="s">
        <v>40</v>
      </c>
      <c r="L16" s="7"/>
      <c r="M16" s="7" t="s">
        <v>17</v>
      </c>
      <c r="N16" s="7"/>
    </row>
    <row r="17" spans="1:18" x14ac:dyDescent="0.25">
      <c r="A17" s="4" t="s">
        <v>15</v>
      </c>
      <c r="B17" s="4"/>
      <c r="C17" s="4"/>
      <c r="D17" s="4"/>
      <c r="E17" s="4"/>
      <c r="F17" s="4"/>
      <c r="G17" s="4"/>
      <c r="I17" s="6">
        <v>4</v>
      </c>
      <c r="J17" s="6"/>
      <c r="K17" s="6">
        <v>5</v>
      </c>
      <c r="L17" s="6"/>
      <c r="M17" s="6">
        <f>I17*K17</f>
        <v>20</v>
      </c>
      <c r="N17" s="6"/>
    </row>
    <row r="19" spans="1:18" x14ac:dyDescent="0.25">
      <c r="A19" s="4" t="s">
        <v>26</v>
      </c>
      <c r="B19" s="4"/>
      <c r="C19" s="4"/>
      <c r="D19" s="4"/>
      <c r="E19" s="4"/>
      <c r="F19" s="4"/>
      <c r="I19" s="7" t="s">
        <v>18</v>
      </c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3" t="s">
        <v>27</v>
      </c>
      <c r="B20" s="2"/>
      <c r="C20" s="2"/>
      <c r="D20" s="2"/>
      <c r="I20" s="8"/>
      <c r="J20" s="8"/>
      <c r="K20" s="7" t="s">
        <v>22</v>
      </c>
      <c r="L20" s="7"/>
      <c r="M20" s="7" t="s">
        <v>23</v>
      </c>
      <c r="N20" s="7"/>
      <c r="O20" s="7" t="s">
        <v>24</v>
      </c>
      <c r="P20" s="7"/>
      <c r="Q20" s="7" t="s">
        <v>25</v>
      </c>
      <c r="R20" s="7"/>
    </row>
    <row r="21" spans="1:18" x14ac:dyDescent="0.25">
      <c r="A21" s="4" t="s">
        <v>28</v>
      </c>
      <c r="B21" s="4"/>
      <c r="I21" s="7" t="s">
        <v>19</v>
      </c>
      <c r="J21" s="7"/>
      <c r="K21" s="6">
        <f>K17*(SUMSQ(M10:N13))-(M17*M14*M14)</f>
        <v>18.043999999999997</v>
      </c>
      <c r="L21" s="6"/>
      <c r="M21" s="6">
        <f>I17-1</f>
        <v>3</v>
      </c>
      <c r="N21" s="6"/>
      <c r="O21" s="6">
        <f>K21/M21</f>
        <v>6.0146666666666659</v>
      </c>
      <c r="P21" s="6"/>
      <c r="Q21" s="9">
        <f>O21/O23</f>
        <v>75.894847528916301</v>
      </c>
      <c r="R21" s="9"/>
    </row>
    <row r="22" spans="1:18" x14ac:dyDescent="0.25">
      <c r="I22" s="7" t="s">
        <v>20</v>
      </c>
      <c r="J22" s="7"/>
      <c r="K22" s="6">
        <f>I17*(SUMSQ(C14:L14))-(M17*M14*M14)</f>
        <v>6.6929999999999978</v>
      </c>
      <c r="L22" s="6"/>
      <c r="M22" s="6">
        <f>K17-1</f>
        <v>4</v>
      </c>
      <c r="N22" s="6"/>
      <c r="O22" s="6">
        <f>K22/M22</f>
        <v>1.6732499999999995</v>
      </c>
      <c r="P22" s="6"/>
      <c r="Q22" s="9">
        <f>O22/O23</f>
        <v>21.113564668769538</v>
      </c>
      <c r="R22" s="9"/>
    </row>
    <row r="23" spans="1:18" x14ac:dyDescent="0.25">
      <c r="A23" s="4" t="s">
        <v>29</v>
      </c>
      <c r="B23" s="4"/>
      <c r="C23" s="4"/>
      <c r="D23" s="4"/>
      <c r="I23" s="7" t="s">
        <v>33</v>
      </c>
      <c r="J23" s="7"/>
      <c r="K23" s="6">
        <f>K24-K22-K21</f>
        <v>0.95100000000000762</v>
      </c>
      <c r="L23" s="6"/>
      <c r="M23" s="6">
        <f>M21*M22</f>
        <v>12</v>
      </c>
      <c r="N23" s="6"/>
      <c r="O23" s="6">
        <f>K23/M23</f>
        <v>7.9250000000000639E-2</v>
      </c>
      <c r="P23" s="6"/>
      <c r="Q23" s="6"/>
      <c r="R23" s="6"/>
    </row>
    <row r="24" spans="1:18" x14ac:dyDescent="0.25">
      <c r="A24" s="4" t="s">
        <v>30</v>
      </c>
      <c r="B24" s="4"/>
      <c r="I24" s="7" t="s">
        <v>21</v>
      </c>
      <c r="J24" s="7"/>
      <c r="K24" s="6">
        <f>SUMSQ(C10:L13)-(M17*M14*M14)</f>
        <v>25.688000000000002</v>
      </c>
      <c r="L24" s="6"/>
      <c r="M24" s="6">
        <f>M17-1</f>
        <v>19</v>
      </c>
      <c r="N24" s="6"/>
      <c r="O24" s="6"/>
      <c r="P24" s="6"/>
      <c r="Q24" s="6"/>
      <c r="R24" s="6"/>
    </row>
    <row r="26" spans="1:18" x14ac:dyDescent="0.25">
      <c r="A26" s="4" t="s">
        <v>31</v>
      </c>
      <c r="B26" s="4"/>
      <c r="C26" s="4"/>
    </row>
    <row r="27" spans="1:18" x14ac:dyDescent="0.25">
      <c r="A27" s="4" t="s">
        <v>32</v>
      </c>
      <c r="B27" s="4"/>
      <c r="C27" s="4"/>
    </row>
    <row r="28" spans="1:18" x14ac:dyDescent="0.25">
      <c r="E28" s="1" t="s">
        <v>48</v>
      </c>
    </row>
    <row r="29" spans="1:18" x14ac:dyDescent="0.25">
      <c r="A29" s="4" t="s">
        <v>23</v>
      </c>
      <c r="B29" s="4"/>
      <c r="E29" t="s">
        <v>51</v>
      </c>
    </row>
    <row r="30" spans="1:18" x14ac:dyDescent="0.25">
      <c r="A30" s="4" t="s">
        <v>34</v>
      </c>
      <c r="B30" s="5"/>
      <c r="E30" t="s">
        <v>52</v>
      </c>
    </row>
    <row r="31" spans="1:18" x14ac:dyDescent="0.25">
      <c r="A31" s="4" t="s">
        <v>35</v>
      </c>
      <c r="B31" s="4"/>
    </row>
    <row r="32" spans="1:18" x14ac:dyDescent="0.25">
      <c r="A32" s="4" t="s">
        <v>36</v>
      </c>
      <c r="B32" s="4"/>
      <c r="E32" s="1" t="s">
        <v>53</v>
      </c>
      <c r="K32" s="7" t="s">
        <v>56</v>
      </c>
      <c r="L32" s="7"/>
    </row>
    <row r="33" spans="1:17" x14ac:dyDescent="0.25">
      <c r="A33" s="4" t="s">
        <v>37</v>
      </c>
      <c r="B33" s="4"/>
      <c r="E33" s="1" t="s">
        <v>54</v>
      </c>
      <c r="K33" s="11" t="s">
        <v>57</v>
      </c>
      <c r="L33" s="11" t="s">
        <v>58</v>
      </c>
    </row>
    <row r="34" spans="1:17" x14ac:dyDescent="0.25">
      <c r="E34" s="1" t="s">
        <v>55</v>
      </c>
      <c r="K34" s="10">
        <v>5.95</v>
      </c>
      <c r="L34" s="10">
        <f>Q21</f>
        <v>75.894847528916301</v>
      </c>
    </row>
    <row r="35" spans="1:17" x14ac:dyDescent="0.25">
      <c r="A35" s="4" t="s">
        <v>41</v>
      </c>
      <c r="B35" s="4"/>
      <c r="C35" s="4"/>
    </row>
    <row r="36" spans="1:17" x14ac:dyDescent="0.25">
      <c r="A36" s="4" t="s">
        <v>42</v>
      </c>
      <c r="B36" s="4"/>
      <c r="C36" s="4"/>
      <c r="H36" s="12" t="s">
        <v>59</v>
      </c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25">
      <c r="A37" s="4" t="s">
        <v>43</v>
      </c>
      <c r="B37" s="4"/>
      <c r="C37" s="4"/>
      <c r="H37" s="12" t="s">
        <v>60</v>
      </c>
      <c r="I37" s="12"/>
      <c r="J37" s="12"/>
      <c r="K37" s="12"/>
      <c r="L37" s="12"/>
      <c r="M37" s="12"/>
      <c r="N37" s="12"/>
      <c r="O37" s="12"/>
      <c r="P37" s="12"/>
      <c r="Q37" s="13"/>
    </row>
    <row r="38" spans="1:17" x14ac:dyDescent="0.25">
      <c r="A38" s="4" t="s">
        <v>44</v>
      </c>
      <c r="B38" s="4"/>
      <c r="C38" s="4"/>
    </row>
    <row r="40" spans="1:17" x14ac:dyDescent="0.25">
      <c r="A40" s="4" t="s">
        <v>45</v>
      </c>
      <c r="B40" s="4"/>
      <c r="C40" s="4"/>
    </row>
    <row r="41" spans="1:17" x14ac:dyDescent="0.25">
      <c r="A41" s="5" t="s">
        <v>46</v>
      </c>
      <c r="B41" s="5"/>
      <c r="C41" s="5"/>
    </row>
    <row r="42" spans="1:17" x14ac:dyDescent="0.25">
      <c r="A42" s="5" t="s">
        <v>47</v>
      </c>
      <c r="B42" s="5"/>
      <c r="C42" s="5"/>
    </row>
  </sheetData>
  <mergeCells count="97">
    <mergeCell ref="I19:R19"/>
    <mergeCell ref="I20:J20"/>
    <mergeCell ref="A40:C40"/>
    <mergeCell ref="A41:C41"/>
    <mergeCell ref="A42:C42"/>
    <mergeCell ref="K32:L32"/>
    <mergeCell ref="H36:Q36"/>
    <mergeCell ref="H37:P37"/>
    <mergeCell ref="A36:C36"/>
    <mergeCell ref="A37:C37"/>
    <mergeCell ref="A38:C38"/>
    <mergeCell ref="A27:C27"/>
    <mergeCell ref="A16:G16"/>
    <mergeCell ref="A17:G17"/>
    <mergeCell ref="A35:C35"/>
    <mergeCell ref="A19:F19"/>
    <mergeCell ref="A21:B21"/>
    <mergeCell ref="A23:D23"/>
    <mergeCell ref="A24:B24"/>
    <mergeCell ref="A26:C26"/>
    <mergeCell ref="A29:B29"/>
    <mergeCell ref="A30:B30"/>
    <mergeCell ref="A31:B31"/>
    <mergeCell ref="A32:B32"/>
    <mergeCell ref="A33:B33"/>
    <mergeCell ref="Q22:R22"/>
    <mergeCell ref="Q23:R23"/>
    <mergeCell ref="Q24:R24"/>
    <mergeCell ref="K23:L23"/>
    <mergeCell ref="M22:N22"/>
    <mergeCell ref="M23:N23"/>
    <mergeCell ref="M24:N24"/>
    <mergeCell ref="O22:P22"/>
    <mergeCell ref="O23:P23"/>
    <mergeCell ref="O24:P24"/>
    <mergeCell ref="Q20:R20"/>
    <mergeCell ref="K21:L21"/>
    <mergeCell ref="M21:N21"/>
    <mergeCell ref="O21:P21"/>
    <mergeCell ref="Q21:R21"/>
    <mergeCell ref="M20:N20"/>
    <mergeCell ref="O20:P20"/>
    <mergeCell ref="I21:J21"/>
    <mergeCell ref="I22:J22"/>
    <mergeCell ref="I23:J23"/>
    <mergeCell ref="I24:J24"/>
    <mergeCell ref="K20:L20"/>
    <mergeCell ref="K22:L22"/>
    <mergeCell ref="K24:L24"/>
    <mergeCell ref="M9:N9"/>
    <mergeCell ref="M10:N10"/>
    <mergeCell ref="M11:N11"/>
    <mergeCell ref="M12:N12"/>
    <mergeCell ref="M13:N13"/>
    <mergeCell ref="M14:N14"/>
    <mergeCell ref="M16:N16"/>
    <mergeCell ref="M17:N17"/>
    <mergeCell ref="C14:D14"/>
    <mergeCell ref="E14:F14"/>
    <mergeCell ref="G14:H14"/>
    <mergeCell ref="I14:J14"/>
    <mergeCell ref="K14:L14"/>
    <mergeCell ref="K11:L11"/>
    <mergeCell ref="K12:L12"/>
    <mergeCell ref="K13:L13"/>
    <mergeCell ref="I16:J16"/>
    <mergeCell ref="I17:J17"/>
    <mergeCell ref="K16:L16"/>
    <mergeCell ref="K17:L17"/>
    <mergeCell ref="G11:H11"/>
    <mergeCell ref="G12:H12"/>
    <mergeCell ref="G13:H13"/>
    <mergeCell ref="I11:J11"/>
    <mergeCell ref="I12:J12"/>
    <mergeCell ref="I13:J13"/>
    <mergeCell ref="G9:H9"/>
    <mergeCell ref="I9:J9"/>
    <mergeCell ref="K9:L9"/>
    <mergeCell ref="E10:F10"/>
    <mergeCell ref="G10:H10"/>
    <mergeCell ref="I10:J10"/>
    <mergeCell ref="K10:L10"/>
    <mergeCell ref="E9:F9"/>
    <mergeCell ref="A14:B14"/>
    <mergeCell ref="E11:F11"/>
    <mergeCell ref="E12:F12"/>
    <mergeCell ref="E13:F13"/>
    <mergeCell ref="A9:B9"/>
    <mergeCell ref="A10:B10"/>
    <mergeCell ref="A11:B11"/>
    <mergeCell ref="A12:B12"/>
    <mergeCell ref="A13:B13"/>
    <mergeCell ref="C9:D9"/>
    <mergeCell ref="C10:D10"/>
    <mergeCell ref="C11:D11"/>
    <mergeCell ref="C12:D12"/>
    <mergeCell ref="C13:D1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liberSalus1</cp:lastModifiedBy>
  <dcterms:created xsi:type="dcterms:W3CDTF">2022-07-21T00:12:12Z</dcterms:created>
  <dcterms:modified xsi:type="dcterms:W3CDTF">2022-07-22T15:31:43Z</dcterms:modified>
</cp:coreProperties>
</file>