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uwang\GIT\test_project_EnBA\"/>
    </mc:Choice>
  </mc:AlternateContent>
  <bookViews>
    <workbookView xWindow="3600" yWindow="-120" windowWidth="28110" windowHeight="16440" activeTab="1"/>
  </bookViews>
  <sheets>
    <sheet name="overview" sheetId="1" r:id="rId1"/>
    <sheet name="1" sheetId="2" r:id="rId2"/>
    <sheet name="2" sheetId="3" r:id="rId3"/>
    <sheet name="3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9" i="2" l="1"/>
  <c r="H28" i="2"/>
  <c r="H27" i="2"/>
  <c r="H26" i="2"/>
  <c r="I13" i="3" l="1"/>
  <c r="H13" i="3"/>
  <c r="G13" i="3"/>
  <c r="E13" i="3"/>
  <c r="D13" i="3"/>
  <c r="B13" i="3"/>
  <c r="I12" i="3"/>
  <c r="H12" i="3"/>
  <c r="G12" i="3"/>
  <c r="E12" i="3"/>
  <c r="D12" i="3"/>
  <c r="B12" i="3"/>
  <c r="I11" i="3"/>
  <c r="H11" i="3"/>
  <c r="G11" i="3"/>
  <c r="E11" i="3"/>
  <c r="D11" i="3"/>
  <c r="B11" i="3"/>
  <c r="I10" i="3"/>
  <c r="H10" i="3"/>
  <c r="G10" i="3"/>
  <c r="E10" i="3"/>
  <c r="D10" i="3"/>
  <c r="B10" i="3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16" i="2"/>
  <c r="E17" i="2"/>
  <c r="E18" i="2"/>
  <c r="H17" i="2" s="1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16" i="2"/>
  <c r="H13" i="2" l="1"/>
  <c r="H14" i="2" s="1"/>
  <c r="K3" i="1" s="1"/>
  <c r="H15" i="2"/>
  <c r="H18" i="2"/>
  <c r="H16" i="2"/>
  <c r="H20" i="2"/>
  <c r="H19" i="2"/>
</calcChain>
</file>

<file path=xl/sharedStrings.xml><?xml version="1.0" encoding="utf-8"?>
<sst xmlns="http://schemas.openxmlformats.org/spreadsheetml/2006/main" count="61" uniqueCount="57">
  <si>
    <t>range of value</t>
  </si>
  <si>
    <t>No. Of data point</t>
  </si>
  <si>
    <t>Deviation</t>
  </si>
  <si>
    <t>No.</t>
  </si>
  <si>
    <t>name</t>
  </si>
  <si>
    <t>Author</t>
  </si>
  <si>
    <t>Year</t>
  </si>
  <si>
    <t>exp. Method</t>
  </si>
  <si>
    <t>T(K)</t>
  </si>
  <si>
    <t>P(kPa)</t>
  </si>
  <si>
    <t>Mass fraction (wt%)</t>
  </si>
  <si>
    <t>All</t>
  </si>
  <si>
    <t>Used</t>
  </si>
  <si>
    <t>RMS</t>
  </si>
  <si>
    <t xml:space="preserve"> Apparent Molar Heat Capacities and Volumes of Aqueous Solutions of MgCl2, CaCl2, and SrCl2 at elevated temperatures</t>
  </si>
  <si>
    <t>Preet P.S. Saluja and Jacques C. Leblanc</t>
  </si>
  <si>
    <t>298,15 - 373,15</t>
  </si>
  <si>
    <t>1,022% - 4,784%</t>
  </si>
  <si>
    <t>Cp: J/(g*K)</t>
  </si>
  <si>
    <t>molality, m/(mol/kg)</t>
  </si>
  <si>
    <t>water</t>
  </si>
  <si>
    <t>exp 298</t>
  </si>
  <si>
    <t>sim 298</t>
  </si>
  <si>
    <t>exp</t>
  </si>
  <si>
    <t>sim</t>
  </si>
  <si>
    <t>exp 323</t>
  </si>
  <si>
    <t>sim 323</t>
  </si>
  <si>
    <t>exp 348</t>
  </si>
  <si>
    <t>sim 348</t>
  </si>
  <si>
    <t>exp 373</t>
  </si>
  <si>
    <t>sim 373</t>
  </si>
  <si>
    <t>original</t>
  </si>
  <si>
    <t>relativ dif</t>
  </si>
  <si>
    <t>number</t>
  </si>
  <si>
    <t>abs dif</t>
  </si>
  <si>
    <t>Cp: cal/(g*K)</t>
  </si>
  <si>
    <t>Temp (°C) 80 - 200 °C</t>
  </si>
  <si>
    <t>x(%)</t>
  </si>
  <si>
    <t>Heat Capacities of Aqueous NaCI, KCI, MgCI2, MgS04, and Na2S04 Solutions Between 80° and 200°C</t>
  </si>
  <si>
    <t>Senay Likke and LeRoy A. Bromley</t>
  </si>
  <si>
    <t>353,15 - 573,15</t>
  </si>
  <si>
    <t>2,044% - 7,877%</t>
  </si>
  <si>
    <t>/</t>
  </si>
  <si>
    <t>RMSRE (ALL)</t>
  </si>
  <si>
    <t>RMSRE (0.52775)</t>
  </si>
  <si>
    <t>RMSRE (0.38842)</t>
  </si>
  <si>
    <t>RMSRE (0.10844)</t>
  </si>
  <si>
    <t>RMSRE (0.19711)</t>
  </si>
  <si>
    <t>RMSRE (0)</t>
  </si>
  <si>
    <t>RMSRE (0.28186)</t>
  </si>
  <si>
    <t>RMSRE 298</t>
  </si>
  <si>
    <t>RMSRE 323</t>
  </si>
  <si>
    <t>RMSRE 348</t>
  </si>
  <si>
    <t>RMSRE 373</t>
  </si>
  <si>
    <t>Zaytsev</t>
  </si>
  <si>
    <t>mass fraction</t>
  </si>
  <si>
    <t>molality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</si>
</sst>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0.0000%"/>
    <numFmt numFmtId="166" formatCode="_-* #,##0.000_-;\-* #,##0.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65" fontId="0" fillId="0" borderId="4" xfId="2" applyNumberFormat="1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8" xfId="2" applyNumberFormat="1" applyFont="1" applyBorder="1"/>
    <xf numFmtId="0" fontId="0" fillId="0" borderId="9" xfId="0" applyBorder="1"/>
    <xf numFmtId="0" fontId="0" fillId="0" borderId="10" xfId="0" applyBorder="1"/>
    <xf numFmtId="165" fontId="0" fillId="0" borderId="11" xfId="2" applyNumberFormat="1" applyFont="1" applyBorder="1"/>
    <xf numFmtId="0" fontId="0" fillId="0" borderId="12" xfId="0" applyBorder="1"/>
    <xf numFmtId="0" fontId="0" fillId="0" borderId="13" xfId="0" applyBorder="1"/>
    <xf numFmtId="165" fontId="0" fillId="0" borderId="14" xfId="2" applyNumberFormat="1" applyFont="1" applyBorder="1"/>
    <xf numFmtId="0" fontId="0" fillId="0" borderId="0" xfId="0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1" xfId="0" applyBorder="1"/>
    <xf numFmtId="0" fontId="0" fillId="0" borderId="14" xfId="0" applyBorder="1"/>
    <xf numFmtId="166" fontId="0" fillId="0" borderId="0" xfId="1" applyNumberFormat="1" applyFont="1"/>
    <xf numFmtId="0" fontId="0" fillId="0" borderId="18" xfId="0" applyBorder="1"/>
    <xf numFmtId="166" fontId="0" fillId="0" borderId="19" xfId="1" applyNumberFormat="1" applyFont="1" applyBorder="1"/>
    <xf numFmtId="0" fontId="0" fillId="0" borderId="15" xfId="0" applyBorder="1"/>
    <xf numFmtId="165" fontId="0" fillId="0" borderId="0" xfId="2" applyNumberFormat="1" applyFont="1"/>
    <xf numFmtId="10" fontId="0" fillId="0" borderId="0" xfId="2" applyNumberFormat="1" applyFont="1"/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altLang="zh-CN"/>
              <a:t>deviation</a:t>
            </a:r>
            <a:r>
              <a:rPr lang="de-DE" altLang="zh-CN" baseline="0"/>
              <a:t> at different concentration</a:t>
            </a:r>
            <a:endParaRPr lang="zh-CN" alt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'1'!$G$14:$G$20</c:f>
              <c:strCache>
                <c:ptCount val="7"/>
                <c:pt idx="0">
                  <c:v>RMSRE (ALL)</c:v>
                </c:pt>
                <c:pt idx="1">
                  <c:v>RMSRE (0)</c:v>
                </c:pt>
                <c:pt idx="2">
                  <c:v>RMSRE (0.10844)</c:v>
                </c:pt>
                <c:pt idx="3">
                  <c:v>RMSRE (0.19711)</c:v>
                </c:pt>
                <c:pt idx="4">
                  <c:v>RMSRE (0.28186)</c:v>
                </c:pt>
                <c:pt idx="5">
                  <c:v>RMSRE (0.38842)</c:v>
                </c:pt>
                <c:pt idx="6">
                  <c:v>RMSRE (0.52775)</c:v>
                </c:pt>
              </c:strCache>
            </c:strRef>
          </c:cat>
          <c:val>
            <c:numRef>
              <c:f>'1'!$H$14:$H$20</c:f>
              <c:numCache>
                <c:formatCode>0.00%</c:formatCode>
                <c:ptCount val="7"/>
                <c:pt idx="0" formatCode="0.0000%">
                  <c:v>4.731128006475448E-3</c:v>
                </c:pt>
                <c:pt idx="1">
                  <c:v>5.8992955486206807E-4</c:v>
                </c:pt>
                <c:pt idx="2">
                  <c:v>2.4641916924586188E-3</c:v>
                </c:pt>
                <c:pt idx="3">
                  <c:v>3.8090798895515812E-3</c:v>
                </c:pt>
                <c:pt idx="4">
                  <c:v>4.8333189651590079E-3</c:v>
                </c:pt>
                <c:pt idx="5">
                  <c:v>6.0304061387784023E-3</c:v>
                </c:pt>
                <c:pt idx="6">
                  <c:v>7.3242962585143958E-3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8-45D2-9631-3395DCC37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434320"/>
        <c:axId val="446840448"/>
      </c:lineChart>
      <c:catAx>
        <c:axId val="45443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6840448"/>
        <c:crosses val="autoZero"/>
        <c:auto val="1"/>
        <c:lblAlgn val="ctr"/>
        <c:lblOffset val="100"/>
        <c:noMultiLvlLbl val="0"/>
      </c:catAx>
      <c:valAx>
        <c:axId val="4468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443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altLang="zh-CN"/>
              <a:t>deviation</a:t>
            </a:r>
            <a:r>
              <a:rPr lang="de-DE" altLang="zh-CN" baseline="0"/>
              <a:t> at different temperature</a:t>
            </a:r>
          </a:p>
        </c:rich>
      </c:tx>
      <c:layout>
        <c:manualLayout>
          <c:xMode val="edge"/>
          <c:yMode val="edge"/>
          <c:x val="0.2250000000000000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'1'!$G$25:$G$29</c:f>
              <c:strCache>
                <c:ptCount val="5"/>
                <c:pt idx="0">
                  <c:v>RMSRE (ALL)</c:v>
                </c:pt>
                <c:pt idx="1">
                  <c:v>RMSRE 298</c:v>
                </c:pt>
                <c:pt idx="2">
                  <c:v>RMSRE 323</c:v>
                </c:pt>
                <c:pt idx="3">
                  <c:v>RMSRE 348</c:v>
                </c:pt>
                <c:pt idx="4">
                  <c:v>RMSRE 373</c:v>
                </c:pt>
              </c:strCache>
            </c:strRef>
          </c:cat>
          <c:val>
            <c:numRef>
              <c:f>'1'!$H$25:$H$29</c:f>
              <c:numCache>
                <c:formatCode>0.0000%</c:formatCode>
                <c:ptCount val="5"/>
                <c:pt idx="0">
                  <c:v>4.731128006475448E-3</c:v>
                </c:pt>
                <c:pt idx="1">
                  <c:v>4.887349647196634E-3</c:v>
                </c:pt>
                <c:pt idx="2">
                  <c:v>3.1125881631963704E-3</c:v>
                </c:pt>
                <c:pt idx="3">
                  <c:v>4.0271155935854338E-3</c:v>
                </c:pt>
                <c:pt idx="4">
                  <c:v>6.3041444465449237E-3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0-4EFE-89FB-CA896CB85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124528"/>
        <c:axId val="260642560"/>
      </c:lineChart>
      <c:catAx>
        <c:axId val="45912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0642560"/>
        <c:crosses val="autoZero"/>
        <c:auto val="1"/>
        <c:lblAlgn val="ctr"/>
        <c:lblOffset val="100"/>
        <c:noMultiLvlLbl val="0"/>
      </c:catAx>
      <c:valAx>
        <c:axId val="2606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12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622935</xdr:colOff>
      <xdr:row>56</xdr:row>
      <xdr:rowOff>41911</xdr:rowOff>
    </xdr:from>
    <xdr:to>
      <xdr:col>7</xdr:col>
      <xdr:colOff>473102</xdr:colOff>
      <xdr:row>65</xdr:row>
      <xdr:rowOff>53341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31C0B837-917E-4F52-850E-B7A8D5C72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" y="10694671"/>
          <a:ext cx="6418607" cy="1657350"/>
        </a:xfrm>
        <a:prstGeom prst="rect">
          <a:avLst/>
        </a:prstGeom>
      </xdr:spPr>
    </xdr:pic>
    <xdr:clientData/>
  </xdr:twoCellAnchor>
  <xdr:twoCellAnchor>
    <xdr:from>
      <xdr:col>10</xdr:col>
      <xdr:colOff>396240</xdr:colOff>
      <xdr:row>29</xdr:row>
      <xdr:rowOff>156210</xdr:rowOff>
    </xdr:from>
    <xdr:to>
      <xdr:col>16</xdr:col>
      <xdr:colOff>213360</xdr:colOff>
      <xdr:row>44</xdr:row>
      <xdr:rowOff>140970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C79B289-2BDF-436A-B268-CADE133B6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472440</xdr:colOff>
      <xdr:row>29</xdr:row>
      <xdr:rowOff>148590</xdr:rowOff>
    </xdr:from>
    <xdr:to>
      <xdr:col>10</xdr:col>
      <xdr:colOff>60960</xdr:colOff>
      <xdr:row>44</xdr:row>
      <xdr:rowOff>133350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573344B-10D2-4850-92ED-3A29461EB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625928</xdr:colOff>
      <xdr:row>11</xdr:row>
      <xdr:rowOff>40821</xdr:rowOff>
    </xdr:from>
    <xdr:to>
      <xdr:col>29</xdr:col>
      <xdr:colOff>37792</xdr:colOff>
      <xdr:row>44</xdr:row>
      <xdr:rowOff>47474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C98BC694-4F36-4F0E-AC5F-04560D39A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8964" y="2517321"/>
          <a:ext cx="9494757" cy="63475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D21" sqref="D21"/>
    </sheetView>
  </sheetViews>
  <sheetFormatPr baseColWidth="10" defaultColWidth="9.140625" defaultRowHeight="15" x14ac:dyDescent="0.25"/>
  <cols>
    <col min="2" max="2" width="43.5703125" customWidth="1"/>
    <col min="3" max="3" width="23.28515625" customWidth="1"/>
    <col min="4" max="7" width="13.7109375" customWidth="1"/>
    <col min="8" max="8" width="20.42578125" customWidth="1"/>
    <col min="9" max="11" width="13.7109375" customWidth="1"/>
  </cols>
  <sheetData>
    <row r="1" spans="1:11" x14ac:dyDescent="0.25">
      <c r="A1" s="1"/>
      <c r="B1" s="2"/>
      <c r="C1" s="3"/>
      <c r="D1" s="3"/>
      <c r="E1" s="3"/>
      <c r="F1" s="26" t="s">
        <v>0</v>
      </c>
      <c r="G1" s="26"/>
      <c r="H1" s="26"/>
      <c r="I1" s="26" t="s">
        <v>1</v>
      </c>
      <c r="J1" s="26"/>
      <c r="K1" s="4" t="s">
        <v>2</v>
      </c>
    </row>
    <row r="2" spans="1:11" ht="15.75" thickBot="1" x14ac:dyDescent="0.3">
      <c r="A2" s="5" t="s">
        <v>3</v>
      </c>
      <c r="B2" s="6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8" t="s">
        <v>13</v>
      </c>
    </row>
    <row r="3" spans="1:11" x14ac:dyDescent="0.25">
      <c r="A3" s="9">
        <v>1</v>
      </c>
      <c r="B3" s="10" t="s">
        <v>14</v>
      </c>
      <c r="C3" t="s">
        <v>15</v>
      </c>
      <c r="D3">
        <v>1987</v>
      </c>
      <c r="F3" t="s">
        <v>16</v>
      </c>
      <c r="G3">
        <v>600</v>
      </c>
      <c r="H3" t="s">
        <v>17</v>
      </c>
      <c r="I3">
        <v>24</v>
      </c>
      <c r="K3" s="11">
        <f>'1'!H14</f>
        <v>4.731128006475448E-3</v>
      </c>
    </row>
    <row r="4" spans="1:11" x14ac:dyDescent="0.25">
      <c r="A4" s="9">
        <v>2</v>
      </c>
      <c r="B4" s="10" t="s">
        <v>38</v>
      </c>
      <c r="C4" t="s">
        <v>39</v>
      </c>
      <c r="D4">
        <v>1973</v>
      </c>
      <c r="F4" t="s">
        <v>40</v>
      </c>
      <c r="H4" t="s">
        <v>41</v>
      </c>
      <c r="I4">
        <v>24</v>
      </c>
      <c r="K4" s="11" t="s">
        <v>42</v>
      </c>
    </row>
    <row r="5" spans="1:11" x14ac:dyDescent="0.25">
      <c r="A5" s="9">
        <v>3</v>
      </c>
      <c r="B5" s="10" t="s">
        <v>54</v>
      </c>
      <c r="D5">
        <v>1992</v>
      </c>
      <c r="K5" s="11"/>
    </row>
    <row r="6" spans="1:11" x14ac:dyDescent="0.25">
      <c r="A6" s="9">
        <v>4</v>
      </c>
      <c r="B6" s="10"/>
      <c r="K6" s="11"/>
    </row>
    <row r="7" spans="1:11" x14ac:dyDescent="0.25">
      <c r="A7" s="9">
        <v>5</v>
      </c>
      <c r="B7" s="10"/>
      <c r="K7" s="11"/>
    </row>
    <row r="8" spans="1:11" x14ac:dyDescent="0.25">
      <c r="A8" s="9">
        <v>6</v>
      </c>
      <c r="B8" s="10"/>
      <c r="K8" s="11"/>
    </row>
    <row r="9" spans="1:11" x14ac:dyDescent="0.25">
      <c r="A9" s="9">
        <v>7</v>
      </c>
      <c r="B9" s="10"/>
      <c r="K9" s="11"/>
    </row>
    <row r="10" spans="1:11" x14ac:dyDescent="0.25">
      <c r="A10" s="9">
        <v>8</v>
      </c>
      <c r="B10" s="10"/>
      <c r="K10" s="11"/>
    </row>
    <row r="11" spans="1:11" x14ac:dyDescent="0.25">
      <c r="A11" s="9">
        <v>9</v>
      </c>
      <c r="B11" s="10"/>
      <c r="K11" s="11"/>
    </row>
    <row r="12" spans="1:11" ht="15.75" thickBot="1" x14ac:dyDescent="0.3">
      <c r="A12" s="5">
        <v>10</v>
      </c>
      <c r="B12" s="12"/>
      <c r="C12" s="13"/>
      <c r="D12" s="13"/>
      <c r="E12" s="13"/>
      <c r="F12" s="13"/>
      <c r="G12" s="13"/>
      <c r="H12" s="13"/>
      <c r="I12" s="13"/>
      <c r="J12" s="13"/>
      <c r="K12" s="14"/>
    </row>
  </sheetData>
  <mergeCells count="2">
    <mergeCell ref="F1:H1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zoomScale="70" zoomScaleNormal="70" workbookViewId="0">
      <selection activeCell="D5" sqref="D5"/>
    </sheetView>
  </sheetViews>
  <sheetFormatPr baseColWidth="10" defaultColWidth="11.5703125" defaultRowHeight="15" x14ac:dyDescent="0.25"/>
  <cols>
    <col min="7" max="7" width="26.42578125" bestFit="1" customWidth="1"/>
  </cols>
  <sheetData>
    <row r="1" spans="1:21" x14ac:dyDescent="0.25">
      <c r="B1" s="28" t="s">
        <v>18</v>
      </c>
      <c r="C1" s="28"/>
      <c r="D1" s="28"/>
      <c r="E1" s="28"/>
      <c r="F1" s="28"/>
      <c r="Q1" s="28" t="s">
        <v>31</v>
      </c>
      <c r="R1" s="28"/>
      <c r="S1" s="28"/>
      <c r="T1" s="28"/>
      <c r="U1" s="28"/>
    </row>
    <row r="2" spans="1:21" ht="30" x14ac:dyDescent="0.25">
      <c r="B2" s="15" t="s">
        <v>19</v>
      </c>
      <c r="C2" s="28">
        <v>298.14999999999998</v>
      </c>
      <c r="D2" s="28"/>
      <c r="E2" s="28">
        <v>323.14999999999998</v>
      </c>
      <c r="F2" s="28"/>
      <c r="G2" s="28">
        <v>348.15</v>
      </c>
      <c r="H2" s="28"/>
      <c r="I2" s="28">
        <v>373.15</v>
      </c>
      <c r="J2" s="28"/>
      <c r="Q2" s="28" t="s">
        <v>18</v>
      </c>
      <c r="R2" s="28"/>
      <c r="S2" s="28"/>
      <c r="T2" s="28"/>
      <c r="U2" s="28"/>
    </row>
    <row r="3" spans="1:21" ht="30" x14ac:dyDescent="0.25">
      <c r="B3" s="15"/>
      <c r="C3" t="s">
        <v>21</v>
      </c>
      <c r="D3" t="s">
        <v>22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  <c r="Q3" s="15" t="s">
        <v>19</v>
      </c>
      <c r="R3">
        <v>298.14999999999998</v>
      </c>
      <c r="S3">
        <v>323.14999999999998</v>
      </c>
      <c r="T3">
        <v>348.15</v>
      </c>
      <c r="U3">
        <v>373.15</v>
      </c>
    </row>
    <row r="4" spans="1:21" x14ac:dyDescent="0.25">
      <c r="A4" s="25"/>
      <c r="B4">
        <v>0</v>
      </c>
      <c r="C4">
        <v>4.1779000000000002</v>
      </c>
      <c r="D4">
        <v>4.1821000000000002</v>
      </c>
      <c r="E4">
        <v>4.1790000000000003</v>
      </c>
      <c r="F4">
        <v>4.1798000000000002</v>
      </c>
      <c r="G4">
        <v>4.1910999999999996</v>
      </c>
      <c r="H4">
        <v>4.1917</v>
      </c>
      <c r="I4">
        <v>4.2142999999999997</v>
      </c>
      <c r="J4">
        <v>4.2167000000000003</v>
      </c>
      <c r="Q4" t="s">
        <v>20</v>
      </c>
      <c r="R4">
        <v>4.1779000000000002</v>
      </c>
      <c r="S4">
        <v>4.1790000000000003</v>
      </c>
      <c r="T4">
        <v>4.1910999999999996</v>
      </c>
      <c r="U4">
        <v>4.2142999999999997</v>
      </c>
    </row>
    <row r="5" spans="1:21" x14ac:dyDescent="0.25">
      <c r="A5" s="25">
        <v>1.0219171159330577E-2</v>
      </c>
      <c r="B5">
        <v>0.10843999999999999</v>
      </c>
      <c r="C5">
        <v>4.1111000000000004</v>
      </c>
      <c r="D5">
        <v>4.1212999999999997</v>
      </c>
      <c r="E5">
        <v>4.1150000000000002</v>
      </c>
      <c r="F5">
        <v>4.1219000000000001</v>
      </c>
      <c r="G5">
        <v>4.1261999999999999</v>
      </c>
      <c r="H5">
        <v>4.1346999999999996</v>
      </c>
      <c r="I5">
        <v>4.1462000000000003</v>
      </c>
      <c r="J5">
        <v>4.16</v>
      </c>
      <c r="Q5">
        <v>0.10843999999999999</v>
      </c>
      <c r="R5">
        <v>4.1111000000000004</v>
      </c>
      <c r="S5">
        <v>4.1150000000000002</v>
      </c>
      <c r="T5">
        <v>4.1261999999999999</v>
      </c>
      <c r="U5">
        <v>4.1462000000000003</v>
      </c>
    </row>
    <row r="6" spans="1:21" x14ac:dyDescent="0.25">
      <c r="A6" s="25">
        <v>1.842132643605306E-2</v>
      </c>
      <c r="B6">
        <v>0.19711000000000001</v>
      </c>
      <c r="C6">
        <v>4.0590000000000002</v>
      </c>
      <c r="D6">
        <v>4.0757000000000003</v>
      </c>
      <c r="E6">
        <v>4.0654000000000003</v>
      </c>
      <c r="F6">
        <v>4.0758999999999999</v>
      </c>
      <c r="G6">
        <v>4.0766</v>
      </c>
      <c r="H6">
        <v>4.0894000000000004</v>
      </c>
      <c r="I6">
        <v>4.0945999999999998</v>
      </c>
      <c r="J6">
        <v>4.1148999999999996</v>
      </c>
      <c r="Q6">
        <v>0.19711000000000001</v>
      </c>
      <c r="R6">
        <v>4.0590000000000002</v>
      </c>
      <c r="S6">
        <v>4.0654000000000003</v>
      </c>
      <c r="T6">
        <v>4.0766</v>
      </c>
      <c r="U6">
        <v>4.0945999999999998</v>
      </c>
    </row>
    <row r="7" spans="1:21" x14ac:dyDescent="0.25">
      <c r="A7" s="25">
        <v>2.6134814082083183E-2</v>
      </c>
      <c r="B7">
        <v>0.28186</v>
      </c>
      <c r="C7">
        <v>4.0114999999999998</v>
      </c>
      <c r="D7">
        <v>4.0316999999999998</v>
      </c>
      <c r="E7">
        <v>4.0198999999999998</v>
      </c>
      <c r="F7">
        <v>4.0328999999999997</v>
      </c>
      <c r="G7">
        <v>4.0308000000000002</v>
      </c>
      <c r="H7">
        <v>4.0471000000000004</v>
      </c>
      <c r="I7">
        <v>4.0468999999999999</v>
      </c>
      <c r="J7">
        <v>4.0728999999999997</v>
      </c>
      <c r="Q7">
        <v>0.28186</v>
      </c>
      <c r="R7">
        <v>4.0114999999999998</v>
      </c>
      <c r="S7">
        <v>4.0198999999999998</v>
      </c>
      <c r="T7">
        <v>4.0308000000000002</v>
      </c>
      <c r="U7">
        <v>4.0468999999999999</v>
      </c>
    </row>
    <row r="8" spans="1:21" x14ac:dyDescent="0.25">
      <c r="A8" s="25">
        <v>3.5662973642124125E-2</v>
      </c>
      <c r="B8">
        <v>0.38841999999999999</v>
      </c>
      <c r="C8">
        <v>3.9533</v>
      </c>
      <c r="D8">
        <v>3.9777999999999998</v>
      </c>
      <c r="E8">
        <v>3.9643999999999999</v>
      </c>
      <c r="F8">
        <v>3.9803000000000002</v>
      </c>
      <c r="G8">
        <v>3.9750999999999999</v>
      </c>
      <c r="H8">
        <v>3.9952999999999999</v>
      </c>
      <c r="I8">
        <v>3.9893999999999998</v>
      </c>
      <c r="J8">
        <v>4.0216000000000003</v>
      </c>
      <c r="Q8">
        <v>0.38841999999999999</v>
      </c>
      <c r="R8">
        <v>3.9533</v>
      </c>
      <c r="S8">
        <v>3.9643999999999999</v>
      </c>
      <c r="T8">
        <v>3.9750999999999999</v>
      </c>
      <c r="U8">
        <v>3.9893999999999998</v>
      </c>
    </row>
    <row r="9" spans="1:21" x14ac:dyDescent="0.25">
      <c r="A9" s="25">
        <v>4.7800000000000002E-2</v>
      </c>
      <c r="B9">
        <v>0.52775000000000005</v>
      </c>
      <c r="C9">
        <v>3.8807</v>
      </c>
      <c r="D9">
        <v>3.9096000000000002</v>
      </c>
      <c r="E9">
        <v>3.8957000000000002</v>
      </c>
      <c r="F9">
        <v>3.9140000000000001</v>
      </c>
      <c r="G9">
        <v>3.9039999999999999</v>
      </c>
      <c r="H9">
        <v>3.9289999999999998</v>
      </c>
      <c r="I9">
        <v>3.9182000000000001</v>
      </c>
      <c r="J9">
        <v>3.9565999999999999</v>
      </c>
      <c r="Q9">
        <v>0.52775000000000005</v>
      </c>
      <c r="R9">
        <v>3.8807</v>
      </c>
      <c r="S9">
        <v>3.8957000000000002</v>
      </c>
      <c r="T9">
        <v>3.9039999999999999</v>
      </c>
      <c r="U9">
        <v>3.9182000000000001</v>
      </c>
    </row>
    <row r="13" spans="1:21" ht="12.75" customHeight="1" x14ac:dyDescent="0.25">
      <c r="G13" t="s">
        <v>33</v>
      </c>
      <c r="H13">
        <f>COUNT(E16:E39)</f>
        <v>24</v>
      </c>
    </row>
    <row r="14" spans="1:21" ht="15.75" thickBot="1" x14ac:dyDescent="0.3">
      <c r="G14" t="s">
        <v>43</v>
      </c>
      <c r="H14" s="24">
        <f>SQRT(SUMSQ(E16:E39)/H13)</f>
        <v>4.731128006475448E-3</v>
      </c>
    </row>
    <row r="15" spans="1:21" ht="15.75" thickBot="1" x14ac:dyDescent="0.3">
      <c r="B15" s="21" t="s">
        <v>23</v>
      </c>
      <c r="C15" s="23" t="s">
        <v>24</v>
      </c>
      <c r="D15" s="23" t="s">
        <v>34</v>
      </c>
      <c r="E15" s="22" t="s">
        <v>32</v>
      </c>
      <c r="G15" t="s">
        <v>48</v>
      </c>
      <c r="H15" s="25">
        <f t="shared" ref="H15:H20" si="0">SQRT(SUMSQ(E16,E22,E28,E34)/4)</f>
        <v>5.8992955486206807E-4</v>
      </c>
    </row>
    <row r="16" spans="1:21" x14ac:dyDescent="0.25">
      <c r="A16" s="27">
        <v>298.14999999999998</v>
      </c>
      <c r="B16" s="10">
        <v>4.1779000000000002</v>
      </c>
      <c r="C16" s="18">
        <v>4.1821000000000002</v>
      </c>
      <c r="D16">
        <f>B16-C16</f>
        <v>-4.1999999999999815E-3</v>
      </c>
      <c r="E16" s="20">
        <f t="shared" ref="E16:E39" si="1">(B16-C16)/B16</f>
        <v>-1.0052897388640181E-3</v>
      </c>
      <c r="G16" t="s">
        <v>46</v>
      </c>
      <c r="H16" s="25">
        <f t="shared" si="0"/>
        <v>2.4641916924586188E-3</v>
      </c>
    </row>
    <row r="17" spans="1:8" x14ac:dyDescent="0.25">
      <c r="A17" s="27"/>
      <c r="B17" s="10">
        <v>4.1111000000000004</v>
      </c>
      <c r="C17" s="18">
        <v>4.1212999999999997</v>
      </c>
      <c r="D17">
        <f t="shared" ref="D17:D39" si="2">B17-C17</f>
        <v>-1.0199999999999321E-2</v>
      </c>
      <c r="E17" s="20">
        <f t="shared" si="1"/>
        <v>-2.4810877867235824E-3</v>
      </c>
      <c r="G17" t="s">
        <v>47</v>
      </c>
      <c r="H17" s="25">
        <f t="shared" si="0"/>
        <v>3.8090798895515812E-3</v>
      </c>
    </row>
    <row r="18" spans="1:8" x14ac:dyDescent="0.25">
      <c r="A18" s="27"/>
      <c r="B18" s="10">
        <v>4.0590000000000002</v>
      </c>
      <c r="C18" s="18">
        <v>4.0757000000000003</v>
      </c>
      <c r="D18">
        <f t="shared" si="2"/>
        <v>-1.6700000000000159E-2</v>
      </c>
      <c r="E18" s="20">
        <f t="shared" si="1"/>
        <v>-4.1143138704114708E-3</v>
      </c>
      <c r="G18" t="s">
        <v>49</v>
      </c>
      <c r="H18" s="25">
        <f t="shared" si="0"/>
        <v>4.8333189651590079E-3</v>
      </c>
    </row>
    <row r="19" spans="1:8" x14ac:dyDescent="0.25">
      <c r="A19" s="27"/>
      <c r="B19" s="10">
        <v>4.0114999999999998</v>
      </c>
      <c r="C19" s="18">
        <v>4.0316999999999998</v>
      </c>
      <c r="D19">
        <f t="shared" si="2"/>
        <v>-2.0199999999999996E-2</v>
      </c>
      <c r="E19" s="20">
        <f t="shared" si="1"/>
        <v>-5.035522871743736E-3</v>
      </c>
      <c r="G19" t="s">
        <v>45</v>
      </c>
      <c r="H19" s="25">
        <f t="shared" si="0"/>
        <v>6.0304061387784023E-3</v>
      </c>
    </row>
    <row r="20" spans="1:8" x14ac:dyDescent="0.25">
      <c r="A20" s="27"/>
      <c r="B20" s="10">
        <v>3.9533</v>
      </c>
      <c r="C20" s="18">
        <v>3.9777999999999998</v>
      </c>
      <c r="D20">
        <f t="shared" si="2"/>
        <v>-2.4499999999999744E-2</v>
      </c>
      <c r="E20" s="20">
        <f t="shared" si="1"/>
        <v>-6.1973541092251398E-3</v>
      </c>
      <c r="G20" t="s">
        <v>44</v>
      </c>
      <c r="H20" s="25">
        <f t="shared" si="0"/>
        <v>7.3242962585143958E-3</v>
      </c>
    </row>
    <row r="21" spans="1:8" ht="15.75" thickBot="1" x14ac:dyDescent="0.3">
      <c r="A21" s="27"/>
      <c r="B21" s="12">
        <v>3.8807</v>
      </c>
      <c r="C21" s="19">
        <v>3.9096000000000002</v>
      </c>
      <c r="D21">
        <f t="shared" si="2"/>
        <v>-2.8900000000000148E-2</v>
      </c>
      <c r="E21" s="20">
        <f t="shared" si="1"/>
        <v>-7.4471100574638972E-3</v>
      </c>
    </row>
    <row r="22" spans="1:8" x14ac:dyDescent="0.25">
      <c r="A22" s="27">
        <v>323.14999999999998</v>
      </c>
      <c r="B22" s="16">
        <v>4.1790000000000003</v>
      </c>
      <c r="C22" s="17">
        <v>4.1798000000000002</v>
      </c>
      <c r="D22">
        <f t="shared" si="2"/>
        <v>-7.9999999999991189E-4</v>
      </c>
      <c r="E22" s="20">
        <f t="shared" si="1"/>
        <v>-1.9143335726248191E-4</v>
      </c>
    </row>
    <row r="23" spans="1:8" x14ac:dyDescent="0.25">
      <c r="A23" s="27"/>
      <c r="B23" s="10">
        <v>4.1150000000000002</v>
      </c>
      <c r="C23" s="18">
        <v>4.1219000000000001</v>
      </c>
      <c r="D23">
        <f t="shared" si="2"/>
        <v>-6.8999999999999062E-3</v>
      </c>
      <c r="E23" s="20">
        <f t="shared" si="1"/>
        <v>-1.6767922235722736E-3</v>
      </c>
    </row>
    <row r="24" spans="1:8" x14ac:dyDescent="0.25">
      <c r="A24" s="27"/>
      <c r="B24" s="10">
        <v>4.0654000000000003</v>
      </c>
      <c r="C24" s="18">
        <v>4.0758999999999999</v>
      </c>
      <c r="D24">
        <f t="shared" si="2"/>
        <v>-1.049999999999951E-2</v>
      </c>
      <c r="E24" s="20">
        <f t="shared" si="1"/>
        <v>-2.5827716829831034E-3</v>
      </c>
      <c r="H24" s="24"/>
    </row>
    <row r="25" spans="1:8" x14ac:dyDescent="0.25">
      <c r="A25" s="27"/>
      <c r="B25" s="10">
        <v>4.0198999999999998</v>
      </c>
      <c r="C25" s="18">
        <v>4.0328999999999997</v>
      </c>
      <c r="D25">
        <f t="shared" si="2"/>
        <v>-1.2999999999999901E-2</v>
      </c>
      <c r="E25" s="20">
        <f t="shared" si="1"/>
        <v>-3.2339112913256302E-3</v>
      </c>
      <c r="G25" t="s">
        <v>43</v>
      </c>
      <c r="H25" s="24">
        <v>4.731128006475448E-3</v>
      </c>
    </row>
    <row r="26" spans="1:8" x14ac:dyDescent="0.25">
      <c r="A26" s="27"/>
      <c r="B26" s="10">
        <v>3.9643999999999999</v>
      </c>
      <c r="C26" s="18">
        <v>3.9803000000000002</v>
      </c>
      <c r="D26">
        <f t="shared" si="2"/>
        <v>-1.5900000000000247E-2</v>
      </c>
      <c r="E26" s="20">
        <f t="shared" si="1"/>
        <v>-4.0106951871658383E-3</v>
      </c>
      <c r="G26" t="s">
        <v>50</v>
      </c>
      <c r="H26" s="24">
        <f>SQRT(SUMSQ(E16:E21)/6)</f>
        <v>4.887349647196634E-3</v>
      </c>
    </row>
    <row r="27" spans="1:8" ht="15.75" thickBot="1" x14ac:dyDescent="0.3">
      <c r="A27" s="27"/>
      <c r="B27" s="12">
        <v>3.8957000000000002</v>
      </c>
      <c r="C27" s="19">
        <v>3.9140000000000001</v>
      </c>
      <c r="D27">
        <f t="shared" si="2"/>
        <v>-1.8299999999999983E-2</v>
      </c>
      <c r="E27" s="20">
        <f t="shared" si="1"/>
        <v>-4.6974869728161773E-3</v>
      </c>
      <c r="G27" t="s">
        <v>51</v>
      </c>
      <c r="H27" s="24">
        <f>SQRT(SUMSQ(E22:E27)/6)</f>
        <v>3.1125881631963704E-3</v>
      </c>
    </row>
    <row r="28" spans="1:8" x14ac:dyDescent="0.25">
      <c r="A28" s="27">
        <v>348.15</v>
      </c>
      <c r="B28" s="16">
        <v>4.1910999999999996</v>
      </c>
      <c r="C28" s="17">
        <v>4.1917</v>
      </c>
      <c r="D28">
        <f t="shared" si="2"/>
        <v>-6.0000000000037801E-4</v>
      </c>
      <c r="E28" s="20">
        <f t="shared" si="1"/>
        <v>-1.4316050678828425E-4</v>
      </c>
      <c r="G28" t="s">
        <v>52</v>
      </c>
      <c r="H28" s="24">
        <f>SQRT(SUMSQ(E28:E33)/6)</f>
        <v>4.0271155935854338E-3</v>
      </c>
    </row>
    <row r="29" spans="1:8" x14ac:dyDescent="0.25">
      <c r="A29" s="27"/>
      <c r="B29" s="10">
        <v>4.1261999999999999</v>
      </c>
      <c r="C29" s="18">
        <v>4.1346999999999996</v>
      </c>
      <c r="D29">
        <f t="shared" si="2"/>
        <v>-8.49999999999973E-3</v>
      </c>
      <c r="E29" s="20">
        <f t="shared" si="1"/>
        <v>-2.0600067859046414E-3</v>
      </c>
      <c r="G29" t="s">
        <v>53</v>
      </c>
      <c r="H29" s="24">
        <f>SQRT(SUMSQ(E34:E39)/6)</f>
        <v>6.3041444465449237E-3</v>
      </c>
    </row>
    <row r="30" spans="1:8" x14ac:dyDescent="0.25">
      <c r="A30" s="27"/>
      <c r="B30" s="10">
        <v>4.0766</v>
      </c>
      <c r="C30" s="18">
        <v>4.0894000000000004</v>
      </c>
      <c r="D30">
        <f t="shared" si="2"/>
        <v>-1.2800000000000367E-2</v>
      </c>
      <c r="E30" s="20">
        <f t="shared" si="1"/>
        <v>-3.1398714615121343E-3</v>
      </c>
    </row>
    <row r="31" spans="1:8" x14ac:dyDescent="0.25">
      <c r="A31" s="27"/>
      <c r="B31" s="10">
        <v>4.0308000000000002</v>
      </c>
      <c r="C31" s="18">
        <v>4.0471000000000004</v>
      </c>
      <c r="D31">
        <f t="shared" si="2"/>
        <v>-1.6300000000000203E-2</v>
      </c>
      <c r="E31" s="20">
        <f t="shared" si="1"/>
        <v>-4.0438622605934805E-3</v>
      </c>
    </row>
    <row r="32" spans="1:8" x14ac:dyDescent="0.25">
      <c r="A32" s="27"/>
      <c r="B32" s="10">
        <v>3.9750999999999999</v>
      </c>
      <c r="C32" s="18">
        <v>3.9952999999999999</v>
      </c>
      <c r="D32">
        <f t="shared" si="2"/>
        <v>-2.0199999999999996E-2</v>
      </c>
      <c r="E32" s="20">
        <f t="shared" si="1"/>
        <v>-5.0816331664612201E-3</v>
      </c>
    </row>
    <row r="33" spans="1:5" ht="15.75" thickBot="1" x14ac:dyDescent="0.3">
      <c r="A33" s="27"/>
      <c r="B33" s="12">
        <v>3.9039999999999999</v>
      </c>
      <c r="C33" s="19">
        <v>3.9289999999999998</v>
      </c>
      <c r="D33">
        <f t="shared" si="2"/>
        <v>-2.4999999999999911E-2</v>
      </c>
      <c r="E33" s="20">
        <f t="shared" si="1"/>
        <v>-6.4036885245901416E-3</v>
      </c>
    </row>
    <row r="34" spans="1:5" x14ac:dyDescent="0.25">
      <c r="A34" s="27">
        <v>373.15</v>
      </c>
      <c r="B34" s="16">
        <v>4.2142999999999997</v>
      </c>
      <c r="C34" s="17">
        <v>4.2167000000000003</v>
      </c>
      <c r="D34">
        <f t="shared" si="2"/>
        <v>-2.4000000000006239E-3</v>
      </c>
      <c r="E34" s="20">
        <f t="shared" si="1"/>
        <v>-5.6948959495067364E-4</v>
      </c>
    </row>
    <row r="35" spans="1:5" x14ac:dyDescent="0.25">
      <c r="A35" s="27"/>
      <c r="B35" s="10">
        <v>4.1462000000000003</v>
      </c>
      <c r="C35" s="18">
        <v>4.16</v>
      </c>
      <c r="D35">
        <f t="shared" si="2"/>
        <v>-1.3799999999999812E-2</v>
      </c>
      <c r="E35" s="20">
        <f t="shared" si="1"/>
        <v>-3.3283488495489391E-3</v>
      </c>
    </row>
    <row r="36" spans="1:5" x14ac:dyDescent="0.25">
      <c r="A36" s="27"/>
      <c r="B36" s="10">
        <v>4.0945999999999998</v>
      </c>
      <c r="C36" s="18">
        <v>4.1148999999999996</v>
      </c>
      <c r="D36">
        <f t="shared" si="2"/>
        <v>-2.0299999999999763E-2</v>
      </c>
      <c r="E36" s="20">
        <f t="shared" si="1"/>
        <v>-4.9577492306940273E-3</v>
      </c>
    </row>
    <row r="37" spans="1:5" x14ac:dyDescent="0.25">
      <c r="A37" s="27"/>
      <c r="B37" s="10">
        <v>4.0468999999999999</v>
      </c>
      <c r="C37" s="18">
        <v>4.0728999999999997</v>
      </c>
      <c r="D37">
        <f t="shared" si="2"/>
        <v>-2.5999999999999801E-2</v>
      </c>
      <c r="E37" s="20">
        <f t="shared" si="1"/>
        <v>-6.4246707356247499E-3</v>
      </c>
    </row>
    <row r="38" spans="1:5" x14ac:dyDescent="0.25">
      <c r="A38" s="27"/>
      <c r="B38" s="10">
        <v>3.9893999999999998</v>
      </c>
      <c r="C38" s="18">
        <v>4.0216000000000003</v>
      </c>
      <c r="D38">
        <f t="shared" si="2"/>
        <v>-3.220000000000045E-2</v>
      </c>
      <c r="E38" s="20">
        <f t="shared" si="1"/>
        <v>-8.0713891813306397E-3</v>
      </c>
    </row>
    <row r="39" spans="1:5" ht="15.75" thickBot="1" x14ac:dyDescent="0.3">
      <c r="A39" s="27"/>
      <c r="B39" s="12">
        <v>3.9182000000000001</v>
      </c>
      <c r="C39" s="19">
        <v>3.9565999999999999</v>
      </c>
      <c r="D39">
        <f t="shared" si="2"/>
        <v>-3.8399999999999768E-2</v>
      </c>
      <c r="E39" s="20">
        <f t="shared" si="1"/>
        <v>-9.8004185595425876E-3</v>
      </c>
    </row>
  </sheetData>
  <mergeCells count="11">
    <mergeCell ref="Q1:U1"/>
    <mergeCell ref="B1:F1"/>
    <mergeCell ref="C2:D2"/>
    <mergeCell ref="E2:F2"/>
    <mergeCell ref="G2:H2"/>
    <mergeCell ref="I2:J2"/>
    <mergeCell ref="A16:A21"/>
    <mergeCell ref="A22:A27"/>
    <mergeCell ref="A28:A33"/>
    <mergeCell ref="A34:A39"/>
    <mergeCell ref="Q2:U2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F17" sqref="F17"/>
    </sheetView>
  </sheetViews>
  <sheetFormatPr baseColWidth="10" defaultColWidth="11.5703125" defaultRowHeight="15" x14ac:dyDescent="0.25"/>
  <sheetData>
    <row r="1" spans="1:10" x14ac:dyDescent="0.25">
      <c r="B1" s="28" t="s">
        <v>35</v>
      </c>
      <c r="C1" s="28"/>
      <c r="D1" s="28"/>
      <c r="E1" s="28"/>
      <c r="F1" s="28"/>
      <c r="G1" s="28"/>
      <c r="H1" s="28"/>
      <c r="I1" s="28"/>
      <c r="J1" s="28"/>
    </row>
    <row r="2" spans="1:10" x14ac:dyDescent="0.25">
      <c r="B2" s="28" t="s">
        <v>36</v>
      </c>
      <c r="C2" s="28"/>
      <c r="D2" s="28"/>
      <c r="E2" s="28"/>
      <c r="F2" s="28"/>
      <c r="G2" s="28"/>
      <c r="H2" s="28"/>
      <c r="I2" s="28"/>
      <c r="J2" s="28"/>
    </row>
    <row r="3" spans="1:10" x14ac:dyDescent="0.25">
      <c r="A3" t="s">
        <v>37</v>
      </c>
      <c r="B3">
        <v>80</v>
      </c>
      <c r="C3">
        <v>90</v>
      </c>
      <c r="D3">
        <v>100</v>
      </c>
      <c r="E3">
        <v>120</v>
      </c>
      <c r="F3">
        <v>130</v>
      </c>
      <c r="G3">
        <v>140</v>
      </c>
      <c r="H3">
        <v>160</v>
      </c>
      <c r="I3">
        <v>180</v>
      </c>
      <c r="J3">
        <v>200</v>
      </c>
    </row>
    <row r="4" spans="1:10" x14ac:dyDescent="0.25">
      <c r="A4">
        <v>2.044</v>
      </c>
      <c r="B4">
        <v>0.97209999999999996</v>
      </c>
      <c r="D4">
        <v>0.97909999999999997</v>
      </c>
      <c r="E4">
        <v>0.98180000000000001</v>
      </c>
      <c r="G4">
        <v>0.98899999999999999</v>
      </c>
      <c r="H4">
        <v>0.99929999999999997</v>
      </c>
      <c r="I4">
        <v>1.0115000000000001</v>
      </c>
    </row>
    <row r="5" spans="1:10" x14ac:dyDescent="0.25">
      <c r="A5">
        <v>3.996</v>
      </c>
      <c r="B5">
        <v>0.94550000000000001</v>
      </c>
      <c r="D5">
        <v>0.94950000000000001</v>
      </c>
      <c r="E5">
        <v>0.95420000000000005</v>
      </c>
      <c r="G5">
        <v>0.96089999999999998</v>
      </c>
      <c r="H5">
        <v>0.96899999999999997</v>
      </c>
      <c r="I5">
        <v>0.98060000000000003</v>
      </c>
    </row>
    <row r="6" spans="1:10" x14ac:dyDescent="0.25">
      <c r="A6">
        <v>5.9569999999999999</v>
      </c>
      <c r="B6">
        <v>0.92020000000000002</v>
      </c>
      <c r="D6">
        <v>0.92349999999999999</v>
      </c>
      <c r="E6">
        <v>0.92669999999999997</v>
      </c>
      <c r="G6">
        <v>0.93240000000000001</v>
      </c>
      <c r="H6">
        <v>0.94030000000000002</v>
      </c>
      <c r="I6">
        <v>0.9506</v>
      </c>
    </row>
    <row r="7" spans="1:10" x14ac:dyDescent="0.25">
      <c r="A7">
        <v>7.8769999999999998</v>
      </c>
      <c r="B7">
        <v>0.89449999999999996</v>
      </c>
      <c r="D7">
        <v>0.8982</v>
      </c>
      <c r="E7">
        <v>0.90129999999999999</v>
      </c>
      <c r="G7">
        <v>0.90639999999999998</v>
      </c>
      <c r="H7">
        <v>0.91320000000000001</v>
      </c>
      <c r="I7">
        <v>0.92159999999999997</v>
      </c>
    </row>
    <row r="9" spans="1:10" x14ac:dyDescent="0.25">
      <c r="B9" s="28" t="s">
        <v>18</v>
      </c>
      <c r="C9" s="28"/>
      <c r="D9" s="28"/>
      <c r="E9" s="28"/>
      <c r="F9" s="28"/>
      <c r="G9" s="28"/>
      <c r="H9" s="28"/>
      <c r="I9" s="28"/>
      <c r="J9" s="28"/>
    </row>
    <row r="10" spans="1:10" x14ac:dyDescent="0.25">
      <c r="A10">
        <v>2.044</v>
      </c>
      <c r="B10">
        <f>B4*4.184</f>
        <v>4.0672664000000003</v>
      </c>
      <c r="D10">
        <f t="shared" ref="D10:E13" si="0">D4*4.184</f>
        <v>4.0965543999999996</v>
      </c>
      <c r="E10">
        <f t="shared" si="0"/>
        <v>4.1078511999999998</v>
      </c>
      <c r="G10">
        <f t="shared" ref="G10:I13" si="1">G4*4.184</f>
        <v>4.1379760000000001</v>
      </c>
      <c r="H10">
        <f t="shared" si="1"/>
        <v>4.1810711999999999</v>
      </c>
      <c r="I10">
        <f t="shared" si="1"/>
        <v>4.2321160000000004</v>
      </c>
    </row>
    <row r="11" spans="1:10" x14ac:dyDescent="0.25">
      <c r="A11">
        <v>3.996</v>
      </c>
      <c r="B11">
        <f>B5*4.184</f>
        <v>3.955972</v>
      </c>
      <c r="D11">
        <f t="shared" si="0"/>
        <v>3.9727080000000004</v>
      </c>
      <c r="E11">
        <f t="shared" si="0"/>
        <v>3.9923728000000005</v>
      </c>
      <c r="G11">
        <f t="shared" si="1"/>
        <v>4.0204056000000001</v>
      </c>
      <c r="H11">
        <f t="shared" si="1"/>
        <v>4.0542959999999999</v>
      </c>
      <c r="I11">
        <f t="shared" si="1"/>
        <v>4.1028304000000002</v>
      </c>
    </row>
    <row r="12" spans="1:10" x14ac:dyDescent="0.25">
      <c r="A12">
        <v>5.9569999999999999</v>
      </c>
      <c r="B12">
        <f>B6*4.184</f>
        <v>3.8501168000000003</v>
      </c>
      <c r="D12">
        <f t="shared" si="0"/>
        <v>3.8639239999999999</v>
      </c>
      <c r="E12">
        <f t="shared" si="0"/>
        <v>3.8773127999999999</v>
      </c>
      <c r="G12">
        <f t="shared" si="1"/>
        <v>3.9011616</v>
      </c>
      <c r="H12">
        <f t="shared" si="1"/>
        <v>3.9342152000000001</v>
      </c>
      <c r="I12">
        <f t="shared" si="1"/>
        <v>3.9773104000000004</v>
      </c>
    </row>
    <row r="13" spans="1:10" x14ac:dyDescent="0.25">
      <c r="A13">
        <v>7.8769999999999998</v>
      </c>
      <c r="B13">
        <f>B7*4.184</f>
        <v>3.742588</v>
      </c>
      <c r="D13">
        <f t="shared" si="0"/>
        <v>3.7580688000000002</v>
      </c>
      <c r="E13">
        <f t="shared" si="0"/>
        <v>3.7710392000000001</v>
      </c>
      <c r="G13">
        <f t="shared" si="1"/>
        <v>3.7923776</v>
      </c>
      <c r="H13">
        <f t="shared" si="1"/>
        <v>3.8208288000000001</v>
      </c>
      <c r="I13">
        <f t="shared" si="1"/>
        <v>3.8559744</v>
      </c>
    </row>
  </sheetData>
  <mergeCells count="3">
    <mergeCell ref="B2:J2"/>
    <mergeCell ref="B1:J1"/>
    <mergeCell ref="B9:J9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G20" sqref="G20"/>
    </sheetView>
  </sheetViews>
  <sheetFormatPr baseColWidth="10" defaultColWidth="11.5703125" defaultRowHeight="15" x14ac:dyDescent="0.25"/>
  <cols>
    <col min="1" max="1" width="16.7109375" customWidth="1"/>
  </cols>
  <sheetData>
    <row r="1" spans="1:11" x14ac:dyDescent="0.25">
      <c r="A1" t="s">
        <v>55</v>
      </c>
      <c r="B1" t="s">
        <v>56</v>
      </c>
      <c r="C1">
        <v>0</v>
      </c>
      <c r="D1">
        <v>10</v>
      </c>
      <c r="E1">
        <v>20</v>
      </c>
      <c r="F1">
        <v>30</v>
      </c>
      <c r="G1">
        <v>40</v>
      </c>
      <c r="H1">
        <v>50</v>
      </c>
      <c r="I1">
        <v>60</v>
      </c>
      <c r="J1">
        <v>70</v>
      </c>
      <c r="K1">
        <v>80</v>
      </c>
    </row>
    <row r="2" spans="1:11" x14ac:dyDescent="0.25">
      <c r="A2">
        <v>0.02</v>
      </c>
      <c r="B2">
        <v>0.21434669592070374</v>
      </c>
      <c r="C2">
        <v>4065</v>
      </c>
      <c r="D2">
        <v>4065</v>
      </c>
      <c r="E2">
        <v>4065</v>
      </c>
      <c r="F2">
        <v>4065</v>
      </c>
      <c r="G2">
        <v>4069</v>
      </c>
      <c r="H2">
        <v>4067</v>
      </c>
      <c r="I2">
        <v>4073</v>
      </c>
      <c r="J2">
        <v>4077</v>
      </c>
      <c r="K2">
        <v>4086</v>
      </c>
    </row>
    <row r="3" spans="1:11" x14ac:dyDescent="0.25">
      <c r="A3">
        <v>0.04</v>
      </c>
      <c r="B3">
        <v>0.43762450417143683</v>
      </c>
      <c r="C3">
        <v>3939</v>
      </c>
      <c r="D3">
        <v>3939</v>
      </c>
      <c r="E3">
        <v>3944</v>
      </c>
      <c r="F3">
        <v>3944</v>
      </c>
      <c r="G3">
        <v>3948</v>
      </c>
      <c r="H3">
        <v>3948</v>
      </c>
      <c r="I3">
        <v>3952</v>
      </c>
      <c r="J3">
        <v>3956</v>
      </c>
      <c r="K3">
        <v>3964</v>
      </c>
    </row>
    <row r="4" spans="1:11" x14ac:dyDescent="0.25">
      <c r="A4">
        <v>0.06</v>
      </c>
      <c r="B4">
        <v>0.67040349575198821</v>
      </c>
      <c r="C4">
        <v>3814</v>
      </c>
      <c r="D4">
        <v>3818</v>
      </c>
      <c r="E4">
        <v>3822</v>
      </c>
      <c r="F4">
        <v>3826</v>
      </c>
      <c r="G4">
        <v>3830</v>
      </c>
      <c r="H4">
        <v>3830</v>
      </c>
      <c r="I4">
        <v>3835</v>
      </c>
      <c r="J4">
        <v>3843</v>
      </c>
      <c r="K4">
        <v>3851</v>
      </c>
    </row>
    <row r="5" spans="1:11" x14ac:dyDescent="0.25">
      <c r="A5">
        <v>0.08</v>
      </c>
      <c r="B5">
        <v>0.91330331305343326</v>
      </c>
      <c r="C5">
        <v>3692</v>
      </c>
      <c r="D5">
        <v>3696</v>
      </c>
      <c r="E5">
        <v>3701</v>
      </c>
      <c r="F5">
        <v>3705</v>
      </c>
      <c r="G5">
        <v>3709</v>
      </c>
      <c r="H5">
        <v>3713</v>
      </c>
      <c r="I5">
        <v>3722</v>
      </c>
      <c r="J5">
        <v>3730</v>
      </c>
      <c r="K5">
        <v>3738</v>
      </c>
    </row>
    <row r="6" spans="1:11" x14ac:dyDescent="0.25">
      <c r="A6">
        <v>0.1</v>
      </c>
      <c r="B6">
        <v>1.1669986777904982</v>
      </c>
      <c r="C6">
        <v>3575</v>
      </c>
      <c r="D6">
        <v>3583</v>
      </c>
      <c r="E6">
        <v>3588</v>
      </c>
      <c r="F6">
        <v>3596</v>
      </c>
      <c r="G6">
        <v>3600</v>
      </c>
      <c r="H6">
        <v>3609</v>
      </c>
      <c r="I6">
        <v>3617</v>
      </c>
      <c r="J6">
        <v>3625</v>
      </c>
      <c r="K6">
        <v>3634</v>
      </c>
    </row>
    <row r="7" spans="1:11" x14ac:dyDescent="0.25">
      <c r="A7">
        <v>0.12</v>
      </c>
      <c r="B7">
        <v>1.432225650015611</v>
      </c>
      <c r="C7">
        <v>3462</v>
      </c>
      <c r="D7">
        <v>3470</v>
      </c>
      <c r="E7">
        <v>3479</v>
      </c>
      <c r="F7">
        <v>3491</v>
      </c>
      <c r="G7">
        <v>3500</v>
      </c>
      <c r="H7">
        <v>3508</v>
      </c>
      <c r="I7">
        <v>3516</v>
      </c>
      <c r="J7">
        <v>3525</v>
      </c>
      <c r="K7">
        <v>3533</v>
      </c>
    </row>
    <row r="8" spans="1:11" x14ac:dyDescent="0.25">
      <c r="A8">
        <v>0.14000000000000001</v>
      </c>
      <c r="B8">
        <v>1.7097887604837532</v>
      </c>
      <c r="C8">
        <v>3349</v>
      </c>
      <c r="D8">
        <v>3357</v>
      </c>
      <c r="E8">
        <v>3370</v>
      </c>
      <c r="F8">
        <v>3382</v>
      </c>
      <c r="G8">
        <v>3395</v>
      </c>
      <c r="H8">
        <v>3408</v>
      </c>
      <c r="I8">
        <v>3416</v>
      </c>
      <c r="J8">
        <v>3424</v>
      </c>
      <c r="K8">
        <v>3433</v>
      </c>
    </row>
    <row r="9" spans="1:11" x14ac:dyDescent="0.25">
      <c r="A9">
        <v>0.16</v>
      </c>
      <c r="B9">
        <v>2.0005691619265682</v>
      </c>
      <c r="C9">
        <v>3249</v>
      </c>
      <c r="D9">
        <v>3257</v>
      </c>
      <c r="E9">
        <v>3274</v>
      </c>
      <c r="F9">
        <v>3286</v>
      </c>
      <c r="G9">
        <v>3299</v>
      </c>
      <c r="H9">
        <v>3311</v>
      </c>
      <c r="I9">
        <v>3324</v>
      </c>
      <c r="J9">
        <v>3336</v>
      </c>
      <c r="K9">
        <v>3345</v>
      </c>
    </row>
    <row r="10" spans="1:11" x14ac:dyDescent="0.25">
      <c r="A10">
        <v>0.18</v>
      </c>
      <c r="B10">
        <v>2.3055339731958617</v>
      </c>
      <c r="C10">
        <v>3152</v>
      </c>
      <c r="D10">
        <v>3165</v>
      </c>
      <c r="E10">
        <v>3177</v>
      </c>
      <c r="F10">
        <v>3194</v>
      </c>
      <c r="G10">
        <v>3207</v>
      </c>
      <c r="H10">
        <v>3223</v>
      </c>
      <c r="I10">
        <v>3236</v>
      </c>
      <c r="J10">
        <v>3249</v>
      </c>
      <c r="K10">
        <v>3257</v>
      </c>
    </row>
    <row r="11" spans="1:11" x14ac:dyDescent="0.25">
      <c r="A11">
        <v>0.2</v>
      </c>
      <c r="B11">
        <v>2.6257470250286206</v>
      </c>
      <c r="C11">
        <v>3060</v>
      </c>
      <c r="D11">
        <v>3073</v>
      </c>
      <c r="E11">
        <v>3089</v>
      </c>
      <c r="F11">
        <v>3102</v>
      </c>
      <c r="G11">
        <v>3119</v>
      </c>
      <c r="H11">
        <v>3131</v>
      </c>
      <c r="I11">
        <v>3144</v>
      </c>
      <c r="J11">
        <v>3156</v>
      </c>
      <c r="K11">
        <v>3165</v>
      </c>
    </row>
    <row r="12" spans="1:11" x14ac:dyDescent="0.25">
      <c r="A12">
        <v>0.22</v>
      </c>
      <c r="B12">
        <v>2.9623812590066492</v>
      </c>
      <c r="C12">
        <v>2968</v>
      </c>
      <c r="D12">
        <v>2985</v>
      </c>
      <c r="E12">
        <v>3001</v>
      </c>
      <c r="F12">
        <v>3014</v>
      </c>
      <c r="G12">
        <v>3027</v>
      </c>
      <c r="H12">
        <v>3043</v>
      </c>
      <c r="I12">
        <v>3056</v>
      </c>
      <c r="J12">
        <v>3068</v>
      </c>
      <c r="K12">
        <v>3077</v>
      </c>
    </row>
    <row r="13" spans="1:11" x14ac:dyDescent="0.25">
      <c r="A13">
        <v>0.24</v>
      </c>
      <c r="B13">
        <v>3.3167330842466787</v>
      </c>
      <c r="C13">
        <v>2893</v>
      </c>
      <c r="D13">
        <v>2905</v>
      </c>
      <c r="E13">
        <v>2922</v>
      </c>
      <c r="F13">
        <v>2934</v>
      </c>
      <c r="G13">
        <v>2947</v>
      </c>
      <c r="H13">
        <v>2960</v>
      </c>
      <c r="I13">
        <v>2976</v>
      </c>
      <c r="J13">
        <v>2989</v>
      </c>
      <c r="K13">
        <v>2997</v>
      </c>
    </row>
    <row r="14" spans="1:11" x14ac:dyDescent="0.25">
      <c r="A14">
        <v>0.26</v>
      </c>
      <c r="B14">
        <v>3.690239062202386</v>
      </c>
      <c r="C14">
        <v>2817</v>
      </c>
      <c r="D14">
        <v>2830</v>
      </c>
      <c r="E14">
        <v>2842</v>
      </c>
      <c r="F14">
        <v>2855</v>
      </c>
      <c r="G14">
        <v>2868</v>
      </c>
      <c r="H14">
        <v>2880</v>
      </c>
      <c r="I14">
        <v>2893</v>
      </c>
      <c r="J14">
        <v>2905</v>
      </c>
      <c r="K14">
        <v>2914</v>
      </c>
    </row>
    <row r="15" spans="1:11" x14ac:dyDescent="0.25">
      <c r="A15">
        <v>0.28000000000000003</v>
      </c>
      <c r="B15">
        <v>4.0844953722667441</v>
      </c>
      <c r="C15">
        <v>2742</v>
      </c>
      <c r="D15">
        <v>2754</v>
      </c>
      <c r="E15">
        <v>2767</v>
      </c>
      <c r="F15">
        <v>2780</v>
      </c>
      <c r="G15">
        <v>2788</v>
      </c>
      <c r="H15">
        <v>2801</v>
      </c>
      <c r="I15">
        <v>2813</v>
      </c>
      <c r="J15">
        <v>2826</v>
      </c>
      <c r="K15">
        <v>2834</v>
      </c>
    </row>
    <row r="16" spans="1:11" x14ac:dyDescent="0.25">
      <c r="A16">
        <v>0.3</v>
      </c>
      <c r="B16">
        <v>4.5012806143347781</v>
      </c>
      <c r="C16">
        <v>2658</v>
      </c>
      <c r="D16">
        <v>2675</v>
      </c>
      <c r="E16">
        <v>2687</v>
      </c>
      <c r="F16">
        <v>2704</v>
      </c>
      <c r="G16">
        <v>2713</v>
      </c>
      <c r="H16">
        <v>2729</v>
      </c>
      <c r="I16">
        <v>2742</v>
      </c>
      <c r="J16">
        <v>2750</v>
      </c>
      <c r="K16">
        <v>2759</v>
      </c>
    </row>
    <row r="17" spans="1:11" x14ac:dyDescent="0.25">
      <c r="A17">
        <v>0.32</v>
      </c>
      <c r="B17">
        <v>4.9425826353479918</v>
      </c>
      <c r="C17">
        <v>2583</v>
      </c>
      <c r="D17">
        <v>2600</v>
      </c>
      <c r="E17">
        <v>2612</v>
      </c>
      <c r="F17">
        <v>2629</v>
      </c>
      <c r="G17">
        <v>2641</v>
      </c>
      <c r="H17">
        <v>2658</v>
      </c>
      <c r="I17">
        <v>2671</v>
      </c>
      <c r="J17">
        <v>2683</v>
      </c>
      <c r="K17">
        <v>2692</v>
      </c>
    </row>
    <row r="18" spans="1:11" x14ac:dyDescent="0.25">
      <c r="A18">
        <v>0.34</v>
      </c>
      <c r="B18">
        <v>5.4106302333923102</v>
      </c>
      <c r="C18">
        <v>2516</v>
      </c>
      <c r="D18">
        <v>2533</v>
      </c>
      <c r="E18">
        <v>2545</v>
      </c>
      <c r="F18">
        <v>2562</v>
      </c>
      <c r="G18">
        <v>2574</v>
      </c>
      <c r="H18">
        <v>2591</v>
      </c>
      <c r="I18">
        <v>2604</v>
      </c>
      <c r="J18">
        <v>2616</v>
      </c>
      <c r="K18">
        <v>2625</v>
      </c>
    </row>
    <row r="19" spans="1:11" x14ac:dyDescent="0.25">
      <c r="A19">
        <v>0.36</v>
      </c>
      <c r="B19">
        <v>5.9079308063143969</v>
      </c>
      <c r="F19">
        <v>2503</v>
      </c>
      <c r="G19">
        <v>2516</v>
      </c>
      <c r="H19">
        <v>2533</v>
      </c>
      <c r="I19">
        <v>2545</v>
      </c>
      <c r="J19">
        <v>2558</v>
      </c>
      <c r="K19">
        <v>2566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overview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guwang</dc:creator>
  <cp:lastModifiedBy>guwang</cp:lastModifiedBy>
  <dcterms:created xsi:type="dcterms:W3CDTF">2015-06-05T18:17:20Z</dcterms:created>
  <dcterms:modified xsi:type="dcterms:W3CDTF">2019-12-10T14:58:47Z</dcterms:modified>
</cp:coreProperties>
</file>