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uwang\GIT\test_project_emba\"/>
    </mc:Choice>
  </mc:AlternateContent>
  <xr:revisionPtr revIDLastSave="0" documentId="13_ncr:1_{CBA41AB1-4775-406C-895B-81B1AE61BFCD}" xr6:coauthVersionLast="44" xr6:coauthVersionMax="44" xr10:uidLastSave="{00000000-0000-0000-0000-000000000000}"/>
  <bookViews>
    <workbookView xWindow="810" yWindow="-120" windowWidth="28110" windowHeight="16440" activeTab="5" xr2:uid="{00000000-000D-0000-FFFF-FFFF00000000}"/>
  </bookViews>
  <sheets>
    <sheet name="VLE 1_Pressure" sheetId="1" r:id="rId1"/>
    <sheet name="C_p" sheetId="2" r:id="rId2"/>
    <sheet name="conversion" sheetId="3" r:id="rId3"/>
    <sheet name="compare" sheetId="4" r:id="rId4"/>
    <sheet name="p_dampf" sheetId="5" r:id="rId5"/>
    <sheet name="Tabelle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3" l="1"/>
  <c r="J25" i="3" s="1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F25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8" i="3"/>
  <c r="I7" i="3"/>
  <c r="F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7" i="3"/>
  <c r="C12" i="2" l="1"/>
  <c r="E12" i="2"/>
  <c r="F12" i="2"/>
  <c r="H12" i="2"/>
  <c r="I12" i="2"/>
  <c r="J12" i="2"/>
  <c r="C13" i="2"/>
  <c r="E13" i="2"/>
  <c r="F13" i="2"/>
  <c r="H13" i="2"/>
  <c r="I13" i="2"/>
  <c r="J13" i="2"/>
  <c r="C14" i="2"/>
  <c r="E14" i="2"/>
  <c r="F14" i="2"/>
  <c r="H14" i="2"/>
  <c r="I14" i="2"/>
  <c r="J14" i="2"/>
  <c r="E11" i="2"/>
  <c r="F11" i="2"/>
  <c r="H11" i="2"/>
  <c r="I11" i="2"/>
  <c r="J11" i="2"/>
  <c r="C11" i="2"/>
</calcChain>
</file>

<file path=xl/sharedStrings.xml><?xml version="1.0" encoding="utf-8"?>
<sst xmlns="http://schemas.openxmlformats.org/spreadsheetml/2006/main" count="85" uniqueCount="45">
  <si>
    <t>Experimental VLE Data for Temperature T, Pressure P, and Molality m for the MgSO4 + H2O System</t>
  </si>
  <si>
    <t>m1 = 0.5 mol/kg</t>
  </si>
  <si>
    <t>T/K</t>
  </si>
  <si>
    <t>P/kPa</t>
  </si>
  <si>
    <t>m2 = 1 mol/kg</t>
  </si>
  <si>
    <t>m3 = 1.5 mol/kg</t>
  </si>
  <si>
    <t>m4 = 2 mol/kg</t>
  </si>
  <si>
    <t>m5 = 3 mol/kg</t>
  </si>
  <si>
    <t>m6 = 4 mol/kg</t>
  </si>
  <si>
    <t>Reference: Experimental and Modeling of Vapor−Liquid Equilibria for Electrolyte Solution Systems (journal of chemical enginneering data)</t>
  </si>
  <si>
    <t>m (mol/kg)</t>
  </si>
  <si>
    <t>Vapor Pressure (kPa)</t>
  </si>
  <si>
    <t>Reference: Thermodynamic Properties of Aqueous Electrolyte Solutions, Kashinath R. Patll (1991)</t>
  </si>
  <si>
    <t>x(%)</t>
  </si>
  <si>
    <t>Temp (°C) 80 - 200 °C</t>
  </si>
  <si>
    <t>molality, m/(mol/kg)</t>
  </si>
  <si>
    <t>water</t>
  </si>
  <si>
    <t>Cp: J/(g*K)</t>
  </si>
  <si>
    <t>Cp: cal/(g*K)</t>
  </si>
  <si>
    <t>(molality)</t>
  </si>
  <si>
    <t>M_mgcl2</t>
  </si>
  <si>
    <t>Water</t>
  </si>
  <si>
    <t>MassFraction</t>
  </si>
  <si>
    <t>MoleFraction</t>
  </si>
  <si>
    <t>Motality</t>
  </si>
  <si>
    <t>g/mol</t>
  </si>
  <si>
    <t>exp 303</t>
  </si>
  <si>
    <t>sim 303</t>
  </si>
  <si>
    <t>exp 313</t>
  </si>
  <si>
    <t>sim 313</t>
  </si>
  <si>
    <t>exp 323</t>
  </si>
  <si>
    <t>sim 323</t>
  </si>
  <si>
    <t>exp 333</t>
  </si>
  <si>
    <t>sim 333</t>
  </si>
  <si>
    <t>exp 343</t>
  </si>
  <si>
    <t>sim 343</t>
  </si>
  <si>
    <t>Quelle: Apparent Molar Heat Capacities and Volumes of Aqueous Solutions
of MgCI2, CaCI2, and SrCI2 at Elevated Temperatures</t>
  </si>
  <si>
    <t>exp 298</t>
  </si>
  <si>
    <t>sim 298</t>
  </si>
  <si>
    <t>exp 348</t>
  </si>
  <si>
    <t>sim 348</t>
  </si>
  <si>
    <t>exp 373</t>
  </si>
  <si>
    <t>sim 373</t>
  </si>
  <si>
    <t>(molality) m (mol/kg)</t>
  </si>
  <si>
    <t>molality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</si>
</sst>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  <numFmt numFmtId="166" formatCode="_-* #,##0.0000\ _€_-;\-* #,##0.0000\ _€_-;_-* &quot;-&quot;??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4" xfId="0" applyNumberFormat="1" applyBorder="1"/>
    <xf numFmtId="0" fontId="0" fillId="0" borderId="4" xfId="0" applyBorder="1"/>
    <xf numFmtId="2" fontId="0" fillId="0" borderId="5" xfId="0" applyNumberFormat="1" applyBorder="1"/>
    <xf numFmtId="0" fontId="0" fillId="0" borderId="10" xfId="0" applyBorder="1"/>
    <xf numFmtId="2" fontId="0" fillId="0" borderId="0" xfId="0" applyNumberFormat="1" applyBorder="1"/>
    <xf numFmtId="0" fontId="0" fillId="0" borderId="0" xfId="0" applyBorder="1"/>
    <xf numFmtId="2" fontId="0" fillId="0" borderId="6" xfId="0" applyNumberFormat="1" applyBorder="1"/>
    <xf numFmtId="0" fontId="0" fillId="0" borderId="11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SättigungsDampfDruck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compare!$B$3</c:f>
              <c:strCache>
                <c:ptCount val="1"/>
                <c:pt idx="0">
                  <c:v>exp 303</c:v>
                </c:pt>
              </c:strCache>
            </c:strRef>
          </c:tx>
          <c:spPr>
            <a:ln w="22225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  <a:round/>
              </a:ln>
              <a:effectLst/>
            </c:spPr>
          </c:marker>
          <c:xVal>
            <c:numRef>
              <c:f>compare!$A$4:$A$11</c:f>
              <c:numCache>
                <c:formatCode>General</c:formatCode>
                <c:ptCount val="8"/>
                <c:pt idx="0">
                  <c:v>1.0469999999999999</c:v>
                </c:pt>
                <c:pt idx="1">
                  <c:v>1.3029999999999999</c:v>
                </c:pt>
                <c:pt idx="2">
                  <c:v>2.0059999999999998</c:v>
                </c:pt>
                <c:pt idx="3">
                  <c:v>2.4489999999999998</c:v>
                </c:pt>
                <c:pt idx="4">
                  <c:v>3.1669999999999998</c:v>
                </c:pt>
                <c:pt idx="5">
                  <c:v>3.7370000000000001</c:v>
                </c:pt>
                <c:pt idx="6">
                  <c:v>4.343</c:v>
                </c:pt>
                <c:pt idx="7">
                  <c:v>4.8010000000000002</c:v>
                </c:pt>
              </c:numCache>
            </c:numRef>
          </c:xVal>
          <c:yVal>
            <c:numRef>
              <c:f>compare!$B$4:$B$11</c:f>
              <c:numCache>
                <c:formatCode>0.00</c:formatCode>
                <c:ptCount val="8"/>
                <c:pt idx="0">
                  <c:v>3.98</c:v>
                </c:pt>
                <c:pt idx="1">
                  <c:v>3.85</c:v>
                </c:pt>
                <c:pt idx="2">
                  <c:v>3.6</c:v>
                </c:pt>
                <c:pt idx="3">
                  <c:v>3.33</c:v>
                </c:pt>
                <c:pt idx="4">
                  <c:v>2.98</c:v>
                </c:pt>
                <c:pt idx="5">
                  <c:v>2.74</c:v>
                </c:pt>
                <c:pt idx="6">
                  <c:v>2.3199999999999998</c:v>
                </c:pt>
                <c:pt idx="7">
                  <c:v>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EB-4ACE-B2E7-97E413FDF5AF}"/>
            </c:ext>
          </c:extLst>
        </c:ser>
        <c:ser>
          <c:idx val="1"/>
          <c:order val="1"/>
          <c:tx>
            <c:strRef>
              <c:f>compare!$C$3</c:f>
              <c:strCache>
                <c:ptCount val="1"/>
                <c:pt idx="0">
                  <c:v>sim 303</c:v>
                </c:pt>
              </c:strCache>
            </c:strRef>
          </c:tx>
          <c:spPr>
            <a:ln w="22225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  <a:round/>
              </a:ln>
              <a:effectLst/>
            </c:spPr>
          </c:marker>
          <c:xVal>
            <c:numRef>
              <c:f>compare!$A$4:$A$11</c:f>
              <c:numCache>
                <c:formatCode>General</c:formatCode>
                <c:ptCount val="8"/>
                <c:pt idx="0">
                  <c:v>1.0469999999999999</c:v>
                </c:pt>
                <c:pt idx="1">
                  <c:v>1.3029999999999999</c:v>
                </c:pt>
                <c:pt idx="2">
                  <c:v>2.0059999999999998</c:v>
                </c:pt>
                <c:pt idx="3">
                  <c:v>2.4489999999999998</c:v>
                </c:pt>
                <c:pt idx="4">
                  <c:v>3.1669999999999998</c:v>
                </c:pt>
                <c:pt idx="5">
                  <c:v>3.7370000000000001</c:v>
                </c:pt>
                <c:pt idx="6">
                  <c:v>4.343</c:v>
                </c:pt>
                <c:pt idx="7">
                  <c:v>4.8010000000000002</c:v>
                </c:pt>
              </c:numCache>
            </c:numRef>
          </c:xVal>
          <c:yVal>
            <c:numRef>
              <c:f>compare!$C$4:$C$11</c:f>
              <c:numCache>
                <c:formatCode>0.00</c:formatCode>
                <c:ptCount val="8"/>
                <c:pt idx="0">
                  <c:v>4.0696000000000003</c:v>
                </c:pt>
                <c:pt idx="1">
                  <c:v>3.97</c:v>
                </c:pt>
                <c:pt idx="2">
                  <c:v>3.62</c:v>
                </c:pt>
                <c:pt idx="3">
                  <c:v>3.37</c:v>
                </c:pt>
                <c:pt idx="4">
                  <c:v>2.93</c:v>
                </c:pt>
                <c:pt idx="5">
                  <c:v>2.59</c:v>
                </c:pt>
                <c:pt idx="6">
                  <c:v>2.2400000000000002</c:v>
                </c:pt>
                <c:pt idx="7">
                  <c:v>1.996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EB-4ACE-B2E7-97E413FDF5AF}"/>
            </c:ext>
          </c:extLst>
        </c:ser>
        <c:ser>
          <c:idx val="2"/>
          <c:order val="2"/>
          <c:tx>
            <c:strRef>
              <c:f>compare!$D$3</c:f>
              <c:strCache>
                <c:ptCount val="1"/>
                <c:pt idx="0">
                  <c:v>exp 313</c:v>
                </c:pt>
              </c:strCache>
            </c:strRef>
          </c:tx>
          <c:spPr>
            <a:ln w="22225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  <a:round/>
              </a:ln>
              <a:effectLst/>
            </c:spPr>
          </c:marker>
          <c:xVal>
            <c:numRef>
              <c:f>compare!$A$4:$A$11</c:f>
              <c:numCache>
                <c:formatCode>General</c:formatCode>
                <c:ptCount val="8"/>
                <c:pt idx="0">
                  <c:v>1.0469999999999999</c:v>
                </c:pt>
                <c:pt idx="1">
                  <c:v>1.3029999999999999</c:v>
                </c:pt>
                <c:pt idx="2">
                  <c:v>2.0059999999999998</c:v>
                </c:pt>
                <c:pt idx="3">
                  <c:v>2.4489999999999998</c:v>
                </c:pt>
                <c:pt idx="4">
                  <c:v>3.1669999999999998</c:v>
                </c:pt>
                <c:pt idx="5">
                  <c:v>3.7370000000000001</c:v>
                </c:pt>
                <c:pt idx="6">
                  <c:v>4.343</c:v>
                </c:pt>
                <c:pt idx="7">
                  <c:v>4.8010000000000002</c:v>
                </c:pt>
              </c:numCache>
            </c:numRef>
          </c:xVal>
          <c:yVal>
            <c:numRef>
              <c:f>compare!$D$4:$D$11</c:f>
              <c:numCache>
                <c:formatCode>General</c:formatCode>
                <c:ptCount val="8"/>
                <c:pt idx="0">
                  <c:v>6.94</c:v>
                </c:pt>
                <c:pt idx="1">
                  <c:v>6.74</c:v>
                </c:pt>
                <c:pt idx="2">
                  <c:v>6.29</c:v>
                </c:pt>
                <c:pt idx="3">
                  <c:v>5.86</c:v>
                </c:pt>
                <c:pt idx="4">
                  <c:v>5.22</c:v>
                </c:pt>
                <c:pt idx="5">
                  <c:v>4.8</c:v>
                </c:pt>
                <c:pt idx="6">
                  <c:v>4.09</c:v>
                </c:pt>
                <c:pt idx="7">
                  <c:v>3.52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EB-4ACE-B2E7-97E413FDF5AF}"/>
            </c:ext>
          </c:extLst>
        </c:ser>
        <c:ser>
          <c:idx val="3"/>
          <c:order val="3"/>
          <c:tx>
            <c:strRef>
              <c:f>compare!$E$3</c:f>
              <c:strCache>
                <c:ptCount val="1"/>
                <c:pt idx="0">
                  <c:v>sim 313</c:v>
                </c:pt>
              </c:strCache>
            </c:strRef>
          </c:tx>
          <c:spPr>
            <a:ln w="22225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tint val="81000"/>
                  </a:schemeClr>
                </a:solidFill>
                <a:round/>
              </a:ln>
              <a:effectLst/>
            </c:spPr>
          </c:marker>
          <c:xVal>
            <c:numRef>
              <c:f>compare!$A$4:$A$11</c:f>
              <c:numCache>
                <c:formatCode>General</c:formatCode>
                <c:ptCount val="8"/>
                <c:pt idx="0">
                  <c:v>1.0469999999999999</c:v>
                </c:pt>
                <c:pt idx="1">
                  <c:v>1.3029999999999999</c:v>
                </c:pt>
                <c:pt idx="2">
                  <c:v>2.0059999999999998</c:v>
                </c:pt>
                <c:pt idx="3">
                  <c:v>2.4489999999999998</c:v>
                </c:pt>
                <c:pt idx="4">
                  <c:v>3.1669999999999998</c:v>
                </c:pt>
                <c:pt idx="5">
                  <c:v>3.7370000000000001</c:v>
                </c:pt>
                <c:pt idx="6">
                  <c:v>4.343</c:v>
                </c:pt>
                <c:pt idx="7">
                  <c:v>4.8010000000000002</c:v>
                </c:pt>
              </c:numCache>
            </c:numRef>
          </c:xVal>
          <c:yVal>
            <c:numRef>
              <c:f>compare!$E$4:$E$11</c:f>
              <c:numCache>
                <c:formatCode>0.00</c:formatCode>
                <c:ptCount val="8"/>
                <c:pt idx="0">
                  <c:v>7.09</c:v>
                </c:pt>
                <c:pt idx="1">
                  <c:v>6.92</c:v>
                </c:pt>
                <c:pt idx="2">
                  <c:v>6.33</c:v>
                </c:pt>
                <c:pt idx="3">
                  <c:v>5.89</c:v>
                </c:pt>
                <c:pt idx="4">
                  <c:v>5.13</c:v>
                </c:pt>
                <c:pt idx="5">
                  <c:v>4.54</c:v>
                </c:pt>
                <c:pt idx="6">
                  <c:v>3.94</c:v>
                </c:pt>
                <c:pt idx="7">
                  <c:v>3.52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EB-4ACE-B2E7-97E413FDF5AF}"/>
            </c:ext>
          </c:extLst>
        </c:ser>
        <c:ser>
          <c:idx val="4"/>
          <c:order val="4"/>
          <c:tx>
            <c:strRef>
              <c:f>compare!$F$3</c:f>
              <c:strCache>
                <c:ptCount val="1"/>
                <c:pt idx="0">
                  <c:v>exp 323</c:v>
                </c:pt>
              </c:strCache>
            </c:strRef>
          </c:tx>
          <c:spPr>
            <a:ln w="22225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tint val="94000"/>
                  </a:schemeClr>
                </a:solidFill>
                <a:round/>
              </a:ln>
              <a:effectLst/>
            </c:spPr>
          </c:marker>
          <c:xVal>
            <c:numRef>
              <c:f>compare!$A$4:$A$11</c:f>
              <c:numCache>
                <c:formatCode>General</c:formatCode>
                <c:ptCount val="8"/>
                <c:pt idx="0">
                  <c:v>1.0469999999999999</c:v>
                </c:pt>
                <c:pt idx="1">
                  <c:v>1.3029999999999999</c:v>
                </c:pt>
                <c:pt idx="2">
                  <c:v>2.0059999999999998</c:v>
                </c:pt>
                <c:pt idx="3">
                  <c:v>2.4489999999999998</c:v>
                </c:pt>
                <c:pt idx="4">
                  <c:v>3.1669999999999998</c:v>
                </c:pt>
                <c:pt idx="5">
                  <c:v>3.7370000000000001</c:v>
                </c:pt>
                <c:pt idx="6">
                  <c:v>4.343</c:v>
                </c:pt>
                <c:pt idx="7">
                  <c:v>4.8010000000000002</c:v>
                </c:pt>
              </c:numCache>
            </c:numRef>
          </c:xVal>
          <c:yVal>
            <c:numRef>
              <c:f>compare!$F$4:$F$11</c:f>
              <c:numCache>
                <c:formatCode>0.00</c:formatCode>
                <c:ptCount val="8"/>
                <c:pt idx="0">
                  <c:v>11.63</c:v>
                </c:pt>
                <c:pt idx="1">
                  <c:v>11.31</c:v>
                </c:pt>
                <c:pt idx="2">
                  <c:v>10.57</c:v>
                </c:pt>
                <c:pt idx="3">
                  <c:v>9.8699999999999992</c:v>
                </c:pt>
                <c:pt idx="4">
                  <c:v>8.81</c:v>
                </c:pt>
                <c:pt idx="5">
                  <c:v>8.07</c:v>
                </c:pt>
                <c:pt idx="6">
                  <c:v>6.93</c:v>
                </c:pt>
                <c:pt idx="7">
                  <c:v>6.04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EB-4ACE-B2E7-97E413FDF5AF}"/>
            </c:ext>
          </c:extLst>
        </c:ser>
        <c:ser>
          <c:idx val="5"/>
          <c:order val="5"/>
          <c:tx>
            <c:strRef>
              <c:f>compare!$G$3</c:f>
              <c:strCache>
                <c:ptCount val="1"/>
                <c:pt idx="0">
                  <c:v>sim 323</c:v>
                </c:pt>
              </c:strCache>
            </c:strRef>
          </c:tx>
          <c:spPr>
            <a:ln w="22225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  <a:round/>
              </a:ln>
              <a:effectLst/>
            </c:spPr>
          </c:marker>
          <c:xVal>
            <c:numRef>
              <c:f>compare!$A$4:$A$11</c:f>
              <c:numCache>
                <c:formatCode>General</c:formatCode>
                <c:ptCount val="8"/>
                <c:pt idx="0">
                  <c:v>1.0469999999999999</c:v>
                </c:pt>
                <c:pt idx="1">
                  <c:v>1.3029999999999999</c:v>
                </c:pt>
                <c:pt idx="2">
                  <c:v>2.0059999999999998</c:v>
                </c:pt>
                <c:pt idx="3">
                  <c:v>2.4489999999999998</c:v>
                </c:pt>
                <c:pt idx="4">
                  <c:v>3.1669999999999998</c:v>
                </c:pt>
                <c:pt idx="5">
                  <c:v>3.7370000000000001</c:v>
                </c:pt>
                <c:pt idx="6">
                  <c:v>4.343</c:v>
                </c:pt>
                <c:pt idx="7">
                  <c:v>4.8010000000000002</c:v>
                </c:pt>
              </c:numCache>
            </c:numRef>
          </c:xVal>
          <c:yVal>
            <c:numRef>
              <c:f>compare!$G$4:$G$11</c:f>
              <c:numCache>
                <c:formatCode>0.00</c:formatCode>
                <c:ptCount val="8"/>
                <c:pt idx="0">
                  <c:v>11.88</c:v>
                </c:pt>
                <c:pt idx="1">
                  <c:v>11.6</c:v>
                </c:pt>
                <c:pt idx="2">
                  <c:v>10.62</c:v>
                </c:pt>
                <c:pt idx="3">
                  <c:v>9.9</c:v>
                </c:pt>
                <c:pt idx="4">
                  <c:v>8.66</c:v>
                </c:pt>
                <c:pt idx="5">
                  <c:v>7.67</c:v>
                </c:pt>
                <c:pt idx="6">
                  <c:v>6.67</c:v>
                </c:pt>
                <c:pt idx="7">
                  <c:v>5.96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EB-4ACE-B2E7-97E413FDF5AF}"/>
            </c:ext>
          </c:extLst>
        </c:ser>
        <c:ser>
          <c:idx val="6"/>
          <c:order val="6"/>
          <c:tx>
            <c:strRef>
              <c:f>compare!$H$3</c:f>
              <c:strCache>
                <c:ptCount val="1"/>
                <c:pt idx="0">
                  <c:v>exp 333</c:v>
                </c:pt>
              </c:strCache>
            </c:strRef>
          </c:tx>
          <c:spPr>
            <a:ln w="2222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shade val="80000"/>
                  </a:schemeClr>
                </a:solidFill>
                <a:round/>
              </a:ln>
              <a:effectLst/>
            </c:spPr>
          </c:marker>
          <c:xVal>
            <c:numRef>
              <c:f>compare!$A$4:$A$11</c:f>
              <c:numCache>
                <c:formatCode>General</c:formatCode>
                <c:ptCount val="8"/>
                <c:pt idx="0">
                  <c:v>1.0469999999999999</c:v>
                </c:pt>
                <c:pt idx="1">
                  <c:v>1.3029999999999999</c:v>
                </c:pt>
                <c:pt idx="2">
                  <c:v>2.0059999999999998</c:v>
                </c:pt>
                <c:pt idx="3">
                  <c:v>2.4489999999999998</c:v>
                </c:pt>
                <c:pt idx="4">
                  <c:v>3.1669999999999998</c:v>
                </c:pt>
                <c:pt idx="5">
                  <c:v>3.7370000000000001</c:v>
                </c:pt>
                <c:pt idx="6">
                  <c:v>4.343</c:v>
                </c:pt>
                <c:pt idx="7">
                  <c:v>4.8010000000000002</c:v>
                </c:pt>
              </c:numCache>
            </c:numRef>
          </c:xVal>
          <c:yVal>
            <c:numRef>
              <c:f>compare!$H$4:$H$11</c:f>
              <c:numCache>
                <c:formatCode>0.00</c:formatCode>
                <c:ptCount val="8"/>
                <c:pt idx="0">
                  <c:v>18.8</c:v>
                </c:pt>
                <c:pt idx="1">
                  <c:v>18.350000000000001</c:v>
                </c:pt>
                <c:pt idx="2">
                  <c:v>17.170000000000002</c:v>
                </c:pt>
                <c:pt idx="3">
                  <c:v>16.04</c:v>
                </c:pt>
                <c:pt idx="4">
                  <c:v>14.32</c:v>
                </c:pt>
                <c:pt idx="5">
                  <c:v>13.08</c:v>
                </c:pt>
                <c:pt idx="6">
                  <c:v>11.33</c:v>
                </c:pt>
                <c:pt idx="7">
                  <c:v>9.93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9EB-4ACE-B2E7-97E413FDF5AF}"/>
            </c:ext>
          </c:extLst>
        </c:ser>
        <c:ser>
          <c:idx val="7"/>
          <c:order val="7"/>
          <c:tx>
            <c:strRef>
              <c:f>compare!$I$3</c:f>
              <c:strCache>
                <c:ptCount val="1"/>
                <c:pt idx="0">
                  <c:v>sim 333</c:v>
                </c:pt>
              </c:strCache>
            </c:strRef>
          </c:tx>
          <c:spPr>
            <a:ln w="22225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  <a:round/>
              </a:ln>
              <a:effectLst/>
            </c:spPr>
          </c:marker>
          <c:xVal>
            <c:numRef>
              <c:f>compare!$A$4:$A$11</c:f>
              <c:numCache>
                <c:formatCode>General</c:formatCode>
                <c:ptCount val="8"/>
                <c:pt idx="0">
                  <c:v>1.0469999999999999</c:v>
                </c:pt>
                <c:pt idx="1">
                  <c:v>1.3029999999999999</c:v>
                </c:pt>
                <c:pt idx="2">
                  <c:v>2.0059999999999998</c:v>
                </c:pt>
                <c:pt idx="3">
                  <c:v>2.4489999999999998</c:v>
                </c:pt>
                <c:pt idx="4">
                  <c:v>3.1669999999999998</c:v>
                </c:pt>
                <c:pt idx="5">
                  <c:v>3.7370000000000001</c:v>
                </c:pt>
                <c:pt idx="6">
                  <c:v>4.343</c:v>
                </c:pt>
                <c:pt idx="7">
                  <c:v>4.8010000000000002</c:v>
                </c:pt>
              </c:numCache>
            </c:numRef>
          </c:xVal>
          <c:yVal>
            <c:numRef>
              <c:f>compare!$I$4:$I$11</c:f>
              <c:numCache>
                <c:formatCode>0.00</c:formatCode>
                <c:ptCount val="8"/>
                <c:pt idx="0">
                  <c:v>19.22</c:v>
                </c:pt>
                <c:pt idx="1">
                  <c:v>18.78</c:v>
                </c:pt>
                <c:pt idx="2">
                  <c:v>17.22</c:v>
                </c:pt>
                <c:pt idx="3">
                  <c:v>16.079999999999998</c:v>
                </c:pt>
                <c:pt idx="4">
                  <c:v>14.09</c:v>
                </c:pt>
                <c:pt idx="5">
                  <c:v>12.5</c:v>
                </c:pt>
                <c:pt idx="6">
                  <c:v>10.89</c:v>
                </c:pt>
                <c:pt idx="7">
                  <c:v>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9EB-4ACE-B2E7-97E413FDF5AF}"/>
            </c:ext>
          </c:extLst>
        </c:ser>
        <c:ser>
          <c:idx val="8"/>
          <c:order val="8"/>
          <c:tx>
            <c:strRef>
              <c:f>compare!$J$3</c:f>
              <c:strCache>
                <c:ptCount val="1"/>
                <c:pt idx="0">
                  <c:v>exp 343</c:v>
                </c:pt>
              </c:strCache>
            </c:strRef>
          </c:tx>
          <c:spPr>
            <a:ln w="22225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  <a:round/>
              </a:ln>
              <a:effectLst/>
            </c:spPr>
          </c:marker>
          <c:xVal>
            <c:numRef>
              <c:f>compare!$A$4:$A$11</c:f>
              <c:numCache>
                <c:formatCode>General</c:formatCode>
                <c:ptCount val="8"/>
                <c:pt idx="0">
                  <c:v>1.0469999999999999</c:v>
                </c:pt>
                <c:pt idx="1">
                  <c:v>1.3029999999999999</c:v>
                </c:pt>
                <c:pt idx="2">
                  <c:v>2.0059999999999998</c:v>
                </c:pt>
                <c:pt idx="3">
                  <c:v>2.4489999999999998</c:v>
                </c:pt>
                <c:pt idx="4">
                  <c:v>3.1669999999999998</c:v>
                </c:pt>
                <c:pt idx="5">
                  <c:v>3.7370000000000001</c:v>
                </c:pt>
                <c:pt idx="6">
                  <c:v>4.343</c:v>
                </c:pt>
                <c:pt idx="7">
                  <c:v>4.8010000000000002</c:v>
                </c:pt>
              </c:numCache>
            </c:numRef>
          </c:xVal>
          <c:yVal>
            <c:numRef>
              <c:f>compare!$J$4:$J$11</c:f>
              <c:numCache>
                <c:formatCode>0.00</c:formatCode>
                <c:ptCount val="8"/>
                <c:pt idx="0">
                  <c:v>29.45</c:v>
                </c:pt>
                <c:pt idx="1">
                  <c:v>28.8</c:v>
                </c:pt>
                <c:pt idx="2">
                  <c:v>26.91</c:v>
                </c:pt>
                <c:pt idx="3">
                  <c:v>25.33</c:v>
                </c:pt>
                <c:pt idx="4">
                  <c:v>22.51</c:v>
                </c:pt>
                <c:pt idx="5">
                  <c:v>20.59</c:v>
                </c:pt>
                <c:pt idx="6">
                  <c:v>17.91</c:v>
                </c:pt>
                <c:pt idx="7">
                  <c:v>15.77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9EB-4ACE-B2E7-97E413FDF5AF}"/>
            </c:ext>
          </c:extLst>
        </c:ser>
        <c:ser>
          <c:idx val="9"/>
          <c:order val="9"/>
          <c:tx>
            <c:strRef>
              <c:f>compare!$K$3</c:f>
              <c:strCache>
                <c:ptCount val="1"/>
                <c:pt idx="0">
                  <c:v>sim 343</c:v>
                </c:pt>
              </c:strCache>
            </c:strRef>
          </c:tx>
          <c:spPr>
            <a:ln w="22225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  <a:round/>
              </a:ln>
              <a:effectLst/>
            </c:spPr>
          </c:marker>
          <c:xVal>
            <c:numRef>
              <c:f>compare!$A$4:$A$11</c:f>
              <c:numCache>
                <c:formatCode>General</c:formatCode>
                <c:ptCount val="8"/>
                <c:pt idx="0">
                  <c:v>1.0469999999999999</c:v>
                </c:pt>
                <c:pt idx="1">
                  <c:v>1.3029999999999999</c:v>
                </c:pt>
                <c:pt idx="2">
                  <c:v>2.0059999999999998</c:v>
                </c:pt>
                <c:pt idx="3">
                  <c:v>2.4489999999999998</c:v>
                </c:pt>
                <c:pt idx="4">
                  <c:v>3.1669999999999998</c:v>
                </c:pt>
                <c:pt idx="5">
                  <c:v>3.7370000000000001</c:v>
                </c:pt>
                <c:pt idx="6">
                  <c:v>4.343</c:v>
                </c:pt>
                <c:pt idx="7">
                  <c:v>4.8010000000000002</c:v>
                </c:pt>
              </c:numCache>
            </c:numRef>
          </c:xVal>
          <c:yVal>
            <c:numRef>
              <c:f>compare!$K$4:$K$11</c:f>
              <c:numCache>
                <c:formatCode>0.00</c:formatCode>
                <c:ptCount val="8"/>
                <c:pt idx="0">
                  <c:v>30.12</c:v>
                </c:pt>
                <c:pt idx="1">
                  <c:v>29.45</c:v>
                </c:pt>
                <c:pt idx="2">
                  <c:v>27.07</c:v>
                </c:pt>
                <c:pt idx="3">
                  <c:v>25.29</c:v>
                </c:pt>
                <c:pt idx="4">
                  <c:v>22.2</c:v>
                </c:pt>
                <c:pt idx="5">
                  <c:v>19.739999999999998</c:v>
                </c:pt>
                <c:pt idx="6">
                  <c:v>17.23</c:v>
                </c:pt>
                <c:pt idx="7">
                  <c:v>15.45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9EB-4ACE-B2E7-97E413FDF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36400"/>
        <c:axId val="472835120"/>
      </c:scatterChart>
      <c:valAx>
        <c:axId val="4728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835120"/>
        <c:crosses val="autoZero"/>
        <c:crossBetween val="midCat"/>
      </c:valAx>
      <c:valAx>
        <c:axId val="4728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83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Heat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compare!$B$44</c:f>
              <c:strCache>
                <c:ptCount val="1"/>
                <c:pt idx="0">
                  <c:v>exp 298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compare!$A$45:$A$50</c:f>
              <c:numCache>
                <c:formatCode>General</c:formatCode>
                <c:ptCount val="6"/>
                <c:pt idx="0">
                  <c:v>0</c:v>
                </c:pt>
                <c:pt idx="1">
                  <c:v>0.10843999999999999</c:v>
                </c:pt>
                <c:pt idx="2">
                  <c:v>0.19711000000000001</c:v>
                </c:pt>
                <c:pt idx="3">
                  <c:v>0.28186</c:v>
                </c:pt>
                <c:pt idx="4">
                  <c:v>0.38841999999999999</c:v>
                </c:pt>
                <c:pt idx="5">
                  <c:v>0.52775000000000005</c:v>
                </c:pt>
              </c:numCache>
            </c:numRef>
          </c:xVal>
          <c:yVal>
            <c:numRef>
              <c:f>compare!$B$45:$B$50</c:f>
              <c:numCache>
                <c:formatCode>General</c:formatCode>
                <c:ptCount val="6"/>
                <c:pt idx="0">
                  <c:v>4.1779000000000002</c:v>
                </c:pt>
                <c:pt idx="1">
                  <c:v>4.1111000000000004</c:v>
                </c:pt>
                <c:pt idx="2">
                  <c:v>4.0590000000000002</c:v>
                </c:pt>
                <c:pt idx="3">
                  <c:v>4.0114999999999998</c:v>
                </c:pt>
                <c:pt idx="4">
                  <c:v>3.9533</c:v>
                </c:pt>
                <c:pt idx="5">
                  <c:v>3.8807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C-4171-82F8-5C878198F506}"/>
            </c:ext>
          </c:extLst>
        </c:ser>
        <c:ser>
          <c:idx val="1"/>
          <c:order val="1"/>
          <c:tx>
            <c:strRef>
              <c:f>compare!$C$44</c:f>
              <c:strCache>
                <c:ptCount val="1"/>
                <c:pt idx="0">
                  <c:v>sim 298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compare!$A$45:$A$50</c:f>
              <c:numCache>
                <c:formatCode>General</c:formatCode>
                <c:ptCount val="6"/>
                <c:pt idx="0">
                  <c:v>0</c:v>
                </c:pt>
                <c:pt idx="1">
                  <c:v>0.10843999999999999</c:v>
                </c:pt>
                <c:pt idx="2">
                  <c:v>0.19711000000000001</c:v>
                </c:pt>
                <c:pt idx="3">
                  <c:v>0.28186</c:v>
                </c:pt>
                <c:pt idx="4">
                  <c:v>0.38841999999999999</c:v>
                </c:pt>
                <c:pt idx="5">
                  <c:v>0.52775000000000005</c:v>
                </c:pt>
              </c:numCache>
            </c:numRef>
          </c:xVal>
          <c:yVal>
            <c:numRef>
              <c:f>compare!$C$45:$C$50</c:f>
              <c:numCache>
                <c:formatCode>General</c:formatCode>
                <c:ptCount val="6"/>
                <c:pt idx="0">
                  <c:v>4.1821000000000002</c:v>
                </c:pt>
                <c:pt idx="1">
                  <c:v>4.1212999999999997</c:v>
                </c:pt>
                <c:pt idx="2">
                  <c:v>4.0757000000000003</c:v>
                </c:pt>
                <c:pt idx="3">
                  <c:v>4.0316999999999998</c:v>
                </c:pt>
                <c:pt idx="4">
                  <c:v>3.9777999999999998</c:v>
                </c:pt>
                <c:pt idx="5">
                  <c:v>3.9096000000000002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1C-4171-82F8-5C878198F506}"/>
            </c:ext>
          </c:extLst>
        </c:ser>
        <c:ser>
          <c:idx val="2"/>
          <c:order val="2"/>
          <c:tx>
            <c:strRef>
              <c:f>compare!$D$44</c:f>
              <c:strCache>
                <c:ptCount val="1"/>
                <c:pt idx="0">
                  <c:v>exp 323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compare!$A$45:$A$50</c:f>
              <c:numCache>
                <c:formatCode>General</c:formatCode>
                <c:ptCount val="6"/>
                <c:pt idx="0">
                  <c:v>0</c:v>
                </c:pt>
                <c:pt idx="1">
                  <c:v>0.10843999999999999</c:v>
                </c:pt>
                <c:pt idx="2">
                  <c:v>0.19711000000000001</c:v>
                </c:pt>
                <c:pt idx="3">
                  <c:v>0.28186</c:v>
                </c:pt>
                <c:pt idx="4">
                  <c:v>0.38841999999999999</c:v>
                </c:pt>
                <c:pt idx="5">
                  <c:v>0.52775000000000005</c:v>
                </c:pt>
              </c:numCache>
            </c:numRef>
          </c:xVal>
          <c:yVal>
            <c:numRef>
              <c:f>compare!$D$45:$D$50</c:f>
              <c:numCache>
                <c:formatCode>General</c:formatCode>
                <c:ptCount val="6"/>
                <c:pt idx="0">
                  <c:v>4.1790000000000003</c:v>
                </c:pt>
                <c:pt idx="1">
                  <c:v>4.1150000000000002</c:v>
                </c:pt>
                <c:pt idx="2">
                  <c:v>4.0654000000000003</c:v>
                </c:pt>
                <c:pt idx="3">
                  <c:v>4.0198999999999998</c:v>
                </c:pt>
                <c:pt idx="4">
                  <c:v>3.9643999999999999</c:v>
                </c:pt>
                <c:pt idx="5">
                  <c:v>3.8957000000000002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1C-4171-82F8-5C878198F506}"/>
            </c:ext>
          </c:extLst>
        </c:ser>
        <c:ser>
          <c:idx val="3"/>
          <c:order val="3"/>
          <c:tx>
            <c:strRef>
              <c:f>compare!$E$44</c:f>
              <c:strCache>
                <c:ptCount val="1"/>
                <c:pt idx="0">
                  <c:v>sim 323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compare!$A$45:$A$50</c:f>
              <c:numCache>
                <c:formatCode>General</c:formatCode>
                <c:ptCount val="6"/>
                <c:pt idx="0">
                  <c:v>0</c:v>
                </c:pt>
                <c:pt idx="1">
                  <c:v>0.10843999999999999</c:v>
                </c:pt>
                <c:pt idx="2">
                  <c:v>0.19711000000000001</c:v>
                </c:pt>
                <c:pt idx="3">
                  <c:v>0.28186</c:v>
                </c:pt>
                <c:pt idx="4">
                  <c:v>0.38841999999999999</c:v>
                </c:pt>
                <c:pt idx="5">
                  <c:v>0.52775000000000005</c:v>
                </c:pt>
              </c:numCache>
            </c:numRef>
          </c:xVal>
          <c:yVal>
            <c:numRef>
              <c:f>compare!$F$45:$F$50</c:f>
              <c:numCache>
                <c:formatCode>General</c:formatCode>
                <c:ptCount val="6"/>
                <c:pt idx="0">
                  <c:v>4.1910999999999996</c:v>
                </c:pt>
                <c:pt idx="1">
                  <c:v>4.1261999999999999</c:v>
                </c:pt>
                <c:pt idx="2">
                  <c:v>4.0766</c:v>
                </c:pt>
                <c:pt idx="3">
                  <c:v>4.0308000000000002</c:v>
                </c:pt>
                <c:pt idx="4">
                  <c:v>3.9750999999999999</c:v>
                </c:pt>
                <c:pt idx="5">
                  <c:v>3.9039999999999999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1C-4171-82F8-5C878198F506}"/>
            </c:ext>
          </c:extLst>
        </c:ser>
        <c:ser>
          <c:idx val="4"/>
          <c:order val="4"/>
          <c:tx>
            <c:strRef>
              <c:f>compare!$F$44</c:f>
              <c:strCache>
                <c:ptCount val="1"/>
                <c:pt idx="0">
                  <c:v>exp 348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compare!$A$45:$A$50</c:f>
              <c:numCache>
                <c:formatCode>General</c:formatCode>
                <c:ptCount val="6"/>
                <c:pt idx="0">
                  <c:v>0</c:v>
                </c:pt>
                <c:pt idx="1">
                  <c:v>0.10843999999999999</c:v>
                </c:pt>
                <c:pt idx="2">
                  <c:v>0.19711000000000001</c:v>
                </c:pt>
                <c:pt idx="3">
                  <c:v>0.28186</c:v>
                </c:pt>
                <c:pt idx="4">
                  <c:v>0.38841999999999999</c:v>
                </c:pt>
                <c:pt idx="5">
                  <c:v>0.52775000000000005</c:v>
                </c:pt>
              </c:numCache>
            </c:numRef>
          </c:xVal>
          <c:yVal>
            <c:numRef>
              <c:f>compare!$F$45:$F$50</c:f>
              <c:numCache>
                <c:formatCode>General</c:formatCode>
                <c:ptCount val="6"/>
                <c:pt idx="0">
                  <c:v>4.1910999999999996</c:v>
                </c:pt>
                <c:pt idx="1">
                  <c:v>4.1261999999999999</c:v>
                </c:pt>
                <c:pt idx="2">
                  <c:v>4.0766</c:v>
                </c:pt>
                <c:pt idx="3">
                  <c:v>4.0308000000000002</c:v>
                </c:pt>
                <c:pt idx="4">
                  <c:v>3.9750999999999999</c:v>
                </c:pt>
                <c:pt idx="5">
                  <c:v>3.9039999999999999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1C-4171-82F8-5C878198F506}"/>
            </c:ext>
          </c:extLst>
        </c:ser>
        <c:ser>
          <c:idx val="5"/>
          <c:order val="5"/>
          <c:tx>
            <c:strRef>
              <c:f>compare!$G$44</c:f>
              <c:strCache>
                <c:ptCount val="1"/>
                <c:pt idx="0">
                  <c:v>sim 348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compare!$A$45:$A$50</c:f>
              <c:numCache>
                <c:formatCode>General</c:formatCode>
                <c:ptCount val="6"/>
                <c:pt idx="0">
                  <c:v>0</c:v>
                </c:pt>
                <c:pt idx="1">
                  <c:v>0.10843999999999999</c:v>
                </c:pt>
                <c:pt idx="2">
                  <c:v>0.19711000000000001</c:v>
                </c:pt>
                <c:pt idx="3">
                  <c:v>0.28186</c:v>
                </c:pt>
                <c:pt idx="4">
                  <c:v>0.38841999999999999</c:v>
                </c:pt>
                <c:pt idx="5">
                  <c:v>0.52775000000000005</c:v>
                </c:pt>
              </c:numCache>
            </c:numRef>
          </c:xVal>
          <c:yVal>
            <c:numRef>
              <c:f>compare!$G$45:$G$50</c:f>
              <c:numCache>
                <c:formatCode>General</c:formatCode>
                <c:ptCount val="6"/>
                <c:pt idx="0">
                  <c:v>4.1917</c:v>
                </c:pt>
                <c:pt idx="1">
                  <c:v>4.1346999999999996</c:v>
                </c:pt>
                <c:pt idx="2">
                  <c:v>4.0894000000000004</c:v>
                </c:pt>
                <c:pt idx="3">
                  <c:v>4.0471000000000004</c:v>
                </c:pt>
                <c:pt idx="4">
                  <c:v>3.9952999999999999</c:v>
                </c:pt>
                <c:pt idx="5">
                  <c:v>3.9289999999999998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1C-4171-82F8-5C878198F506}"/>
            </c:ext>
          </c:extLst>
        </c:ser>
        <c:ser>
          <c:idx val="6"/>
          <c:order val="6"/>
          <c:tx>
            <c:strRef>
              <c:f>compare!$H$44</c:f>
              <c:strCache>
                <c:ptCount val="1"/>
                <c:pt idx="0">
                  <c:v>exp 373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compare!$A$45:$A$50</c:f>
              <c:numCache>
                <c:formatCode>General</c:formatCode>
                <c:ptCount val="6"/>
                <c:pt idx="0">
                  <c:v>0</c:v>
                </c:pt>
                <c:pt idx="1">
                  <c:v>0.10843999999999999</c:v>
                </c:pt>
                <c:pt idx="2">
                  <c:v>0.19711000000000001</c:v>
                </c:pt>
                <c:pt idx="3">
                  <c:v>0.28186</c:v>
                </c:pt>
                <c:pt idx="4">
                  <c:v>0.38841999999999999</c:v>
                </c:pt>
                <c:pt idx="5">
                  <c:v>0.52775000000000005</c:v>
                </c:pt>
              </c:numCache>
            </c:numRef>
          </c:xVal>
          <c:yVal>
            <c:numRef>
              <c:f>compare!$H$45:$H$50</c:f>
              <c:numCache>
                <c:formatCode>General</c:formatCode>
                <c:ptCount val="6"/>
                <c:pt idx="0">
                  <c:v>4.2142999999999997</c:v>
                </c:pt>
                <c:pt idx="1">
                  <c:v>4.1462000000000003</c:v>
                </c:pt>
                <c:pt idx="2">
                  <c:v>4.0945999999999998</c:v>
                </c:pt>
                <c:pt idx="3">
                  <c:v>4.0468999999999999</c:v>
                </c:pt>
                <c:pt idx="4">
                  <c:v>3.9893999999999998</c:v>
                </c:pt>
                <c:pt idx="5">
                  <c:v>3.9182000000000001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1C-4171-82F8-5C878198F506}"/>
            </c:ext>
          </c:extLst>
        </c:ser>
        <c:ser>
          <c:idx val="7"/>
          <c:order val="7"/>
          <c:tx>
            <c:strRef>
              <c:f>compare!$I$44</c:f>
              <c:strCache>
                <c:ptCount val="1"/>
                <c:pt idx="0">
                  <c:v>sim 373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compare!$A$45:$A$50</c:f>
              <c:numCache>
                <c:formatCode>General</c:formatCode>
                <c:ptCount val="6"/>
                <c:pt idx="0">
                  <c:v>0</c:v>
                </c:pt>
                <c:pt idx="1">
                  <c:v>0.10843999999999999</c:v>
                </c:pt>
                <c:pt idx="2">
                  <c:v>0.19711000000000001</c:v>
                </c:pt>
                <c:pt idx="3">
                  <c:v>0.28186</c:v>
                </c:pt>
                <c:pt idx="4">
                  <c:v>0.38841999999999999</c:v>
                </c:pt>
                <c:pt idx="5">
                  <c:v>0.52775000000000005</c:v>
                </c:pt>
              </c:numCache>
            </c:numRef>
          </c:xVal>
          <c:yVal>
            <c:numRef>
              <c:f>compare!$I$45:$I$50</c:f>
              <c:numCache>
                <c:formatCode>General</c:formatCode>
                <c:ptCount val="6"/>
                <c:pt idx="0">
                  <c:v>4.2167000000000003</c:v>
                </c:pt>
                <c:pt idx="1">
                  <c:v>4.16</c:v>
                </c:pt>
                <c:pt idx="2">
                  <c:v>4.1148999999999996</c:v>
                </c:pt>
                <c:pt idx="3">
                  <c:v>4.0728999999999997</c:v>
                </c:pt>
                <c:pt idx="4">
                  <c:v>4.0216000000000003</c:v>
                </c:pt>
                <c:pt idx="5">
                  <c:v>3.9565999999999999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1C-4171-82F8-5C878198F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97208"/>
        <c:axId val="568094008"/>
      </c:scatterChart>
      <c:valAx>
        <c:axId val="56809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094008"/>
        <c:crosses val="autoZero"/>
        <c:crossBetween val="midCat"/>
      </c:valAx>
      <c:valAx>
        <c:axId val="5680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09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Heat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compare!$B$44</c:f>
              <c:strCache>
                <c:ptCount val="1"/>
                <c:pt idx="0">
                  <c:v>exp 298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compare!$A$45:$A$50</c:f>
              <c:numCache>
                <c:formatCode>General</c:formatCode>
                <c:ptCount val="6"/>
                <c:pt idx="0">
                  <c:v>0</c:v>
                </c:pt>
                <c:pt idx="1">
                  <c:v>0.10843999999999999</c:v>
                </c:pt>
                <c:pt idx="2">
                  <c:v>0.19711000000000001</c:v>
                </c:pt>
                <c:pt idx="3">
                  <c:v>0.28186</c:v>
                </c:pt>
                <c:pt idx="4">
                  <c:v>0.38841999999999999</c:v>
                </c:pt>
                <c:pt idx="5">
                  <c:v>0.52775000000000005</c:v>
                </c:pt>
              </c:numCache>
            </c:numRef>
          </c:xVal>
          <c:yVal>
            <c:numRef>
              <c:f>compare!$B$45:$B$50</c:f>
              <c:numCache>
                <c:formatCode>General</c:formatCode>
                <c:ptCount val="6"/>
                <c:pt idx="0">
                  <c:v>4.1779000000000002</c:v>
                </c:pt>
                <c:pt idx="1">
                  <c:v>4.1111000000000004</c:v>
                </c:pt>
                <c:pt idx="2">
                  <c:v>4.0590000000000002</c:v>
                </c:pt>
                <c:pt idx="3">
                  <c:v>4.0114999999999998</c:v>
                </c:pt>
                <c:pt idx="4">
                  <c:v>3.9533</c:v>
                </c:pt>
                <c:pt idx="5">
                  <c:v>3.8807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3B-4688-B4CC-F2B7227ACC14}"/>
            </c:ext>
          </c:extLst>
        </c:ser>
        <c:ser>
          <c:idx val="1"/>
          <c:order val="1"/>
          <c:tx>
            <c:strRef>
              <c:f>compare!$C$44</c:f>
              <c:strCache>
                <c:ptCount val="1"/>
                <c:pt idx="0">
                  <c:v>sim 298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compare!$A$45:$A$50</c:f>
              <c:numCache>
                <c:formatCode>General</c:formatCode>
                <c:ptCount val="6"/>
                <c:pt idx="0">
                  <c:v>0</c:v>
                </c:pt>
                <c:pt idx="1">
                  <c:v>0.10843999999999999</c:v>
                </c:pt>
                <c:pt idx="2">
                  <c:v>0.19711000000000001</c:v>
                </c:pt>
                <c:pt idx="3">
                  <c:v>0.28186</c:v>
                </c:pt>
                <c:pt idx="4">
                  <c:v>0.38841999999999999</c:v>
                </c:pt>
                <c:pt idx="5">
                  <c:v>0.52775000000000005</c:v>
                </c:pt>
              </c:numCache>
            </c:numRef>
          </c:xVal>
          <c:yVal>
            <c:numRef>
              <c:f>compare!$C$45:$C$50</c:f>
              <c:numCache>
                <c:formatCode>General</c:formatCode>
                <c:ptCount val="6"/>
                <c:pt idx="0">
                  <c:v>4.1821000000000002</c:v>
                </c:pt>
                <c:pt idx="1">
                  <c:v>4.1212999999999997</c:v>
                </c:pt>
                <c:pt idx="2">
                  <c:v>4.0757000000000003</c:v>
                </c:pt>
                <c:pt idx="3">
                  <c:v>4.0316999999999998</c:v>
                </c:pt>
                <c:pt idx="4">
                  <c:v>3.9777999999999998</c:v>
                </c:pt>
                <c:pt idx="5">
                  <c:v>3.9096000000000002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3B-4688-B4CC-F2B7227ACC14}"/>
            </c:ext>
          </c:extLst>
        </c:ser>
        <c:ser>
          <c:idx val="2"/>
          <c:order val="2"/>
          <c:tx>
            <c:strRef>
              <c:f>compare!$D$44</c:f>
              <c:strCache>
                <c:ptCount val="1"/>
                <c:pt idx="0">
                  <c:v>exp 323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compare!$A$45:$A$50</c:f>
              <c:numCache>
                <c:formatCode>General</c:formatCode>
                <c:ptCount val="6"/>
                <c:pt idx="0">
                  <c:v>0</c:v>
                </c:pt>
                <c:pt idx="1">
                  <c:v>0.10843999999999999</c:v>
                </c:pt>
                <c:pt idx="2">
                  <c:v>0.19711000000000001</c:v>
                </c:pt>
                <c:pt idx="3">
                  <c:v>0.28186</c:v>
                </c:pt>
                <c:pt idx="4">
                  <c:v>0.38841999999999999</c:v>
                </c:pt>
                <c:pt idx="5">
                  <c:v>0.52775000000000005</c:v>
                </c:pt>
              </c:numCache>
            </c:numRef>
          </c:xVal>
          <c:yVal>
            <c:numRef>
              <c:f>compare!$D$45:$D$50</c:f>
              <c:numCache>
                <c:formatCode>General</c:formatCode>
                <c:ptCount val="6"/>
                <c:pt idx="0">
                  <c:v>4.1790000000000003</c:v>
                </c:pt>
                <c:pt idx="1">
                  <c:v>4.1150000000000002</c:v>
                </c:pt>
                <c:pt idx="2">
                  <c:v>4.0654000000000003</c:v>
                </c:pt>
                <c:pt idx="3">
                  <c:v>4.0198999999999998</c:v>
                </c:pt>
                <c:pt idx="4">
                  <c:v>3.9643999999999999</c:v>
                </c:pt>
                <c:pt idx="5">
                  <c:v>3.8957000000000002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3B-4688-B4CC-F2B7227ACC14}"/>
            </c:ext>
          </c:extLst>
        </c:ser>
        <c:ser>
          <c:idx val="3"/>
          <c:order val="3"/>
          <c:tx>
            <c:strRef>
              <c:f>compare!$E$44</c:f>
              <c:strCache>
                <c:ptCount val="1"/>
                <c:pt idx="0">
                  <c:v>sim 323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compare!$A$45:$A$50</c:f>
              <c:numCache>
                <c:formatCode>General</c:formatCode>
                <c:ptCount val="6"/>
                <c:pt idx="0">
                  <c:v>0</c:v>
                </c:pt>
                <c:pt idx="1">
                  <c:v>0.10843999999999999</c:v>
                </c:pt>
                <c:pt idx="2">
                  <c:v>0.19711000000000001</c:v>
                </c:pt>
                <c:pt idx="3">
                  <c:v>0.28186</c:v>
                </c:pt>
                <c:pt idx="4">
                  <c:v>0.38841999999999999</c:v>
                </c:pt>
                <c:pt idx="5">
                  <c:v>0.52775000000000005</c:v>
                </c:pt>
              </c:numCache>
            </c:numRef>
          </c:xVal>
          <c:yVal>
            <c:numRef>
              <c:f>compare!$F$45:$F$50</c:f>
              <c:numCache>
                <c:formatCode>General</c:formatCode>
                <c:ptCount val="6"/>
                <c:pt idx="0">
                  <c:v>4.1910999999999996</c:v>
                </c:pt>
                <c:pt idx="1">
                  <c:v>4.1261999999999999</c:v>
                </c:pt>
                <c:pt idx="2">
                  <c:v>4.0766</c:v>
                </c:pt>
                <c:pt idx="3">
                  <c:v>4.0308000000000002</c:v>
                </c:pt>
                <c:pt idx="4">
                  <c:v>3.9750999999999999</c:v>
                </c:pt>
                <c:pt idx="5">
                  <c:v>3.9039999999999999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3B-4688-B4CC-F2B7227ACC14}"/>
            </c:ext>
          </c:extLst>
        </c:ser>
        <c:ser>
          <c:idx val="4"/>
          <c:order val="4"/>
          <c:tx>
            <c:strRef>
              <c:f>compare!$F$44</c:f>
              <c:strCache>
                <c:ptCount val="1"/>
                <c:pt idx="0">
                  <c:v>exp 348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compare!$A$45:$A$50</c:f>
              <c:numCache>
                <c:formatCode>General</c:formatCode>
                <c:ptCount val="6"/>
                <c:pt idx="0">
                  <c:v>0</c:v>
                </c:pt>
                <c:pt idx="1">
                  <c:v>0.10843999999999999</c:v>
                </c:pt>
                <c:pt idx="2">
                  <c:v>0.19711000000000001</c:v>
                </c:pt>
                <c:pt idx="3">
                  <c:v>0.28186</c:v>
                </c:pt>
                <c:pt idx="4">
                  <c:v>0.38841999999999999</c:v>
                </c:pt>
                <c:pt idx="5">
                  <c:v>0.52775000000000005</c:v>
                </c:pt>
              </c:numCache>
            </c:numRef>
          </c:xVal>
          <c:yVal>
            <c:numRef>
              <c:f>compare!$F$45:$F$50</c:f>
              <c:numCache>
                <c:formatCode>General</c:formatCode>
                <c:ptCount val="6"/>
                <c:pt idx="0">
                  <c:v>4.1910999999999996</c:v>
                </c:pt>
                <c:pt idx="1">
                  <c:v>4.1261999999999999</c:v>
                </c:pt>
                <c:pt idx="2">
                  <c:v>4.0766</c:v>
                </c:pt>
                <c:pt idx="3">
                  <c:v>4.0308000000000002</c:v>
                </c:pt>
                <c:pt idx="4">
                  <c:v>3.9750999999999999</c:v>
                </c:pt>
                <c:pt idx="5">
                  <c:v>3.9039999999999999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3B-4688-B4CC-F2B7227ACC14}"/>
            </c:ext>
          </c:extLst>
        </c:ser>
        <c:ser>
          <c:idx val="5"/>
          <c:order val="5"/>
          <c:tx>
            <c:strRef>
              <c:f>compare!$G$44</c:f>
              <c:strCache>
                <c:ptCount val="1"/>
                <c:pt idx="0">
                  <c:v>sim 348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compare!$A$45:$A$50</c:f>
              <c:numCache>
                <c:formatCode>General</c:formatCode>
                <c:ptCount val="6"/>
                <c:pt idx="0">
                  <c:v>0</c:v>
                </c:pt>
                <c:pt idx="1">
                  <c:v>0.10843999999999999</c:v>
                </c:pt>
                <c:pt idx="2">
                  <c:v>0.19711000000000001</c:v>
                </c:pt>
                <c:pt idx="3">
                  <c:v>0.28186</c:v>
                </c:pt>
                <c:pt idx="4">
                  <c:v>0.38841999999999999</c:v>
                </c:pt>
                <c:pt idx="5">
                  <c:v>0.52775000000000005</c:v>
                </c:pt>
              </c:numCache>
            </c:numRef>
          </c:xVal>
          <c:yVal>
            <c:numRef>
              <c:f>compare!$G$45:$G$50</c:f>
              <c:numCache>
                <c:formatCode>General</c:formatCode>
                <c:ptCount val="6"/>
                <c:pt idx="0">
                  <c:v>4.1917</c:v>
                </c:pt>
                <c:pt idx="1">
                  <c:v>4.1346999999999996</c:v>
                </c:pt>
                <c:pt idx="2">
                  <c:v>4.0894000000000004</c:v>
                </c:pt>
                <c:pt idx="3">
                  <c:v>4.0471000000000004</c:v>
                </c:pt>
                <c:pt idx="4">
                  <c:v>3.9952999999999999</c:v>
                </c:pt>
                <c:pt idx="5">
                  <c:v>3.9289999999999998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3B-4688-B4CC-F2B7227ACC14}"/>
            </c:ext>
          </c:extLst>
        </c:ser>
        <c:ser>
          <c:idx val="6"/>
          <c:order val="6"/>
          <c:tx>
            <c:strRef>
              <c:f>compare!$H$44</c:f>
              <c:strCache>
                <c:ptCount val="1"/>
                <c:pt idx="0">
                  <c:v>exp 373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compare!$A$45:$A$50</c:f>
              <c:numCache>
                <c:formatCode>General</c:formatCode>
                <c:ptCount val="6"/>
                <c:pt idx="0">
                  <c:v>0</c:v>
                </c:pt>
                <c:pt idx="1">
                  <c:v>0.10843999999999999</c:v>
                </c:pt>
                <c:pt idx="2">
                  <c:v>0.19711000000000001</c:v>
                </c:pt>
                <c:pt idx="3">
                  <c:v>0.28186</c:v>
                </c:pt>
                <c:pt idx="4">
                  <c:v>0.38841999999999999</c:v>
                </c:pt>
                <c:pt idx="5">
                  <c:v>0.52775000000000005</c:v>
                </c:pt>
              </c:numCache>
            </c:numRef>
          </c:xVal>
          <c:yVal>
            <c:numRef>
              <c:f>compare!$H$45:$H$50</c:f>
              <c:numCache>
                <c:formatCode>General</c:formatCode>
                <c:ptCount val="6"/>
                <c:pt idx="0">
                  <c:v>4.2142999999999997</c:v>
                </c:pt>
                <c:pt idx="1">
                  <c:v>4.1462000000000003</c:v>
                </c:pt>
                <c:pt idx="2">
                  <c:v>4.0945999999999998</c:v>
                </c:pt>
                <c:pt idx="3">
                  <c:v>4.0468999999999999</c:v>
                </c:pt>
                <c:pt idx="4">
                  <c:v>3.9893999999999998</c:v>
                </c:pt>
                <c:pt idx="5">
                  <c:v>3.9182000000000001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A3B-4688-B4CC-F2B7227ACC14}"/>
            </c:ext>
          </c:extLst>
        </c:ser>
        <c:ser>
          <c:idx val="7"/>
          <c:order val="7"/>
          <c:tx>
            <c:strRef>
              <c:f>compare!$I$44</c:f>
              <c:strCache>
                <c:ptCount val="1"/>
                <c:pt idx="0">
                  <c:v>sim 373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compare!$A$45:$A$50</c:f>
              <c:numCache>
                <c:formatCode>General</c:formatCode>
                <c:ptCount val="6"/>
                <c:pt idx="0">
                  <c:v>0</c:v>
                </c:pt>
                <c:pt idx="1">
                  <c:v>0.10843999999999999</c:v>
                </c:pt>
                <c:pt idx="2">
                  <c:v>0.19711000000000001</c:v>
                </c:pt>
                <c:pt idx="3">
                  <c:v>0.28186</c:v>
                </c:pt>
                <c:pt idx="4">
                  <c:v>0.38841999999999999</c:v>
                </c:pt>
                <c:pt idx="5">
                  <c:v>0.52775000000000005</c:v>
                </c:pt>
              </c:numCache>
            </c:numRef>
          </c:xVal>
          <c:yVal>
            <c:numRef>
              <c:f>compare!$I$45:$I$50</c:f>
              <c:numCache>
                <c:formatCode>General</c:formatCode>
                <c:ptCount val="6"/>
                <c:pt idx="0">
                  <c:v>4.2167000000000003</c:v>
                </c:pt>
                <c:pt idx="1">
                  <c:v>4.16</c:v>
                </c:pt>
                <c:pt idx="2">
                  <c:v>4.1148999999999996</c:v>
                </c:pt>
                <c:pt idx="3">
                  <c:v>4.0728999999999997</c:v>
                </c:pt>
                <c:pt idx="4">
                  <c:v>4.0216000000000003</c:v>
                </c:pt>
                <c:pt idx="5">
                  <c:v>3.9565999999999999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A3B-4688-B4CC-F2B7227AC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97208"/>
        <c:axId val="568094008"/>
      </c:scatterChart>
      <c:valAx>
        <c:axId val="56809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094008"/>
        <c:crosses val="autoZero"/>
        <c:crossBetween val="midCat"/>
      </c:valAx>
      <c:valAx>
        <c:axId val="5680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09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352425</xdr:colOff>
      <xdr:row>28</xdr:row>
      <xdr:rowOff>0</xdr:rowOff>
    </xdr:from>
    <xdr:to>
      <xdr:col>20</xdr:col>
      <xdr:colOff>408958</xdr:colOff>
      <xdr:row>42</xdr:row>
      <xdr:rowOff>56809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156465F-557F-4803-9F9B-AD25843B7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5334000"/>
          <a:ext cx="4933333" cy="27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43</xdr:row>
      <xdr:rowOff>114300</xdr:rowOff>
    </xdr:from>
    <xdr:to>
      <xdr:col>27</xdr:col>
      <xdr:colOff>46365</xdr:colOff>
      <xdr:row>52</xdr:row>
      <xdr:rowOff>75990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9DF197B-EF7B-4020-B2A4-A2B6735E3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9400" y="8305800"/>
          <a:ext cx="10076190" cy="16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92851</xdr:colOff>
      <xdr:row>4</xdr:row>
      <xdr:rowOff>1121</xdr:rowOff>
    </xdr:from>
    <xdr:to>
      <xdr:col>21</xdr:col>
      <xdr:colOff>463363</xdr:colOff>
      <xdr:row>32</xdr:row>
      <xdr:rowOff>14969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0E81FF-2C1D-4966-A358-0448072E2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36</xdr:row>
      <xdr:rowOff>19050</xdr:rowOff>
    </xdr:from>
    <xdr:to>
      <xdr:col>20</xdr:col>
      <xdr:colOff>657225</xdr:colOff>
      <xdr:row>60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D171D23-CDC7-49ED-B97C-1FACDF0E2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6</xdr:row>
      <xdr:rowOff>19050</xdr:rowOff>
    </xdr:from>
    <xdr:to>
      <xdr:col>19</xdr:col>
      <xdr:colOff>495300</xdr:colOff>
      <xdr:row>31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62783F-771F-441D-9805-18B713E11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opLeftCell="A10" workbookViewId="0">
      <selection activeCell="D47" sqref="D47"/>
    </sheetView>
  </sheetViews>
  <sheetFormatPr baseColWidth="10" defaultColWidth="9.140625" defaultRowHeight="15" x14ac:dyDescent="0.25"/>
  <cols>
    <col min="2" max="2" width="12.140625" customWidth="1"/>
  </cols>
  <sheetData>
    <row r="1" spans="1:18" x14ac:dyDescent="0.25">
      <c r="A1" t="s">
        <v>0</v>
      </c>
    </row>
    <row r="3" spans="1:18" x14ac:dyDescent="0.25">
      <c r="B3" s="21" t="s">
        <v>1</v>
      </c>
      <c r="C3" s="21"/>
      <c r="E3" t="s">
        <v>4</v>
      </c>
      <c r="H3" t="s">
        <v>5</v>
      </c>
      <c r="K3" t="s">
        <v>6</v>
      </c>
      <c r="N3" t="s">
        <v>7</v>
      </c>
      <c r="Q3" t="s">
        <v>8</v>
      </c>
    </row>
    <row r="4" spans="1:18" x14ac:dyDescent="0.25">
      <c r="B4" t="s">
        <v>2</v>
      </c>
      <c r="C4" t="s">
        <v>3</v>
      </c>
      <c r="E4" t="s">
        <v>2</v>
      </c>
      <c r="F4" t="s">
        <v>3</v>
      </c>
      <c r="H4" t="s">
        <v>2</v>
      </c>
      <c r="I4" t="s">
        <v>3</v>
      </c>
      <c r="K4" t="s">
        <v>2</v>
      </c>
      <c r="L4" t="s">
        <v>3</v>
      </c>
      <c r="N4" t="s">
        <v>2</v>
      </c>
      <c r="O4" t="s">
        <v>3</v>
      </c>
      <c r="Q4" t="s">
        <v>2</v>
      </c>
      <c r="R4" t="s">
        <v>3</v>
      </c>
    </row>
    <row r="5" spans="1:18" x14ac:dyDescent="0.25">
      <c r="B5">
        <v>310.45</v>
      </c>
      <c r="C5">
        <v>6.3</v>
      </c>
      <c r="E5">
        <v>311.35000000000002</v>
      </c>
      <c r="F5">
        <v>6.3</v>
      </c>
      <c r="H5">
        <v>311.75</v>
      </c>
      <c r="I5">
        <v>6.5</v>
      </c>
      <c r="K5">
        <v>309.85000000000002</v>
      </c>
      <c r="L5">
        <v>5.8</v>
      </c>
      <c r="N5">
        <v>314.35000000000002</v>
      </c>
      <c r="O5">
        <v>7.3</v>
      </c>
    </row>
    <row r="6" spans="1:18" x14ac:dyDescent="0.25">
      <c r="B6">
        <v>321.14999999999998</v>
      </c>
      <c r="C6">
        <v>11.3</v>
      </c>
      <c r="E6">
        <v>322.05</v>
      </c>
      <c r="F6">
        <v>11.3</v>
      </c>
      <c r="H6">
        <v>321.75</v>
      </c>
      <c r="I6">
        <v>10.8</v>
      </c>
      <c r="K6">
        <v>321.85000000000002</v>
      </c>
      <c r="L6">
        <v>10.8</v>
      </c>
      <c r="N6">
        <v>321.95</v>
      </c>
      <c r="O6">
        <v>10.7</v>
      </c>
      <c r="Q6">
        <v>322.95</v>
      </c>
      <c r="R6">
        <v>10.3</v>
      </c>
    </row>
    <row r="7" spans="1:18" x14ac:dyDescent="0.25">
      <c r="B7">
        <v>328.85</v>
      </c>
      <c r="C7">
        <v>16.3</v>
      </c>
      <c r="E7">
        <v>329.35</v>
      </c>
      <c r="F7">
        <v>16.3</v>
      </c>
      <c r="H7">
        <v>328.95</v>
      </c>
      <c r="I7">
        <v>15.7</v>
      </c>
      <c r="K7">
        <v>329.15</v>
      </c>
      <c r="L7">
        <v>15.8</v>
      </c>
      <c r="N7">
        <v>330.25</v>
      </c>
      <c r="O7">
        <v>15.8</v>
      </c>
      <c r="Q7">
        <v>332.25</v>
      </c>
      <c r="R7">
        <v>16.3</v>
      </c>
    </row>
    <row r="8" spans="1:18" x14ac:dyDescent="0.25">
      <c r="B8">
        <v>334.05</v>
      </c>
      <c r="C8">
        <v>20.8</v>
      </c>
      <c r="E8">
        <v>334.45</v>
      </c>
      <c r="F8">
        <v>20.8</v>
      </c>
      <c r="H8">
        <v>334.75</v>
      </c>
      <c r="I8">
        <v>20.8</v>
      </c>
      <c r="K8">
        <v>333.85</v>
      </c>
      <c r="L8">
        <v>19.8</v>
      </c>
      <c r="N8">
        <v>335.85</v>
      </c>
      <c r="O8">
        <v>20.8</v>
      </c>
      <c r="Q8">
        <v>337.95</v>
      </c>
      <c r="R8">
        <v>21.1</v>
      </c>
    </row>
    <row r="9" spans="1:18" x14ac:dyDescent="0.25">
      <c r="B9">
        <v>338.95</v>
      </c>
      <c r="C9">
        <v>26.8</v>
      </c>
      <c r="E9">
        <v>339.35</v>
      </c>
      <c r="F9">
        <v>26.3</v>
      </c>
      <c r="H9">
        <v>339.65</v>
      </c>
      <c r="I9">
        <v>26.3</v>
      </c>
      <c r="K9">
        <v>339.75</v>
      </c>
      <c r="L9">
        <v>26.3</v>
      </c>
      <c r="N9">
        <v>341.65</v>
      </c>
      <c r="O9">
        <v>27.1</v>
      </c>
      <c r="Q9">
        <v>342.55</v>
      </c>
      <c r="R9">
        <v>26.3</v>
      </c>
    </row>
    <row r="10" spans="1:18" x14ac:dyDescent="0.25">
      <c r="B10">
        <v>342.65</v>
      </c>
      <c r="C10">
        <v>31.3</v>
      </c>
      <c r="E10">
        <v>343.15</v>
      </c>
      <c r="F10">
        <v>30.8</v>
      </c>
      <c r="H10">
        <v>343.25</v>
      </c>
      <c r="I10">
        <v>31.1</v>
      </c>
      <c r="K10">
        <v>343.85</v>
      </c>
      <c r="L10">
        <v>31.5</v>
      </c>
      <c r="N10">
        <v>345.35</v>
      </c>
      <c r="O10">
        <v>31.8</v>
      </c>
      <c r="Q10">
        <v>346.65</v>
      </c>
      <c r="R10">
        <v>31.6</v>
      </c>
    </row>
    <row r="11" spans="1:18" x14ac:dyDescent="0.25">
      <c r="B11">
        <v>346.55</v>
      </c>
      <c r="C11">
        <v>36.6</v>
      </c>
      <c r="E11">
        <v>346.65</v>
      </c>
      <c r="F11">
        <v>36.299999999999997</v>
      </c>
      <c r="H11">
        <v>347.25</v>
      </c>
      <c r="I11">
        <v>36.299999999999997</v>
      </c>
      <c r="K11">
        <v>347.25</v>
      </c>
      <c r="L11">
        <v>36.299999999999997</v>
      </c>
      <c r="N11">
        <v>348.55</v>
      </c>
      <c r="O11">
        <v>36.299999999999997</v>
      </c>
      <c r="Q11">
        <v>350.15</v>
      </c>
      <c r="R11">
        <v>36.799999999999997</v>
      </c>
    </row>
    <row r="12" spans="1:18" x14ac:dyDescent="0.25">
      <c r="B12">
        <v>349.85</v>
      </c>
      <c r="C12">
        <v>41.8</v>
      </c>
      <c r="E12">
        <v>349.65</v>
      </c>
      <c r="F12">
        <v>41.3</v>
      </c>
      <c r="H12">
        <v>349.75</v>
      </c>
      <c r="I12">
        <v>40.799999999999997</v>
      </c>
      <c r="K12">
        <v>349.65</v>
      </c>
      <c r="L12">
        <v>40.299999999999997</v>
      </c>
      <c r="N12">
        <v>361.55</v>
      </c>
      <c r="O12">
        <v>41.3</v>
      </c>
      <c r="Q12">
        <v>353.15</v>
      </c>
      <c r="R12">
        <v>41.3</v>
      </c>
    </row>
    <row r="13" spans="1:18" x14ac:dyDescent="0.25">
      <c r="B13">
        <v>352.25</v>
      </c>
      <c r="C13">
        <v>46.3</v>
      </c>
      <c r="E13">
        <v>352.35</v>
      </c>
      <c r="F13">
        <v>46.3</v>
      </c>
      <c r="H13">
        <v>352.55</v>
      </c>
      <c r="I13">
        <v>46.3</v>
      </c>
      <c r="K13">
        <v>352.75</v>
      </c>
      <c r="L13">
        <v>46.3</v>
      </c>
      <c r="N13">
        <v>354.25</v>
      </c>
      <c r="O13">
        <v>46.3</v>
      </c>
      <c r="Q13">
        <v>355.75</v>
      </c>
      <c r="R13">
        <v>46.3</v>
      </c>
    </row>
    <row r="14" spans="1:18" x14ac:dyDescent="0.25">
      <c r="B14">
        <v>355.25</v>
      </c>
      <c r="C14">
        <v>51.3</v>
      </c>
      <c r="E14">
        <v>355.35</v>
      </c>
      <c r="F14">
        <v>51.3</v>
      </c>
      <c r="H14">
        <v>355.45</v>
      </c>
      <c r="I14">
        <v>51.3</v>
      </c>
      <c r="K14">
        <v>355.35</v>
      </c>
      <c r="L14">
        <v>51.3</v>
      </c>
      <c r="N14">
        <v>356.75</v>
      </c>
      <c r="O14">
        <v>51.3</v>
      </c>
      <c r="Q14">
        <v>358.25</v>
      </c>
      <c r="R14">
        <v>51.3</v>
      </c>
    </row>
    <row r="15" spans="1:18" x14ac:dyDescent="0.25">
      <c r="B15">
        <v>357.45</v>
      </c>
      <c r="C15">
        <v>56.3</v>
      </c>
      <c r="E15">
        <v>357.65</v>
      </c>
      <c r="F15">
        <v>56.3</v>
      </c>
      <c r="H15">
        <v>357.85</v>
      </c>
      <c r="I15">
        <v>56.3</v>
      </c>
      <c r="K15">
        <v>357.85</v>
      </c>
      <c r="L15">
        <v>56.3</v>
      </c>
      <c r="N15">
        <v>358.95</v>
      </c>
      <c r="O15">
        <v>56.3</v>
      </c>
      <c r="Q15">
        <v>360.55</v>
      </c>
      <c r="R15">
        <v>56.3</v>
      </c>
    </row>
    <row r="16" spans="1:18" x14ac:dyDescent="0.25">
      <c r="B16">
        <v>359.55</v>
      </c>
      <c r="C16">
        <v>61.3</v>
      </c>
      <c r="E16">
        <v>359.75</v>
      </c>
      <c r="F16">
        <v>61.3</v>
      </c>
      <c r="H16">
        <v>359.95</v>
      </c>
      <c r="I16">
        <v>61.3</v>
      </c>
      <c r="K16">
        <v>359.95</v>
      </c>
      <c r="L16">
        <v>61.3</v>
      </c>
      <c r="N16">
        <v>361.15</v>
      </c>
      <c r="O16">
        <v>61.3</v>
      </c>
      <c r="Q16">
        <v>362.75</v>
      </c>
      <c r="R16">
        <v>61.3</v>
      </c>
    </row>
    <row r="17" spans="2:18" x14ac:dyDescent="0.25">
      <c r="B17">
        <v>361.55</v>
      </c>
      <c r="C17">
        <v>66.3</v>
      </c>
      <c r="E17">
        <v>361.75</v>
      </c>
      <c r="F17">
        <v>66.3</v>
      </c>
      <c r="H17">
        <v>362.05</v>
      </c>
      <c r="I17">
        <v>66.3</v>
      </c>
      <c r="K17">
        <v>362.1</v>
      </c>
      <c r="L17">
        <v>66.3</v>
      </c>
      <c r="N17">
        <v>363.05</v>
      </c>
      <c r="O17">
        <v>66.3</v>
      </c>
      <c r="Q17">
        <v>364.65</v>
      </c>
      <c r="R17">
        <v>66.3</v>
      </c>
    </row>
    <row r="18" spans="2:18" x14ac:dyDescent="0.25">
      <c r="B18">
        <v>363.45</v>
      </c>
      <c r="C18">
        <v>71.3</v>
      </c>
      <c r="E18">
        <v>363.65</v>
      </c>
      <c r="F18">
        <v>71.3</v>
      </c>
      <c r="H18">
        <v>364.05</v>
      </c>
      <c r="I18">
        <v>71.3</v>
      </c>
      <c r="K18">
        <v>364.25</v>
      </c>
      <c r="L18">
        <v>71.3</v>
      </c>
      <c r="N18">
        <v>365.15</v>
      </c>
      <c r="O18">
        <v>71.3</v>
      </c>
      <c r="Q18">
        <v>366.75</v>
      </c>
      <c r="R18">
        <v>71.3</v>
      </c>
    </row>
    <row r="19" spans="2:18" x14ac:dyDescent="0.25">
      <c r="B19">
        <v>365.25</v>
      </c>
      <c r="C19">
        <v>76.3</v>
      </c>
      <c r="E19">
        <v>365.45</v>
      </c>
      <c r="F19">
        <v>76.3</v>
      </c>
      <c r="H19">
        <v>365.85</v>
      </c>
      <c r="I19">
        <v>76.3</v>
      </c>
      <c r="K19">
        <v>365.95</v>
      </c>
      <c r="L19">
        <v>76.3</v>
      </c>
      <c r="N19">
        <v>366.85</v>
      </c>
      <c r="O19">
        <v>76.3</v>
      </c>
      <c r="Q19">
        <v>368.75</v>
      </c>
      <c r="R19">
        <v>76.3</v>
      </c>
    </row>
    <row r="20" spans="2:18" x14ac:dyDescent="0.25">
      <c r="B20">
        <v>367.05</v>
      </c>
      <c r="C20">
        <v>81.3</v>
      </c>
      <c r="E20">
        <v>367.25</v>
      </c>
      <c r="F20">
        <v>81.3</v>
      </c>
      <c r="H20">
        <v>367.6</v>
      </c>
      <c r="I20">
        <v>81.3</v>
      </c>
      <c r="K20">
        <v>367.85</v>
      </c>
      <c r="L20">
        <v>81.3</v>
      </c>
      <c r="N20">
        <v>368.65</v>
      </c>
      <c r="O20">
        <v>81.3</v>
      </c>
      <c r="Q20">
        <v>370.55</v>
      </c>
      <c r="R20">
        <v>81.3</v>
      </c>
    </row>
    <row r="21" spans="2:18" x14ac:dyDescent="0.25">
      <c r="B21">
        <v>368.65</v>
      </c>
      <c r="C21">
        <v>86.3</v>
      </c>
      <c r="E21">
        <v>368.85</v>
      </c>
      <c r="F21">
        <v>86.3</v>
      </c>
      <c r="H21">
        <v>369.15</v>
      </c>
      <c r="I21">
        <v>86.3</v>
      </c>
      <c r="K21">
        <v>369.45</v>
      </c>
      <c r="L21">
        <v>86.3</v>
      </c>
      <c r="N21">
        <v>370.25</v>
      </c>
      <c r="O21">
        <v>86.3</v>
      </c>
      <c r="Q21">
        <v>372.15</v>
      </c>
      <c r="R21">
        <v>86.3</v>
      </c>
    </row>
    <row r="22" spans="2:18" x14ac:dyDescent="0.25">
      <c r="B22">
        <v>370.15</v>
      </c>
      <c r="C22">
        <v>91.3</v>
      </c>
      <c r="E22">
        <v>370.35</v>
      </c>
      <c r="F22">
        <v>91.3</v>
      </c>
      <c r="H22">
        <v>370.65</v>
      </c>
      <c r="I22">
        <v>91.3</v>
      </c>
      <c r="K22">
        <v>370.95</v>
      </c>
      <c r="L22">
        <v>91.3</v>
      </c>
      <c r="N22">
        <v>371.85</v>
      </c>
      <c r="O22">
        <v>91.3</v>
      </c>
      <c r="Q22">
        <v>373.65</v>
      </c>
      <c r="R22">
        <v>91.3</v>
      </c>
    </row>
    <row r="23" spans="2:18" x14ac:dyDescent="0.25">
      <c r="B23">
        <v>371.65</v>
      </c>
      <c r="C23">
        <v>96.3</v>
      </c>
      <c r="E23">
        <v>371.85</v>
      </c>
      <c r="F23">
        <v>96.3</v>
      </c>
      <c r="H23">
        <v>372.1</v>
      </c>
      <c r="I23">
        <v>96.3</v>
      </c>
      <c r="K23">
        <v>372.25</v>
      </c>
      <c r="L23">
        <v>96.3</v>
      </c>
      <c r="N23">
        <v>373.25</v>
      </c>
      <c r="O23">
        <v>96.3</v>
      </c>
      <c r="Q23">
        <v>375.05</v>
      </c>
      <c r="R23">
        <v>96.3</v>
      </c>
    </row>
    <row r="24" spans="2:18" x14ac:dyDescent="0.25">
      <c r="B24">
        <v>373.05</v>
      </c>
      <c r="C24">
        <v>101.3</v>
      </c>
      <c r="E24">
        <v>373.25</v>
      </c>
      <c r="F24">
        <v>101.3</v>
      </c>
      <c r="H24">
        <v>373.45</v>
      </c>
      <c r="I24">
        <v>101.3</v>
      </c>
      <c r="K24">
        <v>373.65</v>
      </c>
      <c r="L24">
        <v>101.3</v>
      </c>
      <c r="N24">
        <v>374.75</v>
      </c>
      <c r="O24">
        <v>101.3</v>
      </c>
      <c r="Q24">
        <v>376.45</v>
      </c>
      <c r="R24">
        <v>101.3</v>
      </c>
    </row>
    <row r="26" spans="2:18" x14ac:dyDescent="0.25">
      <c r="B26" t="s">
        <v>9</v>
      </c>
    </row>
    <row r="30" spans="2:18" x14ac:dyDescent="0.25">
      <c r="B30" t="s">
        <v>19</v>
      </c>
      <c r="C30" s="22" t="s">
        <v>11</v>
      </c>
      <c r="D30" s="22"/>
      <c r="E30" s="22"/>
      <c r="F30" s="22"/>
      <c r="G30" s="22"/>
    </row>
    <row r="31" spans="2:18" x14ac:dyDescent="0.25">
      <c r="B31" t="s">
        <v>10</v>
      </c>
      <c r="C31">
        <v>303.14999999999998</v>
      </c>
      <c r="D31">
        <v>313.14999999999998</v>
      </c>
      <c r="E31">
        <v>323.14999999999998</v>
      </c>
      <c r="F31">
        <v>333.15</v>
      </c>
      <c r="G31">
        <v>343.15</v>
      </c>
    </row>
    <row r="32" spans="2:18" x14ac:dyDescent="0.25">
      <c r="B32">
        <v>1.0469999999999999</v>
      </c>
      <c r="C32">
        <v>3.98</v>
      </c>
      <c r="D32">
        <v>6.94</v>
      </c>
      <c r="E32">
        <v>11.63</v>
      </c>
      <c r="F32">
        <v>18.8</v>
      </c>
      <c r="G32">
        <v>29.45</v>
      </c>
    </row>
    <row r="33" spans="2:7" x14ac:dyDescent="0.25">
      <c r="B33">
        <v>1.3029999999999999</v>
      </c>
      <c r="C33">
        <v>3.85</v>
      </c>
      <c r="D33">
        <v>6.74</v>
      </c>
      <c r="E33">
        <v>11.31</v>
      </c>
      <c r="F33">
        <v>18.350000000000001</v>
      </c>
      <c r="G33">
        <v>28.8</v>
      </c>
    </row>
    <row r="34" spans="2:7" x14ac:dyDescent="0.25">
      <c r="B34">
        <v>2.0059999999999998</v>
      </c>
      <c r="C34">
        <v>3.6</v>
      </c>
      <c r="D34">
        <v>6.29</v>
      </c>
      <c r="E34">
        <v>10.57</v>
      </c>
      <c r="F34">
        <v>17.170000000000002</v>
      </c>
      <c r="G34">
        <v>26.91</v>
      </c>
    </row>
    <row r="35" spans="2:7" x14ac:dyDescent="0.25">
      <c r="B35">
        <v>2.4489999999999998</v>
      </c>
      <c r="C35">
        <v>3.33</v>
      </c>
      <c r="D35">
        <v>5.86</v>
      </c>
      <c r="E35">
        <v>9.8699999999999992</v>
      </c>
      <c r="F35">
        <v>16.04</v>
      </c>
      <c r="G35">
        <v>25.33</v>
      </c>
    </row>
    <row r="36" spans="2:7" x14ac:dyDescent="0.25">
      <c r="B36">
        <v>3.1669999999999998</v>
      </c>
      <c r="C36">
        <v>2.98</v>
      </c>
      <c r="D36">
        <v>5.22</v>
      </c>
      <c r="E36">
        <v>8.81</v>
      </c>
      <c r="F36">
        <v>14.32</v>
      </c>
      <c r="G36">
        <v>22.51</v>
      </c>
    </row>
    <row r="37" spans="2:7" x14ac:dyDescent="0.25">
      <c r="B37">
        <v>3.7370000000000001</v>
      </c>
      <c r="C37">
        <v>2.74</v>
      </c>
      <c r="D37">
        <v>4.8</v>
      </c>
      <c r="E37">
        <v>8.07</v>
      </c>
      <c r="F37">
        <v>13.08</v>
      </c>
      <c r="G37">
        <v>20.59</v>
      </c>
    </row>
    <row r="38" spans="2:7" x14ac:dyDescent="0.25">
      <c r="B38">
        <v>4.343</v>
      </c>
      <c r="C38">
        <v>2.3199999999999998</v>
      </c>
      <c r="D38">
        <v>4.09</v>
      </c>
      <c r="E38">
        <v>6.93</v>
      </c>
      <c r="F38">
        <v>11.33</v>
      </c>
      <c r="G38">
        <v>17.91</v>
      </c>
    </row>
    <row r="39" spans="2:7" x14ac:dyDescent="0.25">
      <c r="B39">
        <v>4.8010000000000002</v>
      </c>
      <c r="C39">
        <v>1.99</v>
      </c>
      <c r="D39">
        <v>3.52</v>
      </c>
      <c r="E39">
        <v>6.04</v>
      </c>
      <c r="F39">
        <v>9.93</v>
      </c>
      <c r="G39">
        <v>15.77</v>
      </c>
    </row>
    <row r="41" spans="2:7" x14ac:dyDescent="0.25">
      <c r="B41" t="s">
        <v>12</v>
      </c>
    </row>
  </sheetData>
  <mergeCells count="2">
    <mergeCell ref="B3:C3"/>
    <mergeCell ref="C30:G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687A-8D51-4683-A199-FF90D640A160}">
  <dimension ref="B2:K32"/>
  <sheetViews>
    <sheetView topLeftCell="A8" workbookViewId="0">
      <selection activeCell="E37" sqref="E37"/>
    </sheetView>
  </sheetViews>
  <sheetFormatPr baseColWidth="10" defaultRowHeight="15" x14ac:dyDescent="0.25"/>
  <sheetData>
    <row r="2" spans="2:11" x14ac:dyDescent="0.25">
      <c r="C2" s="21" t="s">
        <v>18</v>
      </c>
      <c r="D2" s="21"/>
      <c r="E2" s="21"/>
      <c r="F2" s="21"/>
      <c r="G2" s="21"/>
      <c r="H2" s="21"/>
      <c r="I2" s="21"/>
      <c r="J2" s="21"/>
      <c r="K2" s="21"/>
    </row>
    <row r="3" spans="2:11" x14ac:dyDescent="0.25">
      <c r="C3" s="21" t="s">
        <v>14</v>
      </c>
      <c r="D3" s="21"/>
      <c r="E3" s="21"/>
      <c r="F3" s="21"/>
      <c r="G3" s="21"/>
      <c r="H3" s="21"/>
      <c r="I3" s="21"/>
      <c r="J3" s="21"/>
      <c r="K3" s="21"/>
    </row>
    <row r="4" spans="2:11" x14ac:dyDescent="0.25">
      <c r="B4" t="s">
        <v>13</v>
      </c>
      <c r="C4">
        <v>80</v>
      </c>
      <c r="D4">
        <v>90</v>
      </c>
      <c r="E4">
        <v>100</v>
      </c>
      <c r="F4">
        <v>120</v>
      </c>
      <c r="G4">
        <v>130</v>
      </c>
      <c r="H4">
        <v>140</v>
      </c>
      <c r="I4">
        <v>160</v>
      </c>
      <c r="J4">
        <v>180</v>
      </c>
      <c r="K4">
        <v>200</v>
      </c>
    </row>
    <row r="5" spans="2:11" x14ac:dyDescent="0.25">
      <c r="B5">
        <v>2.044</v>
      </c>
      <c r="C5">
        <v>0.97209999999999996</v>
      </c>
      <c r="E5">
        <v>0.97909999999999997</v>
      </c>
      <c r="F5">
        <v>0.98180000000000001</v>
      </c>
      <c r="H5">
        <v>0.98899999999999999</v>
      </c>
      <c r="I5">
        <v>0.99929999999999997</v>
      </c>
      <c r="J5">
        <v>1.0115000000000001</v>
      </c>
    </row>
    <row r="6" spans="2:11" x14ac:dyDescent="0.25">
      <c r="B6">
        <v>3.996</v>
      </c>
      <c r="C6">
        <v>0.94550000000000001</v>
      </c>
      <c r="E6">
        <v>0.94950000000000001</v>
      </c>
      <c r="F6">
        <v>0.95420000000000005</v>
      </c>
      <c r="H6">
        <v>0.96089999999999998</v>
      </c>
      <c r="I6">
        <v>0.96899999999999997</v>
      </c>
      <c r="J6">
        <v>0.98060000000000003</v>
      </c>
    </row>
    <row r="7" spans="2:11" x14ac:dyDescent="0.25">
      <c r="B7">
        <v>5.9569999999999999</v>
      </c>
      <c r="C7">
        <v>0.92020000000000002</v>
      </c>
      <c r="E7">
        <v>0.92349999999999999</v>
      </c>
      <c r="F7">
        <v>0.92669999999999997</v>
      </c>
      <c r="H7">
        <v>0.93240000000000001</v>
      </c>
      <c r="I7">
        <v>0.94030000000000002</v>
      </c>
      <c r="J7">
        <v>0.9506</v>
      </c>
    </row>
    <row r="8" spans="2:11" x14ac:dyDescent="0.25">
      <c r="B8">
        <v>7.8769999999999998</v>
      </c>
      <c r="C8">
        <v>0.89449999999999996</v>
      </c>
      <c r="E8">
        <v>0.8982</v>
      </c>
      <c r="F8">
        <v>0.90129999999999999</v>
      </c>
      <c r="H8">
        <v>0.90639999999999998</v>
      </c>
      <c r="I8">
        <v>0.91320000000000001</v>
      </c>
      <c r="J8">
        <v>0.92159999999999997</v>
      </c>
    </row>
    <row r="10" spans="2:11" x14ac:dyDescent="0.25">
      <c r="C10" s="21" t="s">
        <v>17</v>
      </c>
      <c r="D10" s="21"/>
      <c r="E10" s="21"/>
      <c r="F10" s="21"/>
      <c r="G10" s="21"/>
      <c r="H10" s="21"/>
      <c r="I10" s="21"/>
      <c r="J10" s="21"/>
      <c r="K10" s="21"/>
    </row>
    <row r="11" spans="2:11" x14ac:dyDescent="0.25">
      <c r="B11">
        <v>2.044</v>
      </c>
      <c r="C11">
        <f>C5*4.184</f>
        <v>4.0672664000000003</v>
      </c>
      <c r="E11">
        <f t="shared" ref="E11:J11" si="0">E5*4.184</f>
        <v>4.0965543999999996</v>
      </c>
      <c r="F11">
        <f t="shared" si="0"/>
        <v>4.1078511999999998</v>
      </c>
      <c r="H11">
        <f t="shared" si="0"/>
        <v>4.1379760000000001</v>
      </c>
      <c r="I11">
        <f t="shared" si="0"/>
        <v>4.1810711999999999</v>
      </c>
      <c r="J11">
        <f t="shared" si="0"/>
        <v>4.2321160000000004</v>
      </c>
    </row>
    <row r="12" spans="2:11" x14ac:dyDescent="0.25">
      <c r="B12">
        <v>3.996</v>
      </c>
      <c r="C12">
        <f t="shared" ref="C12:J12" si="1">C6*4.184</f>
        <v>3.955972</v>
      </c>
      <c r="E12">
        <f t="shared" si="1"/>
        <v>3.9727080000000004</v>
      </c>
      <c r="F12">
        <f t="shared" si="1"/>
        <v>3.9923728000000005</v>
      </c>
      <c r="H12">
        <f t="shared" si="1"/>
        <v>4.0204056000000001</v>
      </c>
      <c r="I12">
        <f t="shared" si="1"/>
        <v>4.0542959999999999</v>
      </c>
      <c r="J12">
        <f t="shared" si="1"/>
        <v>4.1028304000000002</v>
      </c>
    </row>
    <row r="13" spans="2:11" x14ac:dyDescent="0.25">
      <c r="B13">
        <v>5.9569999999999999</v>
      </c>
      <c r="C13">
        <f t="shared" ref="C13:J13" si="2">C7*4.184</f>
        <v>3.8501168000000003</v>
      </c>
      <c r="E13">
        <f t="shared" si="2"/>
        <v>3.8639239999999999</v>
      </c>
      <c r="F13">
        <f t="shared" si="2"/>
        <v>3.8773127999999999</v>
      </c>
      <c r="H13">
        <f t="shared" si="2"/>
        <v>3.9011616</v>
      </c>
      <c r="I13">
        <f t="shared" si="2"/>
        <v>3.9342152000000001</v>
      </c>
      <c r="J13">
        <f t="shared" si="2"/>
        <v>3.9773104000000004</v>
      </c>
    </row>
    <row r="14" spans="2:11" x14ac:dyDescent="0.25">
      <c r="B14">
        <v>7.8769999999999998</v>
      </c>
      <c r="C14">
        <f t="shared" ref="C14:J14" si="3">C8*4.184</f>
        <v>3.742588</v>
      </c>
      <c r="E14">
        <f t="shared" si="3"/>
        <v>3.7580688000000002</v>
      </c>
      <c r="F14">
        <f t="shared" si="3"/>
        <v>3.7710392000000001</v>
      </c>
      <c r="H14">
        <f t="shared" si="3"/>
        <v>3.7923776</v>
      </c>
      <c r="I14">
        <f t="shared" si="3"/>
        <v>3.8208288000000001</v>
      </c>
      <c r="J14">
        <f t="shared" si="3"/>
        <v>3.8559744</v>
      </c>
    </row>
    <row r="23" spans="2:6" x14ac:dyDescent="0.25">
      <c r="B23" s="21" t="s">
        <v>17</v>
      </c>
      <c r="C23" s="21"/>
      <c r="D23" s="21"/>
      <c r="E23" s="21"/>
      <c r="F23" s="21"/>
    </row>
    <row r="24" spans="2:6" ht="30" x14ac:dyDescent="0.25">
      <c r="B24" s="1" t="s">
        <v>15</v>
      </c>
      <c r="C24">
        <v>298.14999999999998</v>
      </c>
      <c r="D24">
        <v>323.14999999999998</v>
      </c>
      <c r="E24">
        <v>348.15</v>
      </c>
      <c r="F24">
        <v>373.15</v>
      </c>
    </row>
    <row r="25" spans="2:6" x14ac:dyDescent="0.25">
      <c r="B25" t="s">
        <v>16</v>
      </c>
      <c r="C25">
        <v>4.1779000000000002</v>
      </c>
      <c r="D25">
        <v>4.1790000000000003</v>
      </c>
      <c r="E25">
        <v>4.1910999999999996</v>
      </c>
      <c r="F25">
        <v>4.2142999999999997</v>
      </c>
    </row>
    <row r="26" spans="2:6" x14ac:dyDescent="0.25">
      <c r="B26">
        <v>0.10843999999999999</v>
      </c>
      <c r="C26">
        <v>4.1111000000000004</v>
      </c>
      <c r="D26">
        <v>4.1150000000000002</v>
      </c>
      <c r="E26">
        <v>4.1261999999999999</v>
      </c>
      <c r="F26">
        <v>4.1462000000000003</v>
      </c>
    </row>
    <row r="27" spans="2:6" x14ac:dyDescent="0.25">
      <c r="B27">
        <v>0.19711000000000001</v>
      </c>
      <c r="C27">
        <v>4.0590000000000002</v>
      </c>
      <c r="D27">
        <v>4.0654000000000003</v>
      </c>
      <c r="E27">
        <v>4.0766</v>
      </c>
      <c r="F27">
        <v>4.0945999999999998</v>
      </c>
    </row>
    <row r="28" spans="2:6" x14ac:dyDescent="0.25">
      <c r="B28">
        <v>0.28186</v>
      </c>
      <c r="C28">
        <v>4.0114999999999998</v>
      </c>
      <c r="D28">
        <v>4.0198999999999998</v>
      </c>
      <c r="E28">
        <v>4.0308000000000002</v>
      </c>
      <c r="F28">
        <v>4.0468999999999999</v>
      </c>
    </row>
    <row r="29" spans="2:6" x14ac:dyDescent="0.25">
      <c r="B29">
        <v>0.38841999999999999</v>
      </c>
      <c r="C29">
        <v>3.9533</v>
      </c>
      <c r="D29">
        <v>3.9643999999999999</v>
      </c>
      <c r="E29">
        <v>3.9750999999999999</v>
      </c>
      <c r="F29">
        <v>3.9893999999999998</v>
      </c>
    </row>
    <row r="30" spans="2:6" x14ac:dyDescent="0.25">
      <c r="B30">
        <v>0.52775000000000005</v>
      </c>
      <c r="C30">
        <v>3.8807</v>
      </c>
      <c r="D30">
        <v>3.8957000000000002</v>
      </c>
      <c r="E30">
        <v>3.9039999999999999</v>
      </c>
      <c r="F30">
        <v>3.9182000000000001</v>
      </c>
    </row>
    <row r="32" spans="2:6" x14ac:dyDescent="0.25">
      <c r="B32" s="6" t="s">
        <v>36</v>
      </c>
    </row>
  </sheetData>
  <mergeCells count="4">
    <mergeCell ref="C3:K3"/>
    <mergeCell ref="C2:K2"/>
    <mergeCell ref="C10:K10"/>
    <mergeCell ref="B23:F2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0E396-253D-4B96-B952-6BE56ECAD071}">
  <dimension ref="A1:J25"/>
  <sheetViews>
    <sheetView workbookViewId="0">
      <selection activeCell="H26" sqref="H26"/>
    </sheetView>
  </sheetViews>
  <sheetFormatPr baseColWidth="10" defaultRowHeight="15" x14ac:dyDescent="0.25"/>
  <cols>
    <col min="1" max="1" width="13.7109375" customWidth="1"/>
    <col min="4" max="4" width="15" customWidth="1"/>
    <col min="5" max="5" width="15.5703125" customWidth="1"/>
    <col min="8" max="8" width="11.42578125" style="2"/>
    <col min="9" max="9" width="15.5703125" style="3" customWidth="1"/>
    <col min="10" max="10" width="16.28515625" customWidth="1"/>
  </cols>
  <sheetData>
    <row r="1" spans="1:10" x14ac:dyDescent="0.25">
      <c r="A1" t="s">
        <v>20</v>
      </c>
      <c r="B1" t="s">
        <v>21</v>
      </c>
    </row>
    <row r="2" spans="1:10" x14ac:dyDescent="0.25">
      <c r="A2">
        <v>95.210999999999999</v>
      </c>
      <c r="B2">
        <v>18.015000000000001</v>
      </c>
    </row>
    <row r="3" spans="1:10" x14ac:dyDescent="0.25">
      <c r="A3" t="s">
        <v>25</v>
      </c>
      <c r="B3" t="s">
        <v>25</v>
      </c>
    </row>
    <row r="6" spans="1:10" x14ac:dyDescent="0.25">
      <c r="A6" t="s">
        <v>22</v>
      </c>
      <c r="D6" t="s">
        <v>23</v>
      </c>
      <c r="E6" t="s">
        <v>22</v>
      </c>
      <c r="F6" t="s">
        <v>24</v>
      </c>
      <c r="H6" s="2" t="s">
        <v>24</v>
      </c>
      <c r="I6" s="3" t="s">
        <v>22</v>
      </c>
      <c r="J6" t="s">
        <v>23</v>
      </c>
    </row>
    <row r="7" spans="1:10" x14ac:dyDescent="0.25">
      <c r="A7">
        <v>0</v>
      </c>
      <c r="D7">
        <v>0</v>
      </c>
      <c r="E7">
        <f>D7*$A$2/(D7*$A$2+(1-D7)*$B$2)</f>
        <v>0</v>
      </c>
      <c r="F7">
        <f>E7/(1-E7)/$B$2</f>
        <v>0</v>
      </c>
      <c r="H7" s="2">
        <v>1</v>
      </c>
      <c r="I7" s="3">
        <f>1/(1/(H7*$A$2/1000)+1)</f>
        <v>8.6933933278610237E-2</v>
      </c>
      <c r="J7" s="4">
        <f>I7/$A$2/((1-I7)/$B$2+I7/$A$2)</f>
        <v>1.7696202904672328E-2</v>
      </c>
    </row>
    <row r="8" spans="1:10" x14ac:dyDescent="0.25">
      <c r="A8">
        <v>0.05</v>
      </c>
      <c r="D8">
        <v>0.05</v>
      </c>
      <c r="E8">
        <f t="shared" ref="E8:E23" si="0">D8*$A$2/(D8*$A$2+(1-D8)*$B$2)</f>
        <v>0.21762713259092656</v>
      </c>
      <c r="F8">
        <f>E8/(1-E8)/$A$2*1000</f>
        <v>2.9215419898622494</v>
      </c>
      <c r="H8" s="2">
        <v>1.0049999999999999</v>
      </c>
      <c r="I8" s="3">
        <f t="shared" ref="I8:I25" si="1">1/(1/(H8*$A$2/1000)+1)</f>
        <v>8.7330642963560412E-2</v>
      </c>
      <c r="J8" s="4">
        <f t="shared" ref="J8:J25" si="2">I8/$A$2/((1-I8)/$B$2+I8/$A$2)</f>
        <v>1.7783110451541552E-2</v>
      </c>
    </row>
    <row r="9" spans="1:10" x14ac:dyDescent="0.25">
      <c r="A9">
        <v>0.1</v>
      </c>
      <c r="D9">
        <v>0.1</v>
      </c>
      <c r="E9">
        <f t="shared" si="0"/>
        <v>0.36997272154997551</v>
      </c>
      <c r="F9">
        <f t="shared" ref="F9:F25" si="3">E9/(1-E9)/$A$2*1000</f>
        <v>6.1676997563758595</v>
      </c>
      <c r="H9" s="2">
        <v>1.01</v>
      </c>
      <c r="I9" s="3">
        <f t="shared" si="1"/>
        <v>8.772700807273108E-2</v>
      </c>
      <c r="J9" s="4">
        <f t="shared" si="2"/>
        <v>1.7870002621796031E-2</v>
      </c>
    </row>
    <row r="10" spans="1:10" x14ac:dyDescent="0.25">
      <c r="A10">
        <v>0.15</v>
      </c>
      <c r="D10">
        <v>0.15</v>
      </c>
      <c r="E10">
        <f t="shared" si="0"/>
        <v>0.48257947449517474</v>
      </c>
      <c r="F10">
        <f t="shared" si="3"/>
        <v>9.7957584365969534</v>
      </c>
      <c r="H10" s="2">
        <v>1.0149999999999999</v>
      </c>
      <c r="I10" s="3">
        <f t="shared" si="1"/>
        <v>8.8123029054866908E-2</v>
      </c>
      <c r="J10" s="4">
        <f t="shared" si="2"/>
        <v>1.7956879419516271E-2</v>
      </c>
    </row>
    <row r="11" spans="1:10" x14ac:dyDescent="0.25">
      <c r="A11">
        <v>0.2</v>
      </c>
      <c r="D11">
        <v>0.2</v>
      </c>
      <c r="E11">
        <f t="shared" si="0"/>
        <v>0.56920207328227845</v>
      </c>
      <c r="F11">
        <f t="shared" si="3"/>
        <v>13.877324451845684</v>
      </c>
      <c r="H11" s="2">
        <v>1.02</v>
      </c>
      <c r="I11" s="3">
        <f t="shared" si="1"/>
        <v>8.8518706357933852E-2</v>
      </c>
      <c r="J11" s="4">
        <f t="shared" si="2"/>
        <v>1.8043740848781385E-2</v>
      </c>
    </row>
    <row r="12" spans="1:10" x14ac:dyDescent="0.25">
      <c r="A12">
        <v>0.25</v>
      </c>
      <c r="D12">
        <v>0.25</v>
      </c>
      <c r="E12">
        <f t="shared" si="0"/>
        <v>0.63790400385914137</v>
      </c>
      <c r="F12">
        <f t="shared" si="3"/>
        <v>18.503099269127581</v>
      </c>
      <c r="H12" s="2">
        <v>1.0249999999999999</v>
      </c>
      <c r="I12" s="3">
        <f t="shared" si="1"/>
        <v>8.8914040429120558E-2</v>
      </c>
      <c r="J12" s="4">
        <f t="shared" si="2"/>
        <v>1.8130586913669006E-2</v>
      </c>
    </row>
    <row r="13" spans="1:10" x14ac:dyDescent="0.25">
      <c r="A13">
        <v>0.3</v>
      </c>
      <c r="D13">
        <v>0.3</v>
      </c>
      <c r="E13">
        <f t="shared" si="0"/>
        <v>0.6937251358873846</v>
      </c>
      <c r="F13">
        <f t="shared" si="3"/>
        <v>23.78969906030688</v>
      </c>
      <c r="H13" s="2">
        <v>1.03</v>
      </c>
      <c r="I13" s="3">
        <f t="shared" si="1"/>
        <v>8.9309031714840295E-2</v>
      </c>
      <c r="J13" s="4">
        <f t="shared" si="2"/>
        <v>1.8217417618255346E-2</v>
      </c>
    </row>
    <row r="14" spans="1:10" x14ac:dyDescent="0.25">
      <c r="A14">
        <v>0.35</v>
      </c>
      <c r="D14">
        <v>0.35</v>
      </c>
      <c r="E14">
        <f t="shared" si="0"/>
        <v>0.73997748347900238</v>
      </c>
      <c r="F14">
        <f t="shared" si="3"/>
        <v>29.889621896283018</v>
      </c>
      <c r="H14" s="2">
        <v>1.0349999999999999</v>
      </c>
      <c r="I14" s="3">
        <f t="shared" si="1"/>
        <v>8.9703680660732379E-2</v>
      </c>
      <c r="J14" s="4">
        <f t="shared" si="2"/>
        <v>1.8304232966615149E-2</v>
      </c>
    </row>
    <row r="15" spans="1:10" x14ac:dyDescent="0.25">
      <c r="A15">
        <v>0.4</v>
      </c>
      <c r="D15">
        <v>0.4</v>
      </c>
      <c r="E15">
        <f t="shared" si="0"/>
        <v>0.77892721717041569</v>
      </c>
      <c r="F15">
        <f t="shared" si="3"/>
        <v>37.006198538255177</v>
      </c>
      <c r="H15" s="2">
        <v>1.04</v>
      </c>
      <c r="I15" s="3">
        <f t="shared" si="1"/>
        <v>9.0097987711664135E-2</v>
      </c>
      <c r="J15" s="4">
        <f t="shared" si="2"/>
        <v>1.8391032962821754E-2</v>
      </c>
    </row>
    <row r="16" spans="1:10" x14ac:dyDescent="0.25">
      <c r="A16">
        <v>0.45</v>
      </c>
      <c r="D16">
        <v>0.45</v>
      </c>
      <c r="E16">
        <f t="shared" si="0"/>
        <v>0.8121772707627215</v>
      </c>
      <c r="F16">
        <f t="shared" si="3"/>
        <v>45.416698206040429</v>
      </c>
      <c r="H16" s="2">
        <v>1.0449999999999999</v>
      </c>
      <c r="I16" s="3">
        <f t="shared" si="1"/>
        <v>9.0491953311732293E-2</v>
      </c>
      <c r="J16" s="4">
        <f t="shared" si="2"/>
        <v>1.8477817610947033E-2</v>
      </c>
    </row>
    <row r="17" spans="1:10" x14ac:dyDescent="0.25">
      <c r="A17">
        <v>0.5</v>
      </c>
      <c r="D17">
        <v>0.5</v>
      </c>
      <c r="E17">
        <f t="shared" si="0"/>
        <v>0.8408934343701977</v>
      </c>
      <c r="F17">
        <f t="shared" si="3"/>
        <v>55.509297807382758</v>
      </c>
      <c r="H17" s="2">
        <v>1.05</v>
      </c>
      <c r="I17" s="3">
        <f t="shared" si="1"/>
        <v>9.0885577904264894E-2</v>
      </c>
      <c r="J17" s="4">
        <f t="shared" si="2"/>
        <v>1.8564586915061427E-2</v>
      </c>
    </row>
    <row r="18" spans="1:10" x14ac:dyDescent="0.25">
      <c r="A18">
        <v>0.55000000000000004</v>
      </c>
      <c r="D18">
        <v>0.55000000000000004</v>
      </c>
      <c r="E18">
        <f t="shared" si="0"/>
        <v>0.86594386236456722</v>
      </c>
      <c r="F18">
        <f t="shared" si="3"/>
        <v>67.844697320134472</v>
      </c>
      <c r="H18" s="2">
        <v>1.0549999999999999</v>
      </c>
      <c r="I18" s="3">
        <f t="shared" si="1"/>
        <v>9.1278861931822733E-2</v>
      </c>
      <c r="J18" s="4">
        <f t="shared" si="2"/>
        <v>1.8651340879233935E-2</v>
      </c>
    </row>
    <row r="19" spans="1:10" x14ac:dyDescent="0.25">
      <c r="A19">
        <v>0.6</v>
      </c>
      <c r="D19">
        <v>0.6</v>
      </c>
      <c r="E19">
        <f t="shared" si="0"/>
        <v>0.88798836048908325</v>
      </c>
      <c r="F19">
        <f t="shared" si="3"/>
        <v>83.26394671107407</v>
      </c>
      <c r="H19" s="2">
        <v>1.06</v>
      </c>
      <c r="I19" s="3">
        <f t="shared" si="1"/>
        <v>9.1671805836201214E-2</v>
      </c>
      <c r="J19" s="4">
        <f t="shared" si="2"/>
        <v>1.8738079507532118E-2</v>
      </c>
    </row>
    <row r="20" spans="1:10" x14ac:dyDescent="0.25">
      <c r="A20">
        <v>0.65</v>
      </c>
      <c r="D20">
        <v>0.65</v>
      </c>
      <c r="E20">
        <f t="shared" si="0"/>
        <v>0.90753735020324855</v>
      </c>
      <c r="F20">
        <f t="shared" si="3"/>
        <v>103.08869592799662</v>
      </c>
      <c r="H20" s="2">
        <v>1.0649999999999999</v>
      </c>
      <c r="I20" s="3">
        <f t="shared" si="1"/>
        <v>9.206441005843187E-2</v>
      </c>
      <c r="J20" s="4">
        <f t="shared" si="2"/>
        <v>1.8824802804022104E-2</v>
      </c>
    </row>
    <row r="21" spans="1:10" x14ac:dyDescent="0.25">
      <c r="A21">
        <v>0.7</v>
      </c>
      <c r="D21">
        <v>0.7</v>
      </c>
      <c r="E21">
        <f t="shared" si="0"/>
        <v>0.92499188088635742</v>
      </c>
      <c r="F21">
        <f t="shared" si="3"/>
        <v>129.5216948838931</v>
      </c>
      <c r="H21" s="2">
        <v>1.07</v>
      </c>
      <c r="I21" s="3">
        <f t="shared" si="1"/>
        <v>9.2456675038784103E-2</v>
      </c>
      <c r="J21" s="4">
        <f t="shared" si="2"/>
        <v>1.8911510772768578E-2</v>
      </c>
    </row>
    <row r="22" spans="1:10" x14ac:dyDescent="0.25">
      <c r="A22">
        <v>0.75</v>
      </c>
      <c r="D22">
        <v>0.75</v>
      </c>
      <c r="E22">
        <f t="shared" si="0"/>
        <v>0.94067143534619035</v>
      </c>
      <c r="F22">
        <f t="shared" si="3"/>
        <v>166.52789342214831</v>
      </c>
      <c r="H22" s="2">
        <v>1.075</v>
      </c>
      <c r="I22" s="3">
        <f t="shared" si="1"/>
        <v>9.2848601216766705E-2</v>
      </c>
      <c r="J22" s="4">
        <f t="shared" si="2"/>
        <v>1.8998203417834786E-2</v>
      </c>
    </row>
    <row r="23" spans="1:10" x14ac:dyDescent="0.25">
      <c r="A23">
        <v>0.8</v>
      </c>
      <c r="D23">
        <v>0.8</v>
      </c>
      <c r="E23">
        <f t="shared" si="0"/>
        <v>0.95483366302377537</v>
      </c>
      <c r="F23">
        <f t="shared" si="3"/>
        <v>222.03719122953123</v>
      </c>
      <c r="H23" s="2">
        <v>1.08</v>
      </c>
      <c r="I23" s="3">
        <f t="shared" si="1"/>
        <v>9.3240189031129683E-2</v>
      </c>
      <c r="J23" s="4">
        <f t="shared" si="2"/>
        <v>1.9084880743282549E-2</v>
      </c>
    </row>
    <row r="25" spans="1:10" x14ac:dyDescent="0.25">
      <c r="E25">
        <v>0.16</v>
      </c>
      <c r="F25">
        <f t="shared" si="3"/>
        <v>2.0005691619265682</v>
      </c>
      <c r="H25" s="2">
        <v>2.0059999999999998</v>
      </c>
      <c r="I25" s="3">
        <f t="shared" si="1"/>
        <v>0.16036469008885224</v>
      </c>
      <c r="J25" s="4">
        <f t="shared" si="2"/>
        <v>3.4877677356692866E-2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BDF8-8510-47E5-86DF-072271D6146A}">
  <dimension ref="A1:N50"/>
  <sheetViews>
    <sheetView topLeftCell="A25" zoomScaleNormal="100" workbookViewId="0">
      <selection activeCell="A42" sqref="A42:I50"/>
    </sheetView>
  </sheetViews>
  <sheetFormatPr baseColWidth="10" defaultRowHeight="15" x14ac:dyDescent="0.25"/>
  <sheetData>
    <row r="1" spans="1:14" x14ac:dyDescent="0.25">
      <c r="A1" s="23" t="s">
        <v>43</v>
      </c>
      <c r="B1" s="26" t="s">
        <v>11</v>
      </c>
      <c r="C1" s="26"/>
      <c r="D1" s="26"/>
      <c r="E1" s="26"/>
      <c r="F1" s="26"/>
      <c r="G1" s="26"/>
      <c r="H1" s="26"/>
      <c r="I1" s="26"/>
      <c r="J1" s="26"/>
      <c r="K1" s="27"/>
      <c r="L1" s="7"/>
      <c r="M1" s="7"/>
      <c r="N1" s="7"/>
    </row>
    <row r="2" spans="1:14" x14ac:dyDescent="0.25">
      <c r="A2" s="24"/>
      <c r="B2" s="28">
        <v>303.14999999999998</v>
      </c>
      <c r="C2" s="28"/>
      <c r="D2" s="28">
        <v>313.14999999999998</v>
      </c>
      <c r="E2" s="28"/>
      <c r="F2" s="28">
        <v>323.14999999999998</v>
      </c>
      <c r="G2" s="28"/>
      <c r="H2" s="28">
        <v>333.15</v>
      </c>
      <c r="I2" s="28"/>
      <c r="J2" s="28">
        <v>343.15</v>
      </c>
      <c r="K2" s="29"/>
    </row>
    <row r="3" spans="1:14" ht="15.75" thickBot="1" x14ac:dyDescent="0.3">
      <c r="A3" s="25"/>
      <c r="B3" s="8" t="s">
        <v>26</v>
      </c>
      <c r="C3" s="8" t="s">
        <v>27</v>
      </c>
      <c r="D3" s="8" t="s">
        <v>28</v>
      </c>
      <c r="E3" s="8" t="s">
        <v>29</v>
      </c>
      <c r="F3" s="8" t="s">
        <v>30</v>
      </c>
      <c r="G3" s="8" t="s">
        <v>31</v>
      </c>
      <c r="H3" s="8" t="s">
        <v>32</v>
      </c>
      <c r="I3" s="8" t="s">
        <v>33</v>
      </c>
      <c r="J3" s="8" t="s">
        <v>34</v>
      </c>
      <c r="K3" s="9" t="s">
        <v>35</v>
      </c>
    </row>
    <row r="4" spans="1:14" x14ac:dyDescent="0.25">
      <c r="A4" s="10">
        <v>1.0469999999999999</v>
      </c>
      <c r="B4" s="11">
        <v>3.98</v>
      </c>
      <c r="C4" s="11">
        <v>4.0696000000000003</v>
      </c>
      <c r="D4" s="12">
        <v>6.94</v>
      </c>
      <c r="E4" s="11">
        <v>7.09</v>
      </c>
      <c r="F4" s="11">
        <v>11.63</v>
      </c>
      <c r="G4" s="11">
        <v>11.88</v>
      </c>
      <c r="H4" s="11">
        <v>18.8</v>
      </c>
      <c r="I4" s="11">
        <v>19.22</v>
      </c>
      <c r="J4" s="11">
        <v>29.45</v>
      </c>
      <c r="K4" s="13">
        <v>30.12</v>
      </c>
      <c r="M4" s="5"/>
    </row>
    <row r="5" spans="1:14" x14ac:dyDescent="0.25">
      <c r="A5" s="14">
        <v>1.3029999999999999</v>
      </c>
      <c r="B5" s="15">
        <v>3.85</v>
      </c>
      <c r="C5" s="15">
        <v>3.97</v>
      </c>
      <c r="D5" s="16">
        <v>6.74</v>
      </c>
      <c r="E5" s="15">
        <v>6.92</v>
      </c>
      <c r="F5" s="15">
        <v>11.31</v>
      </c>
      <c r="G5" s="15">
        <v>11.6</v>
      </c>
      <c r="H5" s="15">
        <v>18.350000000000001</v>
      </c>
      <c r="I5" s="15">
        <v>18.78</v>
      </c>
      <c r="J5" s="15">
        <v>28.8</v>
      </c>
      <c r="K5" s="17">
        <v>29.45</v>
      </c>
      <c r="M5" s="5"/>
    </row>
    <row r="6" spans="1:14" x14ac:dyDescent="0.25">
      <c r="A6" s="14">
        <v>2.0059999999999998</v>
      </c>
      <c r="B6" s="15">
        <v>3.6</v>
      </c>
      <c r="C6" s="15">
        <v>3.62</v>
      </c>
      <c r="D6" s="16">
        <v>6.29</v>
      </c>
      <c r="E6" s="15">
        <v>6.33</v>
      </c>
      <c r="F6" s="15">
        <v>10.57</v>
      </c>
      <c r="G6" s="15">
        <v>10.62</v>
      </c>
      <c r="H6" s="15">
        <v>17.170000000000002</v>
      </c>
      <c r="I6" s="15">
        <v>17.22</v>
      </c>
      <c r="J6" s="15">
        <v>26.91</v>
      </c>
      <c r="K6" s="17">
        <v>27.07</v>
      </c>
      <c r="M6" s="5"/>
    </row>
    <row r="7" spans="1:14" x14ac:dyDescent="0.25">
      <c r="A7" s="14">
        <v>2.4489999999999998</v>
      </c>
      <c r="B7" s="15">
        <v>3.33</v>
      </c>
      <c r="C7" s="15">
        <v>3.37</v>
      </c>
      <c r="D7" s="16">
        <v>5.86</v>
      </c>
      <c r="E7" s="15">
        <v>5.89</v>
      </c>
      <c r="F7" s="15">
        <v>9.8699999999999992</v>
      </c>
      <c r="G7" s="15">
        <v>9.9</v>
      </c>
      <c r="H7" s="15">
        <v>16.04</v>
      </c>
      <c r="I7" s="15">
        <v>16.079999999999998</v>
      </c>
      <c r="J7" s="15">
        <v>25.33</v>
      </c>
      <c r="K7" s="17">
        <v>25.29</v>
      </c>
      <c r="M7" s="5"/>
    </row>
    <row r="8" spans="1:14" x14ac:dyDescent="0.25">
      <c r="A8" s="14">
        <v>3.1669999999999998</v>
      </c>
      <c r="B8" s="15">
        <v>2.98</v>
      </c>
      <c r="C8" s="15">
        <v>2.93</v>
      </c>
      <c r="D8" s="16">
        <v>5.22</v>
      </c>
      <c r="E8" s="15">
        <v>5.13</v>
      </c>
      <c r="F8" s="15">
        <v>8.81</v>
      </c>
      <c r="G8" s="15">
        <v>8.66</v>
      </c>
      <c r="H8" s="15">
        <v>14.32</v>
      </c>
      <c r="I8" s="15">
        <v>14.09</v>
      </c>
      <c r="J8" s="15">
        <v>22.51</v>
      </c>
      <c r="K8" s="17">
        <v>22.2</v>
      </c>
      <c r="M8" s="5"/>
    </row>
    <row r="9" spans="1:14" x14ac:dyDescent="0.25">
      <c r="A9" s="14">
        <v>3.7370000000000001</v>
      </c>
      <c r="B9" s="15">
        <v>2.74</v>
      </c>
      <c r="C9" s="15">
        <v>2.59</v>
      </c>
      <c r="D9" s="16">
        <v>4.8</v>
      </c>
      <c r="E9" s="15">
        <v>4.54</v>
      </c>
      <c r="F9" s="15">
        <v>8.07</v>
      </c>
      <c r="G9" s="15">
        <v>7.67</v>
      </c>
      <c r="H9" s="15">
        <v>13.08</v>
      </c>
      <c r="I9" s="15">
        <v>12.5</v>
      </c>
      <c r="J9" s="15">
        <v>20.59</v>
      </c>
      <c r="K9" s="17">
        <v>19.739999999999998</v>
      </c>
      <c r="M9" s="5"/>
    </row>
    <row r="10" spans="1:14" x14ac:dyDescent="0.25">
      <c r="A10" s="14">
        <v>4.343</v>
      </c>
      <c r="B10" s="15">
        <v>2.3199999999999998</v>
      </c>
      <c r="C10" s="15">
        <v>2.2400000000000002</v>
      </c>
      <c r="D10" s="16">
        <v>4.09</v>
      </c>
      <c r="E10" s="15">
        <v>3.94</v>
      </c>
      <c r="F10" s="15">
        <v>6.93</v>
      </c>
      <c r="G10" s="15">
        <v>6.67</v>
      </c>
      <c r="H10" s="15">
        <v>11.33</v>
      </c>
      <c r="I10" s="15">
        <v>10.89</v>
      </c>
      <c r="J10" s="15">
        <v>17.91</v>
      </c>
      <c r="K10" s="17">
        <v>17.23</v>
      </c>
      <c r="M10" s="5"/>
    </row>
    <row r="11" spans="1:14" ht="15.75" thickBot="1" x14ac:dyDescent="0.3">
      <c r="A11" s="18">
        <v>4.8010000000000002</v>
      </c>
      <c r="B11" s="19">
        <v>1.99</v>
      </c>
      <c r="C11" s="19">
        <v>1.996</v>
      </c>
      <c r="D11" s="8">
        <v>3.52</v>
      </c>
      <c r="E11" s="19">
        <v>3.52</v>
      </c>
      <c r="F11" s="19">
        <v>6.04</v>
      </c>
      <c r="G11" s="19">
        <v>5.96</v>
      </c>
      <c r="H11" s="19">
        <v>9.93</v>
      </c>
      <c r="I11" s="19">
        <v>9.75</v>
      </c>
      <c r="J11" s="19">
        <v>15.77</v>
      </c>
      <c r="K11" s="20">
        <v>15.45</v>
      </c>
      <c r="M11" s="5"/>
    </row>
    <row r="42" spans="1:9" x14ac:dyDescent="0.25">
      <c r="A42" s="21" t="s">
        <v>17</v>
      </c>
      <c r="B42" s="21"/>
      <c r="C42" s="21"/>
      <c r="D42" s="21"/>
      <c r="E42" s="21"/>
    </row>
    <row r="43" spans="1:9" ht="30" x14ac:dyDescent="0.25">
      <c r="A43" s="1" t="s">
        <v>15</v>
      </c>
      <c r="B43" s="21">
        <v>298.14999999999998</v>
      </c>
      <c r="C43" s="21"/>
      <c r="D43" s="21">
        <v>323.14999999999998</v>
      </c>
      <c r="E43" s="21"/>
      <c r="F43" s="21">
        <v>348.15</v>
      </c>
      <c r="G43" s="21"/>
      <c r="H43" s="21">
        <v>373.15</v>
      </c>
      <c r="I43" s="21"/>
    </row>
    <row r="44" spans="1:9" x14ac:dyDescent="0.25">
      <c r="A44" s="1"/>
      <c r="B44" t="s">
        <v>37</v>
      </c>
      <c r="C44" t="s">
        <v>38</v>
      </c>
      <c r="D44" t="s">
        <v>30</v>
      </c>
      <c r="E44" t="s">
        <v>31</v>
      </c>
      <c r="F44" t="s">
        <v>39</v>
      </c>
      <c r="G44" t="s">
        <v>40</v>
      </c>
      <c r="H44" t="s">
        <v>41</v>
      </c>
      <c r="I44" t="s">
        <v>42</v>
      </c>
    </row>
    <row r="45" spans="1:9" x14ac:dyDescent="0.25">
      <c r="A45">
        <v>0</v>
      </c>
      <c r="B45">
        <v>4.1779000000000002</v>
      </c>
      <c r="C45">
        <v>4.1821000000000002</v>
      </c>
      <c r="D45">
        <v>4.1790000000000003</v>
      </c>
      <c r="E45">
        <v>4.1798000000000002</v>
      </c>
      <c r="F45">
        <v>4.1910999999999996</v>
      </c>
      <c r="G45">
        <v>4.1917</v>
      </c>
      <c r="H45">
        <v>4.2142999999999997</v>
      </c>
      <c r="I45">
        <v>4.2167000000000003</v>
      </c>
    </row>
    <row r="46" spans="1:9" x14ac:dyDescent="0.25">
      <c r="A46">
        <v>0.10843999999999999</v>
      </c>
      <c r="B46">
        <v>4.1111000000000004</v>
      </c>
      <c r="C46">
        <v>4.1212999999999997</v>
      </c>
      <c r="D46">
        <v>4.1150000000000002</v>
      </c>
      <c r="E46">
        <v>4.1219000000000001</v>
      </c>
      <c r="F46">
        <v>4.1261999999999999</v>
      </c>
      <c r="G46">
        <v>4.1346999999999996</v>
      </c>
      <c r="H46">
        <v>4.1462000000000003</v>
      </c>
      <c r="I46">
        <v>4.16</v>
      </c>
    </row>
    <row r="47" spans="1:9" x14ac:dyDescent="0.25">
      <c r="A47">
        <v>0.19711000000000001</v>
      </c>
      <c r="B47">
        <v>4.0590000000000002</v>
      </c>
      <c r="C47">
        <v>4.0757000000000003</v>
      </c>
      <c r="D47">
        <v>4.0654000000000003</v>
      </c>
      <c r="E47">
        <v>4.0758999999999999</v>
      </c>
      <c r="F47">
        <v>4.0766</v>
      </c>
      <c r="G47">
        <v>4.0894000000000004</v>
      </c>
      <c r="H47">
        <v>4.0945999999999998</v>
      </c>
      <c r="I47">
        <v>4.1148999999999996</v>
      </c>
    </row>
    <row r="48" spans="1:9" x14ac:dyDescent="0.25">
      <c r="A48">
        <v>0.28186</v>
      </c>
      <c r="B48">
        <v>4.0114999999999998</v>
      </c>
      <c r="C48">
        <v>4.0316999999999998</v>
      </c>
      <c r="D48">
        <v>4.0198999999999998</v>
      </c>
      <c r="E48">
        <v>4.0328999999999997</v>
      </c>
      <c r="F48">
        <v>4.0308000000000002</v>
      </c>
      <c r="G48">
        <v>4.0471000000000004</v>
      </c>
      <c r="H48">
        <v>4.0468999999999999</v>
      </c>
      <c r="I48">
        <v>4.0728999999999997</v>
      </c>
    </row>
    <row r="49" spans="1:9" x14ac:dyDescent="0.25">
      <c r="A49">
        <v>0.38841999999999999</v>
      </c>
      <c r="B49">
        <v>3.9533</v>
      </c>
      <c r="C49">
        <v>3.9777999999999998</v>
      </c>
      <c r="D49">
        <v>3.9643999999999999</v>
      </c>
      <c r="E49">
        <v>3.9803000000000002</v>
      </c>
      <c r="F49">
        <v>3.9750999999999999</v>
      </c>
      <c r="G49">
        <v>3.9952999999999999</v>
      </c>
      <c r="H49">
        <v>3.9893999999999998</v>
      </c>
      <c r="I49">
        <v>4.0216000000000003</v>
      </c>
    </row>
    <row r="50" spans="1:9" x14ac:dyDescent="0.25">
      <c r="A50">
        <v>0.52775000000000005</v>
      </c>
      <c r="B50">
        <v>3.8807</v>
      </c>
      <c r="C50">
        <v>3.9096000000000002</v>
      </c>
      <c r="D50">
        <v>3.8957000000000002</v>
      </c>
      <c r="E50">
        <v>3.9140000000000001</v>
      </c>
      <c r="F50">
        <v>3.9039999999999999</v>
      </c>
      <c r="G50">
        <v>3.9289999999999998</v>
      </c>
      <c r="H50">
        <v>3.9182000000000001</v>
      </c>
      <c r="I50">
        <v>3.9565999999999999</v>
      </c>
    </row>
  </sheetData>
  <mergeCells count="12">
    <mergeCell ref="A42:E42"/>
    <mergeCell ref="B43:C43"/>
    <mergeCell ref="D43:E43"/>
    <mergeCell ref="F43:G43"/>
    <mergeCell ref="H43:I43"/>
    <mergeCell ref="A1:A3"/>
    <mergeCell ref="B1:K1"/>
    <mergeCell ref="B2:C2"/>
    <mergeCell ref="F2:G2"/>
    <mergeCell ref="H2:I2"/>
    <mergeCell ref="J2:K2"/>
    <mergeCell ref="D2:E2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7BDD-3184-4E26-B3C4-14ABD6286120}">
  <dimension ref="A1:K9"/>
  <sheetViews>
    <sheetView workbookViewId="0">
      <selection activeCell="E23" sqref="E23"/>
    </sheetView>
  </sheetViews>
  <sheetFormatPr baseColWidth="10" defaultRowHeight="15" x14ac:dyDescent="0.25"/>
  <sheetData>
    <row r="1" spans="1:11" ht="15.75" thickBot="1" x14ac:dyDescent="0.3">
      <c r="A1" t="s">
        <v>44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33</v>
      </c>
      <c r="J1" s="8" t="s">
        <v>34</v>
      </c>
      <c r="K1" s="9" t="s">
        <v>35</v>
      </c>
    </row>
    <row r="2" spans="1:11" x14ac:dyDescent="0.25">
      <c r="A2" s="10">
        <v>1.0469999999999999</v>
      </c>
      <c r="B2" s="11">
        <v>3.98</v>
      </c>
      <c r="C2" s="11">
        <v>4.0696000000000003</v>
      </c>
      <c r="D2" s="12">
        <v>6.94</v>
      </c>
      <c r="E2" s="11">
        <v>7.09</v>
      </c>
      <c r="F2" s="11">
        <v>11.63</v>
      </c>
      <c r="G2" s="11">
        <v>11.88</v>
      </c>
      <c r="H2" s="11">
        <v>18.8</v>
      </c>
      <c r="I2" s="11">
        <v>19.22</v>
      </c>
      <c r="J2" s="11">
        <v>29.45</v>
      </c>
      <c r="K2" s="13">
        <v>30.12</v>
      </c>
    </row>
    <row r="3" spans="1:11" x14ac:dyDescent="0.25">
      <c r="A3" s="14">
        <v>1.3029999999999999</v>
      </c>
      <c r="B3" s="15">
        <v>3.85</v>
      </c>
      <c r="C3" s="15">
        <v>3.97</v>
      </c>
      <c r="D3" s="16">
        <v>6.74</v>
      </c>
      <c r="E3" s="15">
        <v>6.92</v>
      </c>
      <c r="F3" s="15">
        <v>11.31</v>
      </c>
      <c r="G3" s="15">
        <v>11.6</v>
      </c>
      <c r="H3" s="15">
        <v>18.350000000000001</v>
      </c>
      <c r="I3" s="15">
        <v>18.78</v>
      </c>
      <c r="J3" s="15">
        <v>28.8</v>
      </c>
      <c r="K3" s="17">
        <v>29.45</v>
      </c>
    </row>
    <row r="4" spans="1:11" x14ac:dyDescent="0.25">
      <c r="A4" s="14">
        <v>2.0059999999999998</v>
      </c>
      <c r="B4" s="15">
        <v>3.6</v>
      </c>
      <c r="C4" s="15">
        <v>3.62</v>
      </c>
      <c r="D4" s="16">
        <v>6.29</v>
      </c>
      <c r="E4" s="15">
        <v>6.33</v>
      </c>
      <c r="F4" s="15">
        <v>10.57</v>
      </c>
      <c r="G4" s="15">
        <v>10.62</v>
      </c>
      <c r="H4" s="15">
        <v>17.170000000000002</v>
      </c>
      <c r="I4" s="15">
        <v>17.22</v>
      </c>
      <c r="J4" s="15">
        <v>26.91</v>
      </c>
      <c r="K4" s="17">
        <v>27.07</v>
      </c>
    </row>
    <row r="5" spans="1:11" x14ac:dyDescent="0.25">
      <c r="A5" s="14">
        <v>2.4489999999999998</v>
      </c>
      <c r="B5" s="15">
        <v>3.33</v>
      </c>
      <c r="C5" s="15">
        <v>3.37</v>
      </c>
      <c r="D5" s="16">
        <v>5.86</v>
      </c>
      <c r="E5" s="15">
        <v>5.89</v>
      </c>
      <c r="F5" s="15">
        <v>9.8699999999999992</v>
      </c>
      <c r="G5" s="15">
        <v>9.9</v>
      </c>
      <c r="H5" s="15">
        <v>16.04</v>
      </c>
      <c r="I5" s="15">
        <v>16.079999999999998</v>
      </c>
      <c r="J5" s="15">
        <v>25.33</v>
      </c>
      <c r="K5" s="17">
        <v>25.29</v>
      </c>
    </row>
    <row r="6" spans="1:11" x14ac:dyDescent="0.25">
      <c r="A6" s="14">
        <v>3.1669999999999998</v>
      </c>
      <c r="B6" s="15">
        <v>2.98</v>
      </c>
      <c r="C6" s="15">
        <v>2.93</v>
      </c>
      <c r="D6" s="16">
        <v>5.22</v>
      </c>
      <c r="E6" s="15">
        <v>5.13</v>
      </c>
      <c r="F6" s="15">
        <v>8.81</v>
      </c>
      <c r="G6" s="15">
        <v>8.66</v>
      </c>
      <c r="H6" s="15">
        <v>14.32</v>
      </c>
      <c r="I6" s="15">
        <v>14.09</v>
      </c>
      <c r="J6" s="15">
        <v>22.51</v>
      </c>
      <c r="K6" s="17">
        <v>22.2</v>
      </c>
    </row>
    <row r="7" spans="1:11" x14ac:dyDescent="0.25">
      <c r="A7" s="14">
        <v>3.7370000000000001</v>
      </c>
      <c r="B7" s="15">
        <v>2.74</v>
      </c>
      <c r="C7" s="15">
        <v>2.59</v>
      </c>
      <c r="D7" s="16">
        <v>4.8</v>
      </c>
      <c r="E7" s="15">
        <v>4.54</v>
      </c>
      <c r="F7" s="15">
        <v>8.07</v>
      </c>
      <c r="G7" s="15">
        <v>7.67</v>
      </c>
      <c r="H7" s="15">
        <v>13.08</v>
      </c>
      <c r="I7" s="15">
        <v>12.5</v>
      </c>
      <c r="J7" s="15">
        <v>20.59</v>
      </c>
      <c r="K7" s="17">
        <v>19.739999999999998</v>
      </c>
    </row>
    <row r="8" spans="1:11" x14ac:dyDescent="0.25">
      <c r="A8" s="14">
        <v>4.343</v>
      </c>
      <c r="B8" s="15">
        <v>2.3199999999999998</v>
      </c>
      <c r="C8" s="15">
        <v>2.2400000000000002</v>
      </c>
      <c r="D8" s="16">
        <v>4.09</v>
      </c>
      <c r="E8" s="15">
        <v>3.94</v>
      </c>
      <c r="F8" s="15">
        <v>6.93</v>
      </c>
      <c r="G8" s="15">
        <v>6.67</v>
      </c>
      <c r="H8" s="15">
        <v>11.33</v>
      </c>
      <c r="I8" s="15">
        <v>10.89</v>
      </c>
      <c r="J8" s="15">
        <v>17.91</v>
      </c>
      <c r="K8" s="17">
        <v>17.23</v>
      </c>
    </row>
    <row r="9" spans="1:11" ht="15.75" thickBot="1" x14ac:dyDescent="0.3">
      <c r="A9" s="18">
        <v>4.8010000000000002</v>
      </c>
      <c r="B9" s="19">
        <v>1.99</v>
      </c>
      <c r="C9" s="19">
        <v>1.996</v>
      </c>
      <c r="D9" s="8">
        <v>3.52</v>
      </c>
      <c r="E9" s="19">
        <v>3.52</v>
      </c>
      <c r="F9" s="19">
        <v>6.04</v>
      </c>
      <c r="G9" s="19">
        <v>5.96</v>
      </c>
      <c r="H9" s="19">
        <v>9.93</v>
      </c>
      <c r="I9" s="19">
        <v>9.75</v>
      </c>
      <c r="J9" s="19">
        <v>15.77</v>
      </c>
      <c r="K9" s="20">
        <v>15.45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A76E6-B9F8-4F8F-B7CB-BA773FDDAB4A}">
  <dimension ref="A1:I7"/>
  <sheetViews>
    <sheetView tabSelected="1" workbookViewId="0">
      <selection activeCell="E13" sqref="E13"/>
    </sheetView>
  </sheetViews>
  <sheetFormatPr baseColWidth="10" defaultRowHeight="15" x14ac:dyDescent="0.25"/>
  <sheetData>
    <row r="1" spans="1:9" x14ac:dyDescent="0.25">
      <c r="A1" s="1" t="s">
        <v>44</v>
      </c>
      <c r="B1" t="s">
        <v>37</v>
      </c>
      <c r="C1" t="s">
        <v>38</v>
      </c>
      <c r="D1" t="s">
        <v>30</v>
      </c>
      <c r="E1" t="s">
        <v>31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25">
      <c r="A2">
        <v>0</v>
      </c>
      <c r="B2">
        <v>4.1779000000000002</v>
      </c>
      <c r="C2">
        <v>4.1821000000000002</v>
      </c>
      <c r="D2">
        <v>4.1790000000000003</v>
      </c>
      <c r="E2">
        <v>4.1798000000000002</v>
      </c>
      <c r="F2">
        <v>4.1910999999999996</v>
      </c>
      <c r="G2">
        <v>4.1917</v>
      </c>
      <c r="H2">
        <v>4.2142999999999997</v>
      </c>
      <c r="I2">
        <v>4.2167000000000003</v>
      </c>
    </row>
    <row r="3" spans="1:9" x14ac:dyDescent="0.25">
      <c r="A3">
        <v>0.10843999999999999</v>
      </c>
      <c r="B3">
        <v>4.1111000000000004</v>
      </c>
      <c r="C3">
        <v>4.1212999999999997</v>
      </c>
      <c r="D3">
        <v>4.1150000000000002</v>
      </c>
      <c r="E3">
        <v>4.1219000000000001</v>
      </c>
      <c r="F3">
        <v>4.1261999999999999</v>
      </c>
      <c r="G3">
        <v>4.1346999999999996</v>
      </c>
      <c r="H3">
        <v>4.1462000000000003</v>
      </c>
      <c r="I3">
        <v>4.16</v>
      </c>
    </row>
    <row r="4" spans="1:9" x14ac:dyDescent="0.25">
      <c r="A4">
        <v>0.19711000000000001</v>
      </c>
      <c r="B4">
        <v>4.0590000000000002</v>
      </c>
      <c r="C4">
        <v>4.0757000000000003</v>
      </c>
      <c r="D4">
        <v>4.0654000000000003</v>
      </c>
      <c r="E4">
        <v>4.0758999999999999</v>
      </c>
      <c r="F4">
        <v>4.0766</v>
      </c>
      <c r="G4">
        <v>4.0894000000000004</v>
      </c>
      <c r="H4">
        <v>4.0945999999999998</v>
      </c>
      <c r="I4">
        <v>4.1148999999999996</v>
      </c>
    </row>
    <row r="5" spans="1:9" x14ac:dyDescent="0.25">
      <c r="A5">
        <v>0.28186</v>
      </c>
      <c r="B5">
        <v>4.0114999999999998</v>
      </c>
      <c r="C5">
        <v>4.0316999999999998</v>
      </c>
      <c r="D5">
        <v>4.0198999999999998</v>
      </c>
      <c r="E5">
        <v>4.0328999999999997</v>
      </c>
      <c r="F5">
        <v>4.0308000000000002</v>
      </c>
      <c r="G5">
        <v>4.0471000000000004</v>
      </c>
      <c r="H5">
        <v>4.0468999999999999</v>
      </c>
      <c r="I5">
        <v>4.0728999999999997</v>
      </c>
    </row>
    <row r="6" spans="1:9" x14ac:dyDescent="0.25">
      <c r="A6">
        <v>0.38841999999999999</v>
      </c>
      <c r="B6">
        <v>3.9533</v>
      </c>
      <c r="C6">
        <v>3.9777999999999998</v>
      </c>
      <c r="D6">
        <v>3.9643999999999999</v>
      </c>
      <c r="E6">
        <v>3.9803000000000002</v>
      </c>
      <c r="F6">
        <v>3.9750999999999999</v>
      </c>
      <c r="G6">
        <v>3.9952999999999999</v>
      </c>
      <c r="H6">
        <v>3.9893999999999998</v>
      </c>
      <c r="I6">
        <v>4.0216000000000003</v>
      </c>
    </row>
    <row r="7" spans="1:9" x14ac:dyDescent="0.25">
      <c r="A7">
        <v>0.52775000000000005</v>
      </c>
      <c r="B7">
        <v>3.8807</v>
      </c>
      <c r="C7">
        <v>3.9096000000000002</v>
      </c>
      <c r="D7">
        <v>3.8957000000000002</v>
      </c>
      <c r="E7">
        <v>3.9140000000000001</v>
      </c>
      <c r="F7">
        <v>3.9039999999999999</v>
      </c>
      <c r="G7">
        <v>3.9289999999999998</v>
      </c>
      <c r="H7">
        <v>3.9182000000000001</v>
      </c>
      <c r="I7">
        <v>3.9565999999999999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VLE 1_Pressure</vt:lpstr>
      <vt:lpstr>C_p</vt:lpstr>
      <vt:lpstr>conversion</vt:lpstr>
      <vt:lpstr>compare</vt:lpstr>
      <vt:lpstr>p_dampf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guwang</dc:creator>
  <cp:lastModifiedBy>guwang</cp:lastModifiedBy>
  <dcterms:created xsi:type="dcterms:W3CDTF">2015-06-05T18:17:20Z</dcterms:created>
  <dcterms:modified xsi:type="dcterms:W3CDTF">2019-09-17T16:00:58Z</dcterms:modified>
</cp:coreProperties>
</file>