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<sst xmlns="http://schemas.openxmlformats.org/spreadsheetml/2006/main" count="37" uniqueCount="37">
  <si>
    <t>Upass (4 months)</t>
  </si>
  <si>
    <t>Total gas James need</t>
  </si>
  <si>
    <t>Upass (per day)</t>
  </si>
  <si>
    <t>Gas cost per lecture</t>
  </si>
  <si>
    <t>Day pass adult</t>
  </si>
  <si>
    <t xml:space="preserve"> </t>
  </si>
  <si>
    <t>Paper subcription cost per day</t>
  </si>
  <si>
    <t>Average gas price (July - Oct)</t>
  </si>
  <si>
    <t>2.43/litre</t>
  </si>
  <si>
    <t>Total kilometer for James</t>
  </si>
  <si>
    <t>Averge gas per kilometer</t>
  </si>
  <si>
    <t>8.9L/100km</t>
  </si>
  <si>
    <t>Minimum wage</t>
  </si>
  <si>
    <t>WBS</t>
  </si>
  <si>
    <t>Task</t>
  </si>
  <si>
    <t>Variable - Labor &amp; gas</t>
  </si>
  <si>
    <t>Fixed - Subcription &amp; Upass</t>
  </si>
  <si>
    <t>Times for travel</t>
  </si>
  <si>
    <t>Work Hours</t>
  </si>
  <si>
    <t>Number of people take public transportation</t>
  </si>
  <si>
    <t>Days for each task</t>
  </si>
  <si>
    <t>Budeget</t>
  </si>
  <si>
    <t>1.1.1</t>
  </si>
  <si>
    <t>Determine industry needs through surveys</t>
  </si>
  <si>
    <t>1.1.2</t>
  </si>
  <si>
    <t>Identifying 2-3 profitable industries</t>
  </si>
  <si>
    <t>1.2.1</t>
  </si>
  <si>
    <t>Feasbility analysis</t>
  </si>
  <si>
    <t>1.2.2</t>
  </si>
  <si>
    <t>Market Strategy</t>
  </si>
  <si>
    <t>1.3.1</t>
  </si>
  <si>
    <t>Profitable industry recommendation</t>
  </si>
  <si>
    <t>1.3.2</t>
  </si>
  <si>
    <t>Draft pamphlet for most profitable company</t>
  </si>
  <si>
    <t>1.3.3</t>
  </si>
  <si>
    <t>Final marketing pamphlet</t>
  </si>
  <si>
    <t>Total Cost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</si>
</sst>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&quot;$&quot;#,##0"/>
    <numFmt numFmtId="165" formatCode="&quot;$&quot;#,##0.00"/>
    <numFmt numFmtId="166" formatCode="&quot;$&quot;#,##0.0"/>
    <numFmt numFmtId="167" formatCode="m/d/yyyy"/>
  </numFmts>
  <fonts count="13">
    <font>
      <sz val="10.0"/>
      <color rgb="FF000000"/>
      <name val="Arial"/>
      <scheme val="minor"/>
    </font>
    <font>
      <sz val="12.0"/>
      <color theme="1"/>
      <name val="Times New Roman"/>
    </font>
    <font>
      <sz val="9.0"/>
      <color rgb="FF515151"/>
      <name val="Arial"/>
    </font>
    <font>
      <sz val="12.0"/>
      <color rgb="FFFF0000"/>
      <name val="Times New Roman"/>
    </font>
    <font>
      <b/>
      <sz val="12.0"/>
      <color theme="1"/>
      <name val="Times New Roman"/>
    </font>
    <font>
      <b/>
      <sz val="12.0"/>
      <color rgb="FFFF0000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2.0"/>
      <color rgb="FFCC0000"/>
      <name val="Times New Roman"/>
    </font>
    <font>
      <b/>
      <sz val="12.0"/>
      <color rgb="FFFF0000"/>
      <name val="Arial"/>
    </font>
    <font>
      <sz val="11.0"/>
      <color rgb="FF000000"/>
      <name val="Calibri"/>
    </font>
    <font>
      <color theme="1"/>
      <name val="Arial"/>
    </font>
    <font>
      <b/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2" numFmtId="0" xfId="0" applyAlignment="1" applyFill="1" applyFont="1">
      <alignment horizontal="right" readingOrder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horizontal="right" readingOrder="0"/>
    </xf>
    <xf borderId="0" fillId="2" fontId="2" numFmtId="0" xfId="0" applyAlignment="1" applyFont="1">
      <alignment readingOrder="0"/>
    </xf>
    <xf borderId="0" fillId="0" fontId="3" numFmtId="165" xfId="0" applyAlignment="1" applyFont="1" applyNumberFormat="1">
      <alignment horizontal="right"/>
    </xf>
    <xf borderId="0" fillId="0" fontId="3" numFmtId="0" xfId="0" applyFont="1"/>
    <xf borderId="0" fillId="0" fontId="1" numFmtId="164" xfId="0" applyAlignment="1" applyFont="1" applyNumberFormat="1">
      <alignment readingOrder="0"/>
    </xf>
    <xf borderId="0" fillId="0" fontId="1" numFmtId="166" xfId="0" applyAlignment="1" applyFont="1" applyNumberFormat="1">
      <alignment horizontal="right"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3" numFmtId="165" xfId="0" applyFont="1" applyNumberFormat="1"/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1" fillId="0" fontId="6" numFmtId="0" xfId="0" applyAlignment="1" applyBorder="1" applyFont="1">
      <alignment horizontal="left" readingOrder="0" shrinkToFit="0" wrapText="1"/>
    </xf>
    <xf borderId="1" fillId="0" fontId="4" numFmtId="0" xfId="0" applyAlignment="1" applyBorder="1" applyFont="1">
      <alignment readingOrder="0"/>
    </xf>
    <xf borderId="1" fillId="0" fontId="7" numFmtId="0" xfId="0" applyAlignment="1" applyBorder="1" applyFont="1">
      <alignment horizontal="left" readingOrder="0" shrinkToFit="0" wrapText="1"/>
    </xf>
    <xf borderId="1" fillId="0" fontId="8" numFmtId="165" xfId="0" applyAlignment="1" applyBorder="1" applyFont="1" applyNumberFormat="1">
      <alignment horizontal="left" shrinkToFit="0" vertical="top" wrapText="1"/>
    </xf>
    <xf borderId="1" fillId="0" fontId="8" numFmtId="165" xfId="0" applyAlignment="1" applyBorder="1" applyFont="1" applyNumberFormat="1">
      <alignment horizontal="left" shrinkToFit="0" vertical="top" wrapText="1"/>
    </xf>
    <xf borderId="1" fillId="0" fontId="8" numFmtId="0" xfId="0" applyAlignment="1" applyBorder="1" applyFont="1">
      <alignment horizontal="left" readingOrder="0" shrinkToFit="0" vertical="top" wrapText="1"/>
    </xf>
    <xf borderId="1" fillId="0" fontId="5" numFmtId="0" xfId="0" applyAlignment="1" applyBorder="1" applyFont="1">
      <alignment horizontal="left" readingOrder="0"/>
    </xf>
    <xf borderId="1" fillId="0" fontId="5" numFmtId="0" xfId="0" applyAlignment="1" applyBorder="1" applyFont="1">
      <alignment readingOrder="0"/>
    </xf>
    <xf borderId="1" fillId="0" fontId="4" numFmtId="165" xfId="0" applyBorder="1" applyFont="1" applyNumberFormat="1"/>
    <xf borderId="1" fillId="2" fontId="9" numFmtId="0" xfId="0" applyAlignment="1" applyBorder="1" applyFont="1">
      <alignment horizontal="left" readingOrder="0"/>
    </xf>
    <xf borderId="0" fillId="0" fontId="10" numFmtId="0" xfId="0" applyAlignment="1" applyFont="1">
      <alignment readingOrder="0" shrinkToFit="0" vertical="bottom" wrapText="0"/>
    </xf>
    <xf borderId="0" fillId="0" fontId="10" numFmtId="167" xfId="0" applyAlignment="1" applyFont="1" applyNumberFormat="1">
      <alignment horizontal="right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1" fillId="0" fontId="1" numFmtId="0" xfId="0" applyBorder="1" applyFont="1"/>
    <xf borderId="1" fillId="0" fontId="4" numFmtId="165" xfId="0" applyBorder="1" applyFont="1" applyNumberFormat="1"/>
    <xf borderId="1" fillId="0" fontId="4" numFmtId="0" xfId="0" applyBorder="1" applyFont="1"/>
    <xf borderId="0" fillId="0" fontId="11" numFmtId="0" xfId="0" applyAlignment="1" applyFont="1">
      <alignment vertical="bottom"/>
    </xf>
    <xf borderId="0" fillId="0" fontId="11" numFmtId="0" xfId="0" applyAlignment="1" applyFont="1">
      <alignment vertical="bottom"/>
    </xf>
    <xf borderId="0" fillId="0" fontId="11" numFmtId="0" xfId="0" applyAlignment="1" applyFont="1">
      <alignment readingOrder="0" vertical="bottom"/>
    </xf>
    <xf borderId="0" fillId="0" fontId="11" numFmtId="0" xfId="0" applyAlignment="1" applyFont="1">
      <alignment horizontal="right" vertical="bottom"/>
    </xf>
    <xf borderId="0" fillId="0" fontId="11" numFmtId="10" xfId="0" applyAlignment="1" applyFont="1" applyNumberFormat="1">
      <alignment horizontal="right" vertical="bottom"/>
    </xf>
    <xf borderId="0" fillId="0" fontId="12" numFmtId="2" xfId="0" applyAlignment="1" applyFont="1" applyNumberFormat="1">
      <alignment horizontal="right" vertical="bottom"/>
    </xf>
    <xf borderId="0" fillId="0" fontId="11" numFmtId="0" xfId="0" applyAlignment="1" applyFont="1">
      <alignment horizontal="right" readingOrder="0" vertical="bottom"/>
    </xf>
    <xf borderId="0" fillId="0" fontId="11" numFmtId="10" xfId="0" applyAlignment="1" applyFont="1" applyNumberFormat="1">
      <alignment horizontal="right" readingOrder="0" vertical="bottom"/>
    </xf>
    <xf borderId="0" fillId="0" fontId="12" numFmtId="2" xfId="0" applyAlignment="1" applyFont="1" applyNumberFormat="1">
      <alignment horizontal="right" readingOrder="0" vertical="bottom"/>
    </xf>
    <xf borderId="0" fillId="0" fontId="12" numFmtId="0" xfId="0" applyAlignment="1" applyFont="1">
      <alignment vertical="bottom"/>
    </xf>
    <xf borderId="0" fillId="0" fontId="11" numFmtId="2" xfId="0" applyAlignment="1" applyFont="1" applyNumberFormat="1">
      <alignment horizontal="right" vertical="bottom"/>
    </xf>
    <xf borderId="0" fillId="0" fontId="12" numFmtId="0" xfId="0" applyAlignment="1" applyFont="1">
      <alignment readingOrder="0" vertical="bottom"/>
    </xf>
    <xf borderId="0" fillId="0" fontId="11" numFmtId="2" xfId="0" applyAlignment="1" applyFont="1" applyNumberFormat="1">
      <alignment horizontal="right" readingOrder="0" vertical="bottom"/>
    </xf>
    <xf borderId="0" fillId="0" fontId="11" numFmtId="10" xfId="0" applyAlignment="1" applyFont="1" applyNumberFormat="1">
      <alignment vertical="bottom"/>
    </xf>
    <xf borderId="0" fillId="0" fontId="11" numFmtId="2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5.25"/>
    <col customWidth="1" min="3" max="3" width="23.38"/>
    <col customWidth="1" min="7" max="7" width="39.25"/>
    <col customWidth="1" min="8" max="8" width="39.88"/>
    <col customWidth="1" min="19" max="19" width="21.88"/>
  </cols>
  <sheetData>
    <row r="1">
      <c r="A1" s="1"/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>
      <c r="A2" s="1"/>
      <c r="B2" s="3" t="s">
        <v>0</v>
      </c>
      <c r="C2" s="4">
        <v>176.8</v>
      </c>
      <c r="D2" s="1"/>
      <c r="E2" s="1"/>
      <c r="F2" s="1"/>
      <c r="G2" s="3" t="s">
        <v>1</v>
      </c>
      <c r="H2" s="1">
        <f>C7*D8</f>
        <v>1.6198</v>
      </c>
      <c r="I2" s="1"/>
      <c r="J2" s="1"/>
      <c r="K2" s="1"/>
      <c r="L2" s="1"/>
      <c r="M2" s="1"/>
      <c r="N2" s="1"/>
      <c r="O2" s="5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</row>
    <row r="3">
      <c r="A3" s="1"/>
      <c r="B3" s="3" t="s">
        <v>2</v>
      </c>
      <c r="C3" s="6">
        <f>C2/120</f>
        <v>1.473333333</v>
      </c>
      <c r="D3" s="1"/>
      <c r="E3" s="1"/>
      <c r="F3" s="1"/>
      <c r="G3" s="3" t="s">
        <v>3</v>
      </c>
      <c r="H3" s="7">
        <f>H2*2.43</f>
        <v>3.936114</v>
      </c>
      <c r="I3" s="1"/>
      <c r="J3" s="1"/>
      <c r="K3" s="1"/>
      <c r="L3" s="1"/>
      <c r="M3" s="1"/>
      <c r="N3" s="1"/>
      <c r="O3" s="8"/>
      <c r="P3" s="1"/>
      <c r="Q3" s="1"/>
      <c r="R3" s="1"/>
      <c r="S3" s="3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</row>
    <row r="4">
      <c r="A4" s="1"/>
      <c r="B4" s="3" t="s">
        <v>4</v>
      </c>
      <c r="C4" s="9">
        <v>11.0</v>
      </c>
      <c r="D4" s="1"/>
      <c r="E4" s="1"/>
      <c r="F4" s="3" t="s">
        <v>5</v>
      </c>
      <c r="G4" s="1"/>
      <c r="H4" s="1"/>
      <c r="I4" s="1"/>
      <c r="J4" s="1"/>
      <c r="K4" s="1"/>
      <c r="L4" s="1"/>
      <c r="M4" s="1"/>
      <c r="N4" s="1"/>
      <c r="O4" s="10"/>
      <c r="P4" s="1"/>
      <c r="Q4" s="1"/>
      <c r="R4" s="1"/>
      <c r="S4" s="3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</row>
    <row r="5">
      <c r="A5" s="1"/>
      <c r="B5" s="3" t="s">
        <v>6</v>
      </c>
      <c r="C5" s="11">
        <v>89.95</v>
      </c>
      <c r="D5" s="12">
        <f>C5/365</f>
        <v>0.2464383562</v>
      </c>
      <c r="E5" s="1"/>
      <c r="F5" s="1"/>
      <c r="G5" s="1"/>
      <c r="H5" s="1"/>
      <c r="I5" s="1"/>
      <c r="J5" s="1"/>
      <c r="K5" s="1"/>
      <c r="L5" s="1"/>
      <c r="M5" s="1"/>
      <c r="N5" s="1"/>
      <c r="O5" s="13"/>
      <c r="P5" s="1"/>
      <c r="Q5" s="1"/>
      <c r="R5" s="3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</row>
    <row r="6">
      <c r="A6" s="1"/>
      <c r="B6" s="3" t="s">
        <v>7</v>
      </c>
      <c r="C6" s="14" t="s">
        <v>8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3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</row>
    <row r="7">
      <c r="A7" s="1"/>
      <c r="B7" s="3" t="s">
        <v>9</v>
      </c>
      <c r="C7" s="14">
        <v>18.2</v>
      </c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3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</row>
    <row r="8">
      <c r="A8" s="1"/>
      <c r="B8" s="3" t="s">
        <v>10</v>
      </c>
      <c r="C8" s="14" t="s">
        <v>11</v>
      </c>
      <c r="D8" s="1">
        <f>8.9/100</f>
        <v>0.089</v>
      </c>
      <c r="E8" s="1"/>
      <c r="F8" s="1"/>
      <c r="G8" s="3"/>
      <c r="H8" s="1"/>
      <c r="I8" s="1"/>
      <c r="J8" s="1"/>
      <c r="K8" s="1"/>
      <c r="L8" s="1"/>
      <c r="M8" s="1"/>
      <c r="N8" s="1"/>
      <c r="O8" s="1"/>
      <c r="P8" s="3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</row>
    <row r="9">
      <c r="A9" s="1"/>
      <c r="B9" s="3" t="s">
        <v>12</v>
      </c>
      <c r="C9" s="15">
        <v>15.56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3"/>
      <c r="Q9" s="1"/>
      <c r="R9" s="1"/>
      <c r="S9" s="1"/>
      <c r="T9" s="3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6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7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</row>
    <row r="12">
      <c r="A12" s="18" t="s">
        <v>13</v>
      </c>
      <c r="B12" s="18" t="s">
        <v>14</v>
      </c>
      <c r="C12" s="18" t="s">
        <v>15</v>
      </c>
      <c r="D12" s="18" t="s">
        <v>16</v>
      </c>
      <c r="E12" s="18" t="s">
        <v>17</v>
      </c>
      <c r="F12" s="18" t="s">
        <v>18</v>
      </c>
      <c r="G12" s="19" t="s">
        <v>19</v>
      </c>
      <c r="H12" s="19" t="s">
        <v>20</v>
      </c>
      <c r="I12" s="19" t="s">
        <v>21</v>
      </c>
      <c r="J12" s="1"/>
      <c r="K12" s="1"/>
      <c r="L12" s="1"/>
      <c r="M12" s="1"/>
      <c r="N12" s="1"/>
      <c r="O12" s="17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</row>
    <row r="13">
      <c r="A13" s="20" t="s">
        <v>22</v>
      </c>
      <c r="B13" s="20" t="s">
        <v>23</v>
      </c>
      <c r="C13" s="21">
        <f t="shared" ref="C13:C19" si="1">$C$9*F13+$H$3*E13</f>
        <v>124.572228</v>
      </c>
      <c r="D13" s="22">
        <f t="shared" ref="D13:D19" si="2">$C$3*H13*G13+$D$5*H13</f>
        <v>106.5834703</v>
      </c>
      <c r="E13" s="23">
        <v>2.0</v>
      </c>
      <c r="F13" s="23">
        <v>7.5</v>
      </c>
      <c r="G13" s="24">
        <v>5.0</v>
      </c>
      <c r="H13" s="25">
        <v>14.0</v>
      </c>
      <c r="I13" s="26">
        <f t="shared" ref="I13:I20" si="3">C13+D13</f>
        <v>231.1556983</v>
      </c>
      <c r="J13" s="1"/>
      <c r="K13" s="1"/>
      <c r="L13" s="1"/>
      <c r="M13" s="1"/>
      <c r="N13" s="1"/>
      <c r="O13" s="17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</row>
    <row r="14">
      <c r="A14" s="20" t="s">
        <v>24</v>
      </c>
      <c r="B14" s="20" t="s">
        <v>25</v>
      </c>
      <c r="C14" s="21">
        <f t="shared" si="1"/>
        <v>1062.016114</v>
      </c>
      <c r="D14" s="22">
        <f t="shared" si="2"/>
        <v>53.29173516</v>
      </c>
      <c r="E14" s="23">
        <v>1.0</v>
      </c>
      <c r="F14" s="23">
        <v>68.0</v>
      </c>
      <c r="G14" s="24">
        <v>5.0</v>
      </c>
      <c r="H14" s="25">
        <v>7.0</v>
      </c>
      <c r="I14" s="26">
        <f t="shared" si="3"/>
        <v>1115.307849</v>
      </c>
      <c r="J14" s="1"/>
      <c r="K14" s="1"/>
      <c r="L14" s="1"/>
      <c r="M14" s="1"/>
      <c r="N14" s="1"/>
      <c r="O14" s="17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</row>
    <row r="15">
      <c r="A15" s="20" t="s">
        <v>26</v>
      </c>
      <c r="B15" s="20" t="s">
        <v>27</v>
      </c>
      <c r="C15" s="21">
        <f t="shared" si="1"/>
        <v>221.776114</v>
      </c>
      <c r="D15" s="22">
        <f t="shared" si="2"/>
        <v>53.29173516</v>
      </c>
      <c r="E15" s="23">
        <v>1.0</v>
      </c>
      <c r="F15" s="23">
        <v>14.0</v>
      </c>
      <c r="G15" s="24">
        <v>5.0</v>
      </c>
      <c r="H15" s="25">
        <v>7.0</v>
      </c>
      <c r="I15" s="26">
        <f t="shared" si="3"/>
        <v>275.0678492</v>
      </c>
      <c r="J15" s="1"/>
      <c r="K15" s="1"/>
      <c r="L15" s="1"/>
      <c r="M15" s="1"/>
      <c r="N15" s="1"/>
      <c r="O15" s="17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</row>
    <row r="16">
      <c r="A16" s="20" t="s">
        <v>28</v>
      </c>
      <c r="B16" s="20" t="s">
        <v>29</v>
      </c>
      <c r="C16" s="21">
        <f t="shared" si="1"/>
        <v>338.476114</v>
      </c>
      <c r="D16" s="22">
        <f t="shared" si="2"/>
        <v>53.29173516</v>
      </c>
      <c r="E16" s="23">
        <v>1.0</v>
      </c>
      <c r="F16" s="23">
        <v>21.5</v>
      </c>
      <c r="G16" s="27">
        <v>5.0</v>
      </c>
      <c r="H16" s="25">
        <v>7.0</v>
      </c>
      <c r="I16" s="26">
        <f t="shared" si="3"/>
        <v>391.7678492</v>
      </c>
      <c r="J16" s="1"/>
      <c r="K16" s="1"/>
      <c r="L16" s="1"/>
      <c r="M16" s="1"/>
      <c r="N16" s="1"/>
      <c r="O16" s="17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</row>
    <row r="17">
      <c r="A17" s="20" t="s">
        <v>30</v>
      </c>
      <c r="B17" s="20" t="s">
        <v>31</v>
      </c>
      <c r="C17" s="21">
        <f t="shared" si="1"/>
        <v>147.912228</v>
      </c>
      <c r="D17" s="22">
        <f t="shared" si="2"/>
        <v>106.5834703</v>
      </c>
      <c r="E17" s="23">
        <v>2.0</v>
      </c>
      <c r="F17" s="23">
        <v>9.0</v>
      </c>
      <c r="G17" s="24">
        <v>5.0</v>
      </c>
      <c r="H17" s="25">
        <v>14.0</v>
      </c>
      <c r="I17" s="26">
        <f t="shared" si="3"/>
        <v>254.4956983</v>
      </c>
      <c r="J17" s="1"/>
      <c r="K17" s="1"/>
      <c r="L17" s="1"/>
      <c r="M17" s="1"/>
      <c r="N17" s="1"/>
      <c r="O17" s="17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</row>
    <row r="18">
      <c r="A18" s="20" t="s">
        <v>32</v>
      </c>
      <c r="B18" s="20" t="s">
        <v>33</v>
      </c>
      <c r="C18" s="21">
        <f t="shared" si="1"/>
        <v>268.456114</v>
      </c>
      <c r="D18" s="22">
        <f t="shared" si="2"/>
        <v>53.29173516</v>
      </c>
      <c r="E18" s="23">
        <v>1.0</v>
      </c>
      <c r="F18" s="23">
        <v>17.0</v>
      </c>
      <c r="G18" s="24">
        <v>5.0</v>
      </c>
      <c r="H18" s="25">
        <v>7.0</v>
      </c>
      <c r="I18" s="26">
        <f t="shared" si="3"/>
        <v>321.7478492</v>
      </c>
      <c r="J18" s="1"/>
      <c r="K18" s="1"/>
      <c r="L18" s="1"/>
      <c r="M18" s="1"/>
      <c r="N18" s="1"/>
      <c r="O18" s="1"/>
      <c r="P18" s="1"/>
      <c r="Q18" s="1"/>
      <c r="R18" s="1"/>
      <c r="S18" s="1"/>
      <c r="T18" s="28"/>
      <c r="U18" s="28"/>
      <c r="V18" s="28"/>
      <c r="W18" s="28"/>
      <c r="X18" s="1"/>
      <c r="Y18" s="3"/>
      <c r="Z18" s="3"/>
      <c r="AA18" s="1"/>
      <c r="AB18" s="1"/>
      <c r="AC18" s="1"/>
      <c r="AD18" s="1"/>
      <c r="AE18" s="1"/>
      <c r="AF18" s="1"/>
      <c r="AG18" s="1"/>
      <c r="AH18" s="1"/>
    </row>
    <row r="19">
      <c r="A19" s="20" t="s">
        <v>34</v>
      </c>
      <c r="B19" s="20" t="s">
        <v>35</v>
      </c>
      <c r="C19" s="21">
        <f t="shared" si="1"/>
        <v>50.616114</v>
      </c>
      <c r="D19" s="22">
        <f t="shared" si="2"/>
        <v>53.29173516</v>
      </c>
      <c r="E19" s="23">
        <v>1.0</v>
      </c>
      <c r="F19" s="23">
        <v>3.0</v>
      </c>
      <c r="G19" s="24">
        <v>5.0</v>
      </c>
      <c r="H19" s="25">
        <v>7.0</v>
      </c>
      <c r="I19" s="26">
        <f t="shared" si="3"/>
        <v>103.9078492</v>
      </c>
      <c r="J19" s="1"/>
      <c r="K19" s="1"/>
      <c r="L19" s="1"/>
      <c r="M19" s="1"/>
      <c r="N19" s="1"/>
      <c r="O19" s="1"/>
      <c r="P19" s="1"/>
      <c r="Q19" s="1"/>
      <c r="R19" s="1"/>
      <c r="S19" s="1"/>
      <c r="T19" s="28"/>
      <c r="U19" s="29"/>
      <c r="V19" s="30"/>
      <c r="W19" s="29"/>
      <c r="X19" s="1"/>
      <c r="Y19" s="1"/>
      <c r="Z19" s="3"/>
      <c r="AA19" s="1"/>
      <c r="AB19" s="1"/>
      <c r="AC19" s="1"/>
      <c r="AD19" s="1"/>
      <c r="AE19" s="1"/>
      <c r="AF19" s="1"/>
      <c r="AG19" s="1"/>
      <c r="AH19" s="1"/>
    </row>
    <row r="20">
      <c r="A20" s="31"/>
      <c r="B20" s="19" t="s">
        <v>36</v>
      </c>
      <c r="C20" s="26">
        <f t="shared" ref="C20:H20" si="4">SUM(C13:C19)</f>
        <v>2213.825026</v>
      </c>
      <c r="D20" s="32">
        <f t="shared" si="4"/>
        <v>479.6256164</v>
      </c>
      <c r="E20" s="33">
        <f t="shared" si="4"/>
        <v>9</v>
      </c>
      <c r="F20" s="33">
        <f t="shared" si="4"/>
        <v>140</v>
      </c>
      <c r="G20" s="33">
        <f t="shared" si="4"/>
        <v>35</v>
      </c>
      <c r="H20" s="33">
        <f t="shared" si="4"/>
        <v>63</v>
      </c>
      <c r="I20" s="26">
        <f t="shared" si="3"/>
        <v>2693.450642</v>
      </c>
      <c r="J20" s="1"/>
      <c r="K20" s="1"/>
      <c r="L20" s="1"/>
      <c r="M20" s="1"/>
      <c r="N20" s="1"/>
      <c r="O20" s="1"/>
      <c r="P20" s="1"/>
      <c r="Q20" s="1"/>
      <c r="R20" s="1"/>
      <c r="S20" s="1"/>
      <c r="T20" s="28"/>
      <c r="U20" s="29"/>
      <c r="V20" s="30"/>
      <c r="W20" s="29"/>
      <c r="X20" s="1"/>
      <c r="Y20" s="1"/>
      <c r="Z20" s="3"/>
      <c r="AA20" s="1"/>
      <c r="AB20" s="1"/>
      <c r="AC20" s="1"/>
      <c r="AD20" s="1"/>
      <c r="AE20" s="1"/>
      <c r="AF20" s="1"/>
      <c r="AG20" s="1"/>
      <c r="AH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28"/>
      <c r="U21" s="29"/>
      <c r="V21" s="30"/>
      <c r="W21" s="29"/>
      <c r="X21" s="1"/>
      <c r="Y21" s="1"/>
      <c r="Z21" s="3"/>
      <c r="AA21" s="1"/>
      <c r="AB21" s="1"/>
      <c r="AC21" s="1"/>
      <c r="AD21" s="1"/>
      <c r="AE21" s="1"/>
      <c r="AF21" s="1"/>
      <c r="AG21" s="1"/>
      <c r="AH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28"/>
      <c r="U22" s="29"/>
      <c r="V22" s="30"/>
      <c r="W22" s="29"/>
      <c r="X22" s="1"/>
      <c r="Y22" s="1"/>
      <c r="Z22" s="3"/>
      <c r="AA22" s="1"/>
      <c r="AB22" s="1"/>
      <c r="AC22" s="1"/>
      <c r="AD22" s="1"/>
      <c r="AE22" s="1"/>
      <c r="AF22" s="1"/>
      <c r="AG22" s="1"/>
      <c r="AH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28"/>
      <c r="U23" s="29"/>
      <c r="V23" s="30"/>
      <c r="W23" s="29"/>
      <c r="X23" s="1"/>
      <c r="Y23" s="1"/>
      <c r="Z23" s="3"/>
      <c r="AA23" s="1"/>
      <c r="AB23" s="1"/>
      <c r="AC23" s="1"/>
      <c r="AD23" s="1"/>
      <c r="AE23" s="1"/>
      <c r="AF23" s="1"/>
      <c r="AG23" s="1"/>
      <c r="AH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28"/>
      <c r="U24" s="29"/>
      <c r="V24" s="30"/>
      <c r="W24" s="29"/>
      <c r="X24" s="1"/>
      <c r="Y24" s="1"/>
      <c r="Z24" s="3"/>
      <c r="AA24" s="1"/>
      <c r="AB24" s="1"/>
      <c r="AC24" s="1"/>
      <c r="AD24" s="1"/>
      <c r="AE24" s="1"/>
      <c r="AF24" s="1"/>
      <c r="AG24" s="1"/>
      <c r="AH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28"/>
      <c r="U25" s="29"/>
      <c r="V25" s="30"/>
      <c r="W25" s="29"/>
      <c r="X25" s="1"/>
      <c r="Y25" s="1"/>
      <c r="Z25" s="3"/>
      <c r="AA25" s="1"/>
      <c r="AB25" s="1"/>
      <c r="AC25" s="1"/>
      <c r="AD25" s="1"/>
      <c r="AE25" s="1"/>
      <c r="AF25" s="1"/>
      <c r="AG25" s="1"/>
      <c r="AH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28"/>
      <c r="U26" s="29"/>
      <c r="V26" s="30"/>
      <c r="W26" s="29"/>
      <c r="X26" s="1"/>
      <c r="Y26" s="1"/>
      <c r="Z26" s="3"/>
      <c r="AA26" s="1"/>
      <c r="AB26" s="1"/>
      <c r="AC26" s="1"/>
      <c r="AD26" s="1"/>
      <c r="AE26" s="1"/>
      <c r="AF26" s="1"/>
      <c r="AG26" s="1"/>
      <c r="AH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28"/>
      <c r="U27" s="29"/>
      <c r="V27" s="30"/>
      <c r="W27" s="29"/>
      <c r="X27" s="1"/>
      <c r="Y27" s="1"/>
      <c r="Z27" s="3"/>
      <c r="AA27" s="1"/>
      <c r="AB27" s="1"/>
      <c r="AC27" s="1"/>
      <c r="AD27" s="1"/>
      <c r="AE27" s="1"/>
      <c r="AF27" s="1"/>
      <c r="AG27" s="1"/>
      <c r="AH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28"/>
      <c r="U28" s="29"/>
      <c r="V28" s="30"/>
      <c r="W28" s="29"/>
      <c r="X28" s="1"/>
      <c r="Y28" s="1"/>
      <c r="Z28" s="3"/>
      <c r="AA28" s="1"/>
      <c r="AB28" s="1"/>
      <c r="AC28" s="1"/>
      <c r="AD28" s="1"/>
      <c r="AE28" s="1"/>
      <c r="AF28" s="1"/>
      <c r="AG28" s="1"/>
      <c r="AH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28"/>
      <c r="U29" s="29"/>
      <c r="V29" s="30"/>
      <c r="W29" s="29"/>
      <c r="X29" s="1"/>
      <c r="Y29" s="1"/>
      <c r="Z29" s="3"/>
      <c r="AA29" s="1"/>
      <c r="AB29" s="1"/>
      <c r="AC29" s="1"/>
      <c r="AD29" s="1"/>
      <c r="AE29" s="1"/>
      <c r="AF29" s="1"/>
      <c r="AG29" s="1"/>
      <c r="AH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34"/>
      <c r="T32" s="35"/>
      <c r="U32" s="34"/>
      <c r="V32" s="34"/>
      <c r="W32" s="34"/>
      <c r="X32" s="36"/>
      <c r="Y32" s="34"/>
      <c r="Z32" s="34"/>
      <c r="AA32" s="34"/>
      <c r="AB32" s="36"/>
      <c r="AC32" s="34"/>
      <c r="AD32" s="34"/>
      <c r="AE32" s="34"/>
      <c r="AF32" s="36"/>
      <c r="AG32" s="34"/>
      <c r="AH32" s="34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34"/>
      <c r="T33" s="35"/>
      <c r="U33" s="34"/>
      <c r="V33" s="34"/>
      <c r="W33" s="34"/>
      <c r="X33" s="36"/>
      <c r="Y33" s="34"/>
      <c r="Z33" s="34"/>
      <c r="AA33" s="34"/>
      <c r="AB33" s="36"/>
      <c r="AC33" s="34"/>
      <c r="AD33" s="34"/>
      <c r="AE33" s="34"/>
      <c r="AF33" s="36"/>
      <c r="AG33" s="34"/>
      <c r="AH33" s="34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34"/>
      <c r="T34" s="35"/>
      <c r="U34" s="34"/>
      <c r="V34" s="34"/>
      <c r="W34" s="34"/>
      <c r="X34" s="36"/>
      <c r="Y34" s="34"/>
      <c r="Z34" s="34"/>
      <c r="AA34" s="34"/>
      <c r="AB34" s="36"/>
      <c r="AC34" s="34"/>
      <c r="AD34" s="34"/>
      <c r="AE34" s="34"/>
      <c r="AF34" s="36"/>
      <c r="AG34" s="34"/>
      <c r="AH34" s="34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35"/>
      <c r="T35" s="37"/>
      <c r="U35" s="38"/>
      <c r="V35" s="39"/>
      <c r="W35" s="36"/>
      <c r="X35" s="40"/>
      <c r="Y35" s="41"/>
      <c r="Z35" s="42"/>
      <c r="AA35" s="36"/>
      <c r="AB35" s="40"/>
      <c r="AC35" s="41"/>
      <c r="AD35" s="42"/>
      <c r="AE35" s="36"/>
      <c r="AF35" s="40"/>
      <c r="AG35" s="41"/>
      <c r="AH35" s="42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35"/>
      <c r="T36" s="37"/>
      <c r="U36" s="38"/>
      <c r="V36" s="39"/>
      <c r="W36" s="36"/>
      <c r="X36" s="40"/>
      <c r="Y36" s="41"/>
      <c r="Z36" s="42"/>
      <c r="AA36" s="36"/>
      <c r="AB36" s="40"/>
      <c r="AC36" s="41"/>
      <c r="AD36" s="42"/>
      <c r="AE36" s="36"/>
      <c r="AF36" s="40"/>
      <c r="AG36" s="41"/>
      <c r="AH36" s="42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35"/>
      <c r="T37" s="37"/>
      <c r="U37" s="38"/>
      <c r="V37" s="39"/>
      <c r="W37" s="36"/>
      <c r="X37" s="40"/>
      <c r="Y37" s="41"/>
      <c r="Z37" s="42"/>
      <c r="AA37" s="36"/>
      <c r="AB37" s="40"/>
      <c r="AC37" s="41"/>
      <c r="AD37" s="42"/>
      <c r="AE37" s="36"/>
      <c r="AF37" s="40"/>
      <c r="AG37" s="41"/>
      <c r="AH37" s="42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35"/>
      <c r="T38" s="37"/>
      <c r="U38" s="38"/>
      <c r="V38" s="39"/>
      <c r="W38" s="36"/>
      <c r="X38" s="40"/>
      <c r="Y38" s="41"/>
      <c r="Z38" s="42"/>
      <c r="AA38" s="36"/>
      <c r="AB38" s="40"/>
      <c r="AC38" s="41"/>
      <c r="AD38" s="42"/>
      <c r="AE38" s="36"/>
      <c r="AF38" s="40"/>
      <c r="AG38" s="41"/>
      <c r="AH38" s="42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35"/>
      <c r="T39" s="37"/>
      <c r="U39" s="38"/>
      <c r="V39" s="39"/>
      <c r="W39" s="36"/>
      <c r="X39" s="40"/>
      <c r="Y39" s="41"/>
      <c r="Z39" s="42"/>
      <c r="AA39" s="36"/>
      <c r="AB39" s="40"/>
      <c r="AC39" s="41"/>
      <c r="AD39" s="42"/>
      <c r="AE39" s="36"/>
      <c r="AF39" s="40"/>
      <c r="AG39" s="41"/>
      <c r="AH39" s="42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35"/>
      <c r="T40" s="37"/>
      <c r="U40" s="38"/>
      <c r="V40" s="39"/>
      <c r="W40" s="36"/>
      <c r="X40" s="40"/>
      <c r="Y40" s="41"/>
      <c r="Z40" s="42"/>
      <c r="AA40" s="36"/>
      <c r="AB40" s="40"/>
      <c r="AC40" s="41"/>
      <c r="AD40" s="42"/>
      <c r="AE40" s="36"/>
      <c r="AF40" s="40"/>
      <c r="AG40" s="41"/>
      <c r="AH40" s="42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43"/>
      <c r="T41" s="37"/>
      <c r="U41" s="38"/>
      <c r="V41" s="44"/>
      <c r="W41" s="45"/>
      <c r="X41" s="40"/>
      <c r="Y41" s="41"/>
      <c r="Z41" s="46"/>
      <c r="AA41" s="45"/>
      <c r="AB41" s="40"/>
      <c r="AC41" s="41"/>
      <c r="AD41" s="46"/>
      <c r="AE41" s="45"/>
      <c r="AF41" s="40"/>
      <c r="AG41" s="41"/>
      <c r="AH41" s="46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43"/>
      <c r="T42" s="37"/>
      <c r="U42" s="34"/>
      <c r="V42" s="34"/>
      <c r="W42" s="45"/>
      <c r="X42" s="40"/>
      <c r="Y42" s="34"/>
      <c r="Z42" s="34"/>
      <c r="AA42" s="45"/>
      <c r="AB42" s="40"/>
      <c r="AC42" s="34"/>
      <c r="AD42" s="34"/>
      <c r="AE42" s="45"/>
      <c r="AF42" s="40"/>
      <c r="AG42" s="34"/>
      <c r="AH42" s="34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34"/>
      <c r="T44" s="34"/>
      <c r="U44" s="34"/>
      <c r="V44" s="34"/>
      <c r="W44" s="34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34"/>
      <c r="T45" s="36"/>
      <c r="U45" s="34"/>
      <c r="V45" s="34"/>
      <c r="W45" s="34"/>
      <c r="X45" s="36"/>
      <c r="Y45" s="34"/>
      <c r="Z45" s="34"/>
      <c r="AA45" s="34"/>
      <c r="AB45" s="36"/>
      <c r="AC45" s="34"/>
      <c r="AD45" s="34"/>
      <c r="AE45" s="34"/>
      <c r="AF45" s="34"/>
      <c r="AG45" s="34"/>
      <c r="AH45" s="34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36"/>
      <c r="T46" s="40"/>
      <c r="U46" s="41"/>
      <c r="V46" s="42"/>
      <c r="W46" s="36"/>
      <c r="X46" s="40"/>
      <c r="Y46" s="41"/>
      <c r="Z46" s="42"/>
      <c r="AA46" s="36"/>
      <c r="AB46" s="40"/>
      <c r="AC46" s="41"/>
      <c r="AD46" s="42"/>
      <c r="AE46" s="34"/>
      <c r="AF46" s="34"/>
      <c r="AG46" s="34"/>
      <c r="AH46" s="34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36"/>
      <c r="T47" s="40"/>
      <c r="U47" s="41"/>
      <c r="V47" s="42"/>
      <c r="W47" s="36"/>
      <c r="X47" s="40"/>
      <c r="Y47" s="41"/>
      <c r="Z47" s="42"/>
      <c r="AA47" s="36"/>
      <c r="AB47" s="40"/>
      <c r="AC47" s="41"/>
      <c r="AD47" s="42"/>
      <c r="AE47" s="34"/>
      <c r="AF47" s="34"/>
      <c r="AG47" s="34"/>
      <c r="AH47" s="34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36"/>
      <c r="T48" s="40"/>
      <c r="U48" s="41"/>
      <c r="V48" s="42"/>
      <c r="W48" s="36"/>
      <c r="X48" s="40"/>
      <c r="Y48" s="41"/>
      <c r="Z48" s="42"/>
      <c r="AA48" s="34"/>
      <c r="AB48" s="34"/>
      <c r="AC48" s="47"/>
      <c r="AD48" s="48"/>
      <c r="AE48" s="34"/>
      <c r="AF48" s="34"/>
      <c r="AG48" s="34"/>
      <c r="AH48" s="34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36"/>
      <c r="S49" s="40"/>
      <c r="T49" s="41"/>
      <c r="U49" s="42"/>
      <c r="V49" s="36"/>
      <c r="W49" s="40"/>
      <c r="X49" s="41"/>
      <c r="Y49" s="42"/>
      <c r="Z49" s="34"/>
      <c r="AA49" s="34"/>
      <c r="AB49" s="47"/>
      <c r="AC49" s="48"/>
      <c r="AD49" s="34"/>
      <c r="AE49" s="34"/>
      <c r="AF49" s="34"/>
      <c r="AG49" s="34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36"/>
      <c r="S50" s="40"/>
      <c r="T50" s="41"/>
      <c r="U50" s="42"/>
      <c r="V50" s="36"/>
      <c r="W50" s="40"/>
      <c r="X50" s="41"/>
      <c r="Y50" s="42"/>
      <c r="Z50" s="34"/>
      <c r="AA50" s="34"/>
      <c r="AB50" s="47"/>
      <c r="AC50" s="48"/>
      <c r="AD50" s="34"/>
      <c r="AE50" s="34"/>
      <c r="AF50" s="34"/>
      <c r="AG50" s="34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36"/>
      <c r="S51" s="40"/>
      <c r="T51" s="41"/>
      <c r="U51" s="42"/>
      <c r="V51" s="36"/>
      <c r="W51" s="40"/>
      <c r="X51" s="41"/>
      <c r="Y51" s="42"/>
      <c r="Z51" s="34"/>
      <c r="AA51" s="34"/>
      <c r="AB51" s="47"/>
      <c r="AC51" s="48"/>
      <c r="AD51" s="34"/>
      <c r="AE51" s="34"/>
      <c r="AF51" s="34"/>
      <c r="AG51" s="34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45"/>
      <c r="S52" s="40"/>
      <c r="T52" s="41"/>
      <c r="U52" s="46"/>
      <c r="V52" s="45"/>
      <c r="W52" s="40"/>
      <c r="X52" s="41"/>
      <c r="Y52" s="40"/>
      <c r="Z52" s="45"/>
      <c r="AA52" s="40"/>
      <c r="AB52" s="41"/>
      <c r="AC52" s="46"/>
      <c r="AD52" s="34"/>
      <c r="AE52" s="34"/>
      <c r="AF52" s="34"/>
      <c r="AG52" s="34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45"/>
      <c r="T53" s="40"/>
      <c r="U53" s="34"/>
      <c r="V53" s="34"/>
      <c r="W53" s="45"/>
      <c r="X53" s="40"/>
      <c r="Y53" s="34"/>
      <c r="Z53" s="34"/>
      <c r="AA53" s="45"/>
      <c r="AB53" s="40"/>
      <c r="AC53" s="34"/>
      <c r="AD53" s="34"/>
      <c r="AE53" s="34"/>
      <c r="AF53" s="34"/>
      <c r="AG53" s="34"/>
      <c r="AH53" s="34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</row>
    <row r="963"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</row>
    <row r="964"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</row>
    <row r="965"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</row>
    <row r="966"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</row>
    <row r="967"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</row>
    <row r="968"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</row>
    <row r="969"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</row>
    <row r="970"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</row>
    <row r="971"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</row>
    <row r="972"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</row>
    <row r="973"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</row>
    <row r="974"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</row>
    <row r="975"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</row>
    <row r="976"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</row>
    <row r="977"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</row>
    <row r="978"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</row>
    <row r="979"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</row>
    <row r="980"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</row>
    <row r="981"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</row>
    <row r="982"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</row>
    <row r="983"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</row>
    <row r="984"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</row>
    <row r="985"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</row>
    <row r="986"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</row>
    <row r="987"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</row>
    <row r="988"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</row>
    <row r="989"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</row>
    <row r="990"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</row>
    <row r="991"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</row>
    <row r="992"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</row>
    <row r="993"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</row>
    <row r="994"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</row>
    <row r="995"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</row>
    <row r="996"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</row>
    <row r="997"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</row>
    <row r="998"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</row>
    <row r="999"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</row>
    <row r="1000"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</row>
    <row r="1001"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</row>
    <row r="1002"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</row>
    <row r="1003"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</row>
    <row r="1004"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</row>
    <row r="1005"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</row>
    <row r="1006"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</row>
  </sheetData>
  <drawing r:id="rId1"/>
</worksheet>
</file>