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syah\Downloads\"/>
    </mc:Choice>
  </mc:AlternateContent>
  <xr:revisionPtr revIDLastSave="0" documentId="13_ncr:1_{2C06EF8F-5168-40FC-836C-0A1E2DADFF81}" xr6:coauthVersionLast="47" xr6:coauthVersionMax="47" xr10:uidLastSave="{00000000-0000-0000-0000-000000000000}"/>
  <bookViews>
    <workbookView xWindow="-108" yWindow="-108" windowWidth="23256" windowHeight="12456" xr2:uid="{238ACACE-0235-402B-A909-A18E4EF618DD}"/>
  </bookViews>
  <sheets>
    <sheet name="data_pengunjung perhitung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13" i="1"/>
  <c r="B64" i="1"/>
  <c r="D3" i="1"/>
  <c r="B65" i="1" s="1"/>
  <c r="C62" i="1"/>
  <c r="E3" i="1"/>
  <c r="E4" i="1"/>
  <c r="E5" i="1"/>
  <c r="E6" i="1"/>
  <c r="E7" i="1"/>
  <c r="E8" i="1"/>
  <c r="E9" i="1"/>
  <c r="E10" i="1"/>
  <c r="E11" i="1"/>
  <c r="E12" i="1"/>
  <c r="E13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G13" i="1"/>
  <c r="B69" i="1"/>
  <c r="B71" i="1"/>
  <c r="H2" i="1"/>
  <c r="B67" i="1"/>
  <c r="B74" i="1"/>
  <c r="H12" i="1"/>
  <c r="H11" i="1"/>
  <c r="H10" i="1"/>
  <c r="H9" i="1"/>
  <c r="H8" i="1"/>
  <c r="H7" i="1"/>
  <c r="H6" i="1"/>
  <c r="H5" i="1"/>
  <c r="H4" i="1"/>
  <c r="H3" i="1"/>
  <c r="H13" i="1"/>
  <c r="B66" i="1" l="1"/>
  <c r="F14" i="1"/>
  <c r="G14" i="1" s="1"/>
  <c r="H14" i="1" s="1"/>
  <c r="B68" i="1"/>
  <c r="B70" i="1"/>
  <c r="B73" i="1"/>
  <c r="B72" i="1"/>
  <c r="I14" i="1"/>
  <c r="I15" i="1" l="1"/>
  <c r="F15" i="1"/>
  <c r="G15" i="1" s="1"/>
  <c r="H15" i="1"/>
  <c r="I16" i="1"/>
  <c r="F16" i="1"/>
  <c r="G16" i="1" s="1"/>
  <c r="H16" i="1" s="1"/>
  <c r="F17" i="1" l="1"/>
  <c r="I17" i="1"/>
  <c r="G17" i="1" l="1"/>
  <c r="H17" i="1" s="1"/>
  <c r="F18" i="1" l="1"/>
  <c r="G18" i="1" s="1"/>
  <c r="H18" i="1" s="1"/>
  <c r="I18" i="1"/>
  <c r="F19" i="1" l="1"/>
  <c r="G19" i="1" s="1"/>
  <c r="H19" i="1" s="1"/>
  <c r="I19" i="1"/>
  <c r="F20" i="1" l="1"/>
  <c r="G20" i="1" s="1"/>
  <c r="H20" i="1" s="1"/>
  <c r="I20" i="1"/>
  <c r="F21" i="1" l="1"/>
  <c r="I21" i="1"/>
  <c r="G21" i="1"/>
  <c r="H21" i="1" s="1"/>
  <c r="F22" i="1" l="1"/>
  <c r="G22" i="1" s="1"/>
  <c r="H22" i="1" s="1"/>
  <c r="I22" i="1"/>
  <c r="F23" i="1" l="1"/>
  <c r="G23" i="1" s="1"/>
  <c r="H23" i="1" s="1"/>
  <c r="I23" i="1"/>
  <c r="I24" i="1" l="1"/>
  <c r="F24" i="1"/>
  <c r="G24" i="1" s="1"/>
  <c r="H24" i="1" s="1"/>
  <c r="I25" i="1" l="1"/>
  <c r="F25" i="1"/>
  <c r="G25" i="1" s="1"/>
  <c r="H25" i="1" s="1"/>
  <c r="F26" i="1" l="1"/>
  <c r="I26" i="1"/>
  <c r="G26" i="1" l="1"/>
  <c r="H26" i="1" s="1"/>
  <c r="F27" i="1" l="1"/>
  <c r="I27" i="1"/>
  <c r="G27" i="1"/>
  <c r="H27" i="1" s="1"/>
  <c r="F28" i="1" l="1"/>
  <c r="I28" i="1"/>
  <c r="G28" i="1" l="1"/>
  <c r="H28" i="1" s="1"/>
  <c r="F29" i="1" l="1"/>
  <c r="I29" i="1"/>
  <c r="G29" i="1"/>
  <c r="H29" i="1" s="1"/>
  <c r="F30" i="1" l="1"/>
  <c r="G30" i="1" s="1"/>
  <c r="I30" i="1"/>
  <c r="H30" i="1" l="1"/>
  <c r="F31" i="1"/>
  <c r="G31" i="1" s="1"/>
  <c r="H31" i="1" s="1"/>
  <c r="I31" i="1"/>
  <c r="F32" i="1" l="1"/>
  <c r="I32" i="1"/>
  <c r="G32" i="1" l="1"/>
  <c r="H32" i="1" s="1"/>
  <c r="F33" i="1" l="1"/>
  <c r="I33" i="1"/>
  <c r="G33" i="1" l="1"/>
  <c r="H33" i="1" s="1"/>
  <c r="F34" i="1" l="1"/>
  <c r="G34" i="1" s="1"/>
  <c r="H34" i="1" s="1"/>
  <c r="I34" i="1"/>
  <c r="F35" i="1" l="1"/>
  <c r="G35" i="1" s="1"/>
  <c r="H35" i="1" s="1"/>
  <c r="I35" i="1"/>
  <c r="F36" i="1" l="1"/>
  <c r="G36" i="1" s="1"/>
  <c r="I36" i="1"/>
  <c r="H36" i="1" l="1"/>
  <c r="F37" i="1"/>
  <c r="G37" i="1" s="1"/>
  <c r="H37" i="1" s="1"/>
  <c r="I37" i="1"/>
  <c r="F38" i="1" l="1"/>
  <c r="G38" i="1" s="1"/>
  <c r="I38" i="1"/>
  <c r="H38" i="1" l="1"/>
  <c r="F39" i="1"/>
  <c r="G39" i="1" s="1"/>
  <c r="H39" i="1" s="1"/>
  <c r="I39" i="1"/>
  <c r="F40" i="1" l="1"/>
  <c r="G40" i="1" s="1"/>
  <c r="I40" i="1"/>
  <c r="H40" i="1" l="1"/>
  <c r="I41" i="1"/>
  <c r="F41" i="1"/>
  <c r="G41" i="1" s="1"/>
  <c r="H41" i="1" s="1"/>
  <c r="F42" i="1" l="1"/>
  <c r="G42" i="1" s="1"/>
  <c r="H42" i="1" s="1"/>
  <c r="I42" i="1"/>
  <c r="F43" i="1" l="1"/>
  <c r="G43" i="1" s="1"/>
  <c r="H43" i="1" s="1"/>
  <c r="I43" i="1"/>
  <c r="F44" i="1" l="1"/>
  <c r="G44" i="1" s="1"/>
  <c r="I44" i="1"/>
  <c r="H44" i="1" l="1"/>
  <c r="F45" i="1"/>
  <c r="G45" i="1" s="1"/>
  <c r="H45" i="1" s="1"/>
  <c r="I45" i="1"/>
  <c r="F46" i="1" l="1"/>
  <c r="G46" i="1" s="1"/>
  <c r="H46" i="1" s="1"/>
  <c r="I46" i="1"/>
  <c r="F47" i="1" l="1"/>
  <c r="G47" i="1" s="1"/>
  <c r="I47" i="1"/>
  <c r="H47" i="1" l="1"/>
  <c r="F48" i="1"/>
  <c r="G48" i="1" s="1"/>
  <c r="H48" i="1" s="1"/>
  <c r="I48" i="1"/>
  <c r="F49" i="1" l="1"/>
  <c r="G49" i="1" s="1"/>
  <c r="H49" i="1" s="1"/>
  <c r="I49" i="1"/>
  <c r="F50" i="1" l="1"/>
  <c r="G50" i="1" s="1"/>
  <c r="I50" i="1"/>
  <c r="H50" i="1" l="1"/>
  <c r="F51" i="1"/>
  <c r="G51" i="1" s="1"/>
  <c r="H51" i="1" s="1"/>
  <c r="I51" i="1"/>
  <c r="F52" i="1" l="1"/>
  <c r="G52" i="1" s="1"/>
  <c r="H52" i="1" s="1"/>
  <c r="I52" i="1"/>
  <c r="F53" i="1" l="1"/>
  <c r="G53" i="1" s="1"/>
  <c r="I53" i="1"/>
  <c r="H53" i="1" l="1"/>
  <c r="F54" i="1"/>
  <c r="G54" i="1" s="1"/>
  <c r="I54" i="1"/>
  <c r="H54" i="1" l="1"/>
  <c r="F55" i="1"/>
  <c r="G55" i="1" s="1"/>
  <c r="H55" i="1" s="1"/>
  <c r="I55" i="1"/>
  <c r="F56" i="1" l="1"/>
  <c r="G56" i="1" s="1"/>
  <c r="H56" i="1" s="1"/>
  <c r="I56" i="1"/>
  <c r="F57" i="1" l="1"/>
  <c r="G57" i="1" s="1"/>
  <c r="H57" i="1" s="1"/>
  <c r="I57" i="1"/>
  <c r="F58" i="1" l="1"/>
  <c r="G58" i="1" s="1"/>
  <c r="H58" i="1" s="1"/>
  <c r="I58" i="1"/>
  <c r="F59" i="1" l="1"/>
  <c r="G59" i="1" s="1"/>
  <c r="H59" i="1" s="1"/>
  <c r="I59" i="1"/>
  <c r="F60" i="1" l="1"/>
  <c r="I60" i="1"/>
  <c r="G60" i="1" l="1"/>
  <c r="H60" i="1" s="1"/>
  <c r="I61" i="1"/>
  <c r="F61" i="1"/>
  <c r="G61" i="1" l="1"/>
  <c r="H61" i="1" s="1"/>
  <c r="I65" i="1" l="1"/>
  <c r="I66" i="1"/>
  <c r="I63" i="1"/>
  <c r="I68" i="1"/>
  <c r="I64" i="1"/>
  <c r="I67" i="1"/>
  <c r="I69" i="1"/>
  <c r="I70" i="1"/>
  <c r="I71" i="1"/>
  <c r="I73" i="1"/>
  <c r="I72" i="1"/>
  <c r="I74" i="1"/>
</calcChain>
</file>

<file path=xl/sharedStrings.xml><?xml version="1.0" encoding="utf-8"?>
<sst xmlns="http://schemas.openxmlformats.org/spreadsheetml/2006/main" count="13" uniqueCount="13">
  <si>
    <t>year</t>
  </si>
  <si>
    <t>aktual</t>
  </si>
  <si>
    <t>quartal</t>
  </si>
  <si>
    <t>period</t>
  </si>
  <si>
    <t>YLt - Yt</t>
  </si>
  <si>
    <t>AT</t>
  </si>
  <si>
    <t>Tt</t>
  </si>
  <si>
    <t>St</t>
  </si>
  <si>
    <t>Forecast</t>
  </si>
  <si>
    <t xml:space="preserve">alpha </t>
  </si>
  <si>
    <t xml:space="preserve">beta </t>
  </si>
  <si>
    <t>gamma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</si>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</sst>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10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7B76-5B41-48D4-97CC-F51202B3DB02}">
  <dimension ref="A1:M74"/>
  <sheetViews>
    <sheetView tabSelected="1" topLeftCell="A59" workbookViewId="0">
      <selection activeCell="I13" sqref="I13"/>
    </sheetView>
  </sheetViews>
  <sheetFormatPr defaultRowHeight="14.4" x14ac:dyDescent="0.3"/>
  <sheetData>
    <row r="1" spans="1:13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1" t="s">
        <v>9</v>
      </c>
      <c r="M1" s="1">
        <v>0.01</v>
      </c>
    </row>
    <row r="2" spans="1:13" x14ac:dyDescent="0.3">
      <c r="A2" s="1">
        <v>2019</v>
      </c>
      <c r="B2" s="1">
        <v>1</v>
      </c>
      <c r="C2" s="1">
        <v>471</v>
      </c>
      <c r="D2" s="1">
        <v>1</v>
      </c>
      <c r="E2" s="1">
        <f>C14-C2</f>
        <v>-279</v>
      </c>
      <c r="F2" s="1"/>
      <c r="G2" s="1"/>
      <c r="H2" s="1">
        <f>C2-$F$13</f>
        <v>5.75</v>
      </c>
      <c r="I2" s="1"/>
      <c r="L2" s="1" t="s">
        <v>10</v>
      </c>
      <c r="M2" s="1">
        <v>0.01</v>
      </c>
    </row>
    <row r="3" spans="1:13" x14ac:dyDescent="0.3">
      <c r="A3" s="1">
        <v>2019</v>
      </c>
      <c r="B3" s="1">
        <v>2</v>
      </c>
      <c r="C3" s="1">
        <v>331</v>
      </c>
      <c r="D3" s="1">
        <f>1+D2</f>
        <v>2</v>
      </c>
      <c r="E3" s="1">
        <f t="shared" ref="E3:E13" si="0">C15-C3</f>
        <v>-9</v>
      </c>
      <c r="F3" s="1"/>
      <c r="G3" s="1"/>
      <c r="H3" s="1">
        <f t="shared" ref="H3:H13" si="1">C3-$F$13</f>
        <v>-134.25</v>
      </c>
      <c r="I3" s="1"/>
      <c r="L3" s="1" t="s">
        <v>11</v>
      </c>
      <c r="M3" s="2">
        <v>0.37</v>
      </c>
    </row>
    <row r="4" spans="1:13" x14ac:dyDescent="0.3">
      <c r="A4" s="1">
        <v>2019</v>
      </c>
      <c r="B4" s="1">
        <v>3</v>
      </c>
      <c r="C4" s="1">
        <v>221</v>
      </c>
      <c r="D4" s="1">
        <f t="shared" ref="D4:D61" si="2">1+D3</f>
        <v>3</v>
      </c>
      <c r="E4" s="1">
        <f t="shared" si="0"/>
        <v>468</v>
      </c>
      <c r="F4" s="1"/>
      <c r="G4" s="1"/>
      <c r="H4" s="1">
        <f t="shared" si="1"/>
        <v>-244.25</v>
      </c>
      <c r="I4" s="1"/>
    </row>
    <row r="5" spans="1:13" x14ac:dyDescent="0.3">
      <c r="A5" s="1">
        <v>2019</v>
      </c>
      <c r="B5" s="1">
        <v>4</v>
      </c>
      <c r="C5" s="1">
        <v>361</v>
      </c>
      <c r="D5" s="1">
        <f t="shared" si="2"/>
        <v>4</v>
      </c>
      <c r="E5" s="1">
        <f t="shared" si="0"/>
        <v>-158</v>
      </c>
      <c r="F5" s="1"/>
      <c r="G5" s="1"/>
      <c r="H5" s="1">
        <f t="shared" si="1"/>
        <v>-104.25</v>
      </c>
      <c r="I5" s="1"/>
    </row>
    <row r="6" spans="1:13" x14ac:dyDescent="0.3">
      <c r="A6" s="1">
        <v>2019</v>
      </c>
      <c r="B6" s="1">
        <v>5</v>
      </c>
      <c r="C6" s="1">
        <v>601</v>
      </c>
      <c r="D6" s="1">
        <f t="shared" si="2"/>
        <v>5</v>
      </c>
      <c r="E6" s="1">
        <f t="shared" si="0"/>
        <v>180</v>
      </c>
      <c r="F6" s="1"/>
      <c r="G6" s="1"/>
      <c r="H6" s="1">
        <f t="shared" si="1"/>
        <v>135.75</v>
      </c>
      <c r="I6" s="1"/>
    </row>
    <row r="7" spans="1:13" x14ac:dyDescent="0.3">
      <c r="A7" s="1">
        <v>2019</v>
      </c>
      <c r="B7" s="1">
        <v>6</v>
      </c>
      <c r="C7" s="1">
        <v>491</v>
      </c>
      <c r="D7" s="1">
        <f t="shared" si="2"/>
        <v>6</v>
      </c>
      <c r="E7" s="1">
        <f t="shared" si="0"/>
        <v>-324</v>
      </c>
      <c r="F7" s="1"/>
      <c r="G7" s="1"/>
      <c r="H7" s="1">
        <f t="shared" si="1"/>
        <v>25.75</v>
      </c>
      <c r="I7" s="1"/>
    </row>
    <row r="8" spans="1:13" x14ac:dyDescent="0.3">
      <c r="A8" s="1">
        <v>2019</v>
      </c>
      <c r="B8" s="1">
        <v>7</v>
      </c>
      <c r="C8" s="1">
        <v>762</v>
      </c>
      <c r="D8" s="1">
        <f t="shared" si="2"/>
        <v>7</v>
      </c>
      <c r="E8" s="1">
        <f t="shared" si="0"/>
        <v>-637</v>
      </c>
      <c r="F8" s="1"/>
      <c r="G8" s="1"/>
      <c r="H8" s="1">
        <f t="shared" si="1"/>
        <v>296.75</v>
      </c>
      <c r="I8" s="1"/>
    </row>
    <row r="9" spans="1:13" x14ac:dyDescent="0.3">
      <c r="A9" s="1">
        <v>2019</v>
      </c>
      <c r="B9" s="1">
        <v>8</v>
      </c>
      <c r="C9" s="1">
        <v>120</v>
      </c>
      <c r="D9" s="1">
        <f t="shared" si="2"/>
        <v>8</v>
      </c>
      <c r="E9" s="1">
        <f t="shared" si="0"/>
        <v>207</v>
      </c>
      <c r="F9" s="1"/>
      <c r="G9" s="1"/>
      <c r="H9" s="1">
        <f t="shared" si="1"/>
        <v>-345.25</v>
      </c>
      <c r="I9" s="1"/>
    </row>
    <row r="10" spans="1:13" x14ac:dyDescent="0.3">
      <c r="A10" s="1">
        <v>2019</v>
      </c>
      <c r="B10" s="1">
        <v>9</v>
      </c>
      <c r="C10" s="1">
        <v>848</v>
      </c>
      <c r="D10" s="1">
        <f t="shared" si="2"/>
        <v>9</v>
      </c>
      <c r="E10" s="1">
        <f t="shared" si="0"/>
        <v>-325</v>
      </c>
      <c r="F10" s="1"/>
      <c r="G10" s="1"/>
      <c r="H10" s="1">
        <f t="shared" si="1"/>
        <v>382.75</v>
      </c>
      <c r="I10" s="1"/>
    </row>
    <row r="11" spans="1:13" x14ac:dyDescent="0.3">
      <c r="A11" s="1">
        <v>2019</v>
      </c>
      <c r="B11" s="1">
        <v>10</v>
      </c>
      <c r="C11" s="1">
        <v>644</v>
      </c>
      <c r="D11" s="1">
        <f t="shared" si="2"/>
        <v>10</v>
      </c>
      <c r="E11" s="1">
        <f t="shared" si="0"/>
        <v>-245</v>
      </c>
      <c r="F11" s="1"/>
      <c r="G11" s="1"/>
      <c r="H11" s="1">
        <f t="shared" si="1"/>
        <v>178.75</v>
      </c>
      <c r="I11" s="1"/>
    </row>
    <row r="12" spans="1:13" x14ac:dyDescent="0.3">
      <c r="A12" s="1">
        <v>2019</v>
      </c>
      <c r="B12" s="1">
        <v>11</v>
      </c>
      <c r="C12" s="1">
        <v>170</v>
      </c>
      <c r="D12" s="1">
        <f t="shared" si="2"/>
        <v>11</v>
      </c>
      <c r="E12" s="1">
        <f t="shared" si="0"/>
        <v>-45</v>
      </c>
      <c r="F12" s="1"/>
      <c r="G12" s="1"/>
      <c r="H12" s="1">
        <f t="shared" si="1"/>
        <v>-295.25</v>
      </c>
      <c r="I12" s="1"/>
    </row>
    <row r="13" spans="1:13" x14ac:dyDescent="0.3">
      <c r="A13" s="1">
        <v>2019</v>
      </c>
      <c r="B13" s="1">
        <v>12</v>
      </c>
      <c r="C13" s="1">
        <v>563</v>
      </c>
      <c r="D13" s="1">
        <f t="shared" si="2"/>
        <v>12</v>
      </c>
      <c r="E13" s="1">
        <f t="shared" si="0"/>
        <v>-400</v>
      </c>
      <c r="F13" s="1">
        <f>SUM(C2:C13)/12</f>
        <v>465.25</v>
      </c>
      <c r="G13" s="1">
        <f>SUM(E2:E13)/12^2</f>
        <v>-10.881944444444445</v>
      </c>
      <c r="H13" s="1">
        <f t="shared" si="1"/>
        <v>97.75</v>
      </c>
      <c r="I13" s="1"/>
    </row>
    <row r="14" spans="1:13" x14ac:dyDescent="0.3">
      <c r="A14" s="1">
        <v>2020</v>
      </c>
      <c r="B14" s="1">
        <v>1</v>
      </c>
      <c r="C14" s="1">
        <v>192</v>
      </c>
      <c r="D14" s="1">
        <f t="shared" si="2"/>
        <v>13</v>
      </c>
      <c r="E14" s="1"/>
      <c r="F14" s="1">
        <f>($M$1*(C14-H2))+((1-$M$1)*(F13+G13))</f>
        <v>451.68687499999999</v>
      </c>
      <c r="G14" s="1">
        <f>($M$2*(F14-F13))+((1-$M$2)*G13)</f>
        <v>-10.90875625</v>
      </c>
      <c r="H14" s="1">
        <f>($M$3*(C14-G14))+((1-$M$3)*H2)</f>
        <v>78.698739812500008</v>
      </c>
      <c r="I14" s="1">
        <f>F13+G13*1+H2</f>
        <v>460.11805555555554</v>
      </c>
    </row>
    <row r="15" spans="1:13" x14ac:dyDescent="0.3">
      <c r="A15" s="1">
        <v>2020</v>
      </c>
      <c r="B15" s="1">
        <v>2</v>
      </c>
      <c r="C15" s="1">
        <v>322</v>
      </c>
      <c r="D15" s="1">
        <f t="shared" si="2"/>
        <v>14</v>
      </c>
      <c r="E15" s="1"/>
      <c r="F15" s="1">
        <f>($M$1*(C15-H3))+((1-$M$1)*(F14+G14))</f>
        <v>440.93283756249997</v>
      </c>
      <c r="G15" s="1">
        <f t="shared" ref="G15:G61" si="3">($M$2*(F15-F14))+((1-$M$2)*G14)</f>
        <v>-10.907209061874999</v>
      </c>
      <c r="H15" s="1">
        <f t="shared" ref="H15:H61" si="4">($M$3*(C15-G15))+((1-$M$3)*H3)</f>
        <v>38.598167352893739</v>
      </c>
      <c r="I15" s="1">
        <f>F14+(G14*1)+(H2*1)</f>
        <v>446.52811874999998</v>
      </c>
    </row>
    <row r="16" spans="1:13" x14ac:dyDescent="0.3">
      <c r="A16" s="1">
        <v>2020</v>
      </c>
      <c r="B16" s="1">
        <v>3</v>
      </c>
      <c r="C16" s="1">
        <v>689</v>
      </c>
      <c r="D16" s="1">
        <f t="shared" si="2"/>
        <v>15</v>
      </c>
      <c r="E16" s="1"/>
      <c r="F16" s="1">
        <f t="shared" ref="F16:F61" si="5">($M$1*(C16-H4))+((1-$M$1)*(F15+G15))</f>
        <v>435.05787221561872</v>
      </c>
      <c r="G16" s="1">
        <f t="shared" si="3"/>
        <v>-10.856886624725062</v>
      </c>
      <c r="H16" s="1">
        <f t="shared" si="4"/>
        <v>105.06954805114827</v>
      </c>
      <c r="I16" s="1">
        <f t="shared" ref="I16:I60" si="6">F15+(G15*1)+(H3*1)</f>
        <v>295.77562850062498</v>
      </c>
    </row>
    <row r="17" spans="1:9" x14ac:dyDescent="0.3">
      <c r="A17" s="1">
        <v>2020</v>
      </c>
      <c r="B17" s="1">
        <v>4</v>
      </c>
      <c r="C17" s="1">
        <v>203</v>
      </c>
      <c r="D17" s="1">
        <f t="shared" si="2"/>
        <v>16</v>
      </c>
      <c r="E17" s="1"/>
      <c r="F17" s="1">
        <f t="shared" si="5"/>
        <v>423.03147573498472</v>
      </c>
      <c r="G17" s="1">
        <f t="shared" si="3"/>
        <v>-10.868581723284152</v>
      </c>
      <c r="H17" s="1">
        <f t="shared" si="4"/>
        <v>13.453875237615136</v>
      </c>
      <c r="I17" s="1">
        <f t="shared" si="6"/>
        <v>179.95098559089365</v>
      </c>
    </row>
    <row r="18" spans="1:9" x14ac:dyDescent="0.3">
      <c r="A18" s="1">
        <v>2020</v>
      </c>
      <c r="B18" s="1">
        <v>5</v>
      </c>
      <c r="C18" s="1">
        <v>781</v>
      </c>
      <c r="D18" s="1">
        <f t="shared" si="2"/>
        <v>17</v>
      </c>
      <c r="E18" s="1"/>
      <c r="F18" s="1">
        <f>($M$1*(C18-H6))+((1-$M$1)*(F17+G17))</f>
        <v>414.49376507158354</v>
      </c>
      <c r="G18" s="1">
        <f t="shared" si="3"/>
        <v>-10.845273012685322</v>
      </c>
      <c r="H18" s="1">
        <f t="shared" si="4"/>
        <v>378.50525101469356</v>
      </c>
      <c r="I18" s="1">
        <f t="shared" si="6"/>
        <v>307.91289401170059</v>
      </c>
    </row>
    <row r="19" spans="1:9" x14ac:dyDescent="0.3">
      <c r="A19" s="1">
        <v>2020</v>
      </c>
      <c r="B19" s="1">
        <v>6</v>
      </c>
      <c r="C19" s="1">
        <v>167</v>
      </c>
      <c r="D19" s="1">
        <f t="shared" si="2"/>
        <v>18</v>
      </c>
      <c r="E19" s="1"/>
      <c r="F19" s="1">
        <f t="shared" si="5"/>
        <v>401.02450713830927</v>
      </c>
      <c r="G19" s="1">
        <f t="shared" si="3"/>
        <v>-10.871512861891212</v>
      </c>
      <c r="H19" s="1">
        <f t="shared" si="4"/>
        <v>82.034959758899745</v>
      </c>
      <c r="I19" s="1">
        <f t="shared" si="6"/>
        <v>539.39849205889823</v>
      </c>
    </row>
    <row r="20" spans="1:9" x14ac:dyDescent="0.3">
      <c r="A20" s="1">
        <v>2020</v>
      </c>
      <c r="B20" s="1">
        <v>7</v>
      </c>
      <c r="C20" s="1">
        <v>125</v>
      </c>
      <c r="D20" s="1">
        <f t="shared" si="2"/>
        <v>19</v>
      </c>
      <c r="E20" s="1"/>
      <c r="F20" s="1">
        <f t="shared" si="5"/>
        <v>384.5339643336539</v>
      </c>
      <c r="G20" s="1">
        <f t="shared" si="3"/>
        <v>-10.927703161318853</v>
      </c>
      <c r="H20" s="1">
        <f t="shared" si="4"/>
        <v>237.24575016968799</v>
      </c>
      <c r="I20" s="1">
        <f t="shared" si="6"/>
        <v>415.90299427641804</v>
      </c>
    </row>
    <row r="21" spans="1:9" x14ac:dyDescent="0.3">
      <c r="A21" s="1">
        <v>2020</v>
      </c>
      <c r="B21" s="1">
        <v>8</v>
      </c>
      <c r="C21" s="1">
        <v>327</v>
      </c>
      <c r="D21" s="1">
        <f t="shared" si="2"/>
        <v>20</v>
      </c>
      <c r="E21" s="1"/>
      <c r="F21" s="1">
        <f t="shared" si="5"/>
        <v>376.59269856061172</v>
      </c>
      <c r="G21" s="1">
        <f t="shared" si="3"/>
        <v>-10.897838787436086</v>
      </c>
      <c r="H21" s="1">
        <f t="shared" si="4"/>
        <v>-92.485299648648649</v>
      </c>
      <c r="I21" s="1">
        <f t="shared" si="6"/>
        <v>670.35626117233505</v>
      </c>
    </row>
    <row r="22" spans="1:9" x14ac:dyDescent="0.3">
      <c r="A22" s="1">
        <v>2020</v>
      </c>
      <c r="B22" s="1">
        <v>9</v>
      </c>
      <c r="C22" s="1">
        <v>523</v>
      </c>
      <c r="D22" s="1">
        <f t="shared" si="2"/>
        <v>21</v>
      </c>
      <c r="E22" s="1"/>
      <c r="F22" s="1">
        <f t="shared" si="5"/>
        <v>363.44041117544384</v>
      </c>
      <c r="G22" s="1">
        <f t="shared" si="3"/>
        <v>-10.920383273413405</v>
      </c>
      <c r="H22" s="1">
        <f t="shared" si="4"/>
        <v>438.68304181116298</v>
      </c>
      <c r="I22" s="1">
        <f>F21+(G21*1)+(H9*1)</f>
        <v>20.444859773175608</v>
      </c>
    </row>
    <row r="23" spans="1:9" x14ac:dyDescent="0.3">
      <c r="A23" s="1">
        <v>2020</v>
      </c>
      <c r="B23" s="1">
        <v>10</v>
      </c>
      <c r="C23" s="1">
        <v>399</v>
      </c>
      <c r="D23" s="1">
        <f t="shared" si="2"/>
        <v>22</v>
      </c>
      <c r="E23" s="1"/>
      <c r="F23" s="1">
        <f t="shared" si="5"/>
        <v>351.19732762301015</v>
      </c>
      <c r="G23" s="1">
        <f t="shared" si="3"/>
        <v>-10.933610276203607</v>
      </c>
      <c r="H23" s="1">
        <f t="shared" si="4"/>
        <v>264.28793580219531</v>
      </c>
      <c r="I23" s="1">
        <f t="shared" si="6"/>
        <v>735.27002790203051</v>
      </c>
    </row>
    <row r="24" spans="1:9" x14ac:dyDescent="0.3">
      <c r="A24" s="1">
        <v>2020</v>
      </c>
      <c r="B24" s="1">
        <v>11</v>
      </c>
      <c r="C24" s="1">
        <v>125</v>
      </c>
      <c r="D24" s="1">
        <f t="shared" si="2"/>
        <v>23</v>
      </c>
      <c r="E24" s="1"/>
      <c r="F24" s="1">
        <f t="shared" si="5"/>
        <v>341.06358017333849</v>
      </c>
      <c r="G24" s="1">
        <f t="shared" si="3"/>
        <v>-10.925611647938288</v>
      </c>
      <c r="H24" s="1">
        <f t="shared" si="4"/>
        <v>-135.71502369026283</v>
      </c>
      <c r="I24" s="1">
        <f t="shared" si="6"/>
        <v>519.01371734680652</v>
      </c>
    </row>
    <row r="25" spans="1:9" x14ac:dyDescent="0.3">
      <c r="A25" s="1">
        <v>2020</v>
      </c>
      <c r="B25" s="1">
        <v>12</v>
      </c>
      <c r="C25" s="1">
        <v>163</v>
      </c>
      <c r="D25" s="1">
        <f t="shared" si="2"/>
        <v>24</v>
      </c>
      <c r="E25" s="1"/>
      <c r="F25" s="1">
        <f t="shared" si="5"/>
        <v>327.48908884014617</v>
      </c>
      <c r="G25" s="1">
        <f t="shared" si="3"/>
        <v>-10.952100444790828</v>
      </c>
      <c r="H25" s="1">
        <f t="shared" si="4"/>
        <v>125.9447771645726</v>
      </c>
      <c r="I25" s="1">
        <f t="shared" si="6"/>
        <v>34.887968525400197</v>
      </c>
    </row>
    <row r="26" spans="1:9" x14ac:dyDescent="0.3">
      <c r="A26" s="1">
        <v>2021</v>
      </c>
      <c r="B26" s="1">
        <v>1</v>
      </c>
      <c r="C26" s="1">
        <v>204</v>
      </c>
      <c r="D26" s="1">
        <f t="shared" si="2"/>
        <v>25</v>
      </c>
      <c r="E26" s="1"/>
      <c r="F26" s="1">
        <f t="shared" si="5"/>
        <v>314.62463111327685</v>
      </c>
      <c r="G26" s="1">
        <f t="shared" si="3"/>
        <v>-10.971224017611613</v>
      </c>
      <c r="H26" s="1">
        <f t="shared" si="4"/>
        <v>129.11955896839129</v>
      </c>
      <c r="I26" s="1">
        <f t="shared" si="6"/>
        <v>414.28698839535537</v>
      </c>
    </row>
    <row r="27" spans="1:9" x14ac:dyDescent="0.3">
      <c r="A27" s="1">
        <v>2021</v>
      </c>
      <c r="B27" s="1">
        <v>2</v>
      </c>
      <c r="C27" s="1">
        <v>601</v>
      </c>
      <c r="D27" s="1">
        <f t="shared" si="2"/>
        <v>26</v>
      </c>
      <c r="E27" s="1"/>
      <c r="F27" s="1">
        <f t="shared" si="5"/>
        <v>306.24089135117964</v>
      </c>
      <c r="G27" s="1">
        <f t="shared" si="3"/>
        <v>-10.945349175056469</v>
      </c>
      <c r="H27" s="1">
        <f t="shared" si="4"/>
        <v>250.73662462709393</v>
      </c>
      <c r="I27" s="1">
        <f t="shared" si="6"/>
        <v>382.3521469081652</v>
      </c>
    </row>
    <row r="28" spans="1:9" x14ac:dyDescent="0.3">
      <c r="A28" s="1">
        <v>2021</v>
      </c>
      <c r="B28" s="1">
        <v>3</v>
      </c>
      <c r="C28" s="1">
        <v>106</v>
      </c>
      <c r="D28" s="1">
        <f t="shared" si="2"/>
        <v>27</v>
      </c>
      <c r="E28" s="1"/>
      <c r="F28" s="1">
        <f t="shared" si="5"/>
        <v>292.35189127385041</v>
      </c>
      <c r="G28" s="1">
        <f t="shared" si="3"/>
        <v>-10.974785684079198</v>
      </c>
      <c r="H28" s="1">
        <f t="shared" si="4"/>
        <v>109.47448597533273</v>
      </c>
      <c r="I28" s="1">
        <f t="shared" si="6"/>
        <v>333.89370952901686</v>
      </c>
    </row>
    <row r="29" spans="1:9" x14ac:dyDescent="0.3">
      <c r="A29" s="1">
        <v>2021</v>
      </c>
      <c r="B29" s="1">
        <v>4</v>
      </c>
      <c r="C29" s="1">
        <v>544</v>
      </c>
      <c r="D29" s="1">
        <f t="shared" si="2"/>
        <v>28</v>
      </c>
      <c r="E29" s="1"/>
      <c r="F29" s="1">
        <f t="shared" si="5"/>
        <v>283.86879578149734</v>
      </c>
      <c r="G29" s="1">
        <f t="shared" si="3"/>
        <v>-10.949868782161936</v>
      </c>
      <c r="H29" s="1">
        <f t="shared" si="4"/>
        <v>213.80739284909748</v>
      </c>
      <c r="I29" s="1">
        <f t="shared" si="6"/>
        <v>386.44665364091946</v>
      </c>
    </row>
    <row r="30" spans="1:9" x14ac:dyDescent="0.3">
      <c r="A30" s="1">
        <v>2021</v>
      </c>
      <c r="B30" s="1">
        <v>5</v>
      </c>
      <c r="C30" s="1">
        <v>85</v>
      </c>
      <c r="D30" s="1">
        <f t="shared" si="2"/>
        <v>29</v>
      </c>
      <c r="E30" s="1"/>
      <c r="F30" s="1">
        <f t="shared" si="5"/>
        <v>267.2546852191951</v>
      </c>
      <c r="G30" s="1">
        <f t="shared" si="3"/>
        <v>-11.00651119996334</v>
      </c>
      <c r="H30" s="1">
        <f t="shared" si="4"/>
        <v>273.98071728324339</v>
      </c>
      <c r="I30" s="1">
        <f t="shared" si="6"/>
        <v>286.37280223695052</v>
      </c>
    </row>
    <row r="31" spans="1:9" x14ac:dyDescent="0.3">
      <c r="A31" s="1">
        <v>2021</v>
      </c>
      <c r="B31" s="1">
        <v>6</v>
      </c>
      <c r="C31" s="1">
        <v>420</v>
      </c>
      <c r="D31" s="1">
        <f t="shared" si="2"/>
        <v>30</v>
      </c>
      <c r="E31" s="1"/>
      <c r="F31" s="1">
        <f t="shared" si="5"/>
        <v>257.06534268145049</v>
      </c>
      <c r="G31" s="1">
        <f t="shared" si="3"/>
        <v>-10.998339513341152</v>
      </c>
      <c r="H31" s="1">
        <f t="shared" si="4"/>
        <v>211.15141026804307</v>
      </c>
      <c r="I31" s="1">
        <f t="shared" si="6"/>
        <v>634.7534250339254</v>
      </c>
    </row>
    <row r="32" spans="1:9" x14ac:dyDescent="0.3">
      <c r="A32" s="1">
        <v>2021</v>
      </c>
      <c r="B32" s="1">
        <v>7</v>
      </c>
      <c r="C32" s="1">
        <v>521</v>
      </c>
      <c r="D32" s="1">
        <f t="shared" si="2"/>
        <v>31</v>
      </c>
      <c r="E32" s="1"/>
      <c r="F32" s="1">
        <f t="shared" si="5"/>
        <v>246.44387563473134</v>
      </c>
      <c r="G32" s="1">
        <f t="shared" si="3"/>
        <v>-10.994570788674931</v>
      </c>
      <c r="H32" s="1">
        <f t="shared" si="4"/>
        <v>346.30281379871315</v>
      </c>
      <c r="I32" s="1">
        <f t="shared" si="6"/>
        <v>328.10196292700908</v>
      </c>
    </row>
    <row r="33" spans="1:9" x14ac:dyDescent="0.3">
      <c r="A33" s="1">
        <v>2021</v>
      </c>
      <c r="B33" s="1">
        <v>8</v>
      </c>
      <c r="C33" s="1">
        <v>390</v>
      </c>
      <c r="D33" s="1">
        <f t="shared" si="2"/>
        <v>32</v>
      </c>
      <c r="E33" s="1"/>
      <c r="F33" s="1">
        <f t="shared" si="5"/>
        <v>237.91966479408234</v>
      </c>
      <c r="G33" s="1">
        <f t="shared" si="3"/>
        <v>-10.969867189194671</v>
      </c>
      <c r="H33" s="1">
        <f t="shared" si="4"/>
        <v>90.093112081353354</v>
      </c>
      <c r="I33" s="1">
        <f t="shared" si="6"/>
        <v>472.6950550157444</v>
      </c>
    </row>
    <row r="34" spans="1:9" x14ac:dyDescent="0.3">
      <c r="A34" s="1">
        <v>2021</v>
      </c>
      <c r="B34" s="1">
        <v>9</v>
      </c>
      <c r="C34" s="1">
        <v>391</v>
      </c>
      <c r="D34" s="1">
        <f t="shared" si="2"/>
        <v>33</v>
      </c>
      <c r="E34" s="1"/>
      <c r="F34" s="1">
        <f t="shared" si="5"/>
        <v>224.20346921072715</v>
      </c>
      <c r="G34" s="1">
        <f t="shared" si="3"/>
        <v>-10.997330473136277</v>
      </c>
      <c r="H34" s="1">
        <f t="shared" si="4"/>
        <v>425.10932861609308</v>
      </c>
      <c r="I34" s="1">
        <f t="shared" si="6"/>
        <v>134.46449795623903</v>
      </c>
    </row>
    <row r="35" spans="1:9" x14ac:dyDescent="0.3">
      <c r="A35" s="1">
        <v>2021</v>
      </c>
      <c r="B35" s="1">
        <v>10</v>
      </c>
      <c r="C35" s="1">
        <v>340</v>
      </c>
      <c r="D35" s="1">
        <f t="shared" si="2"/>
        <v>34</v>
      </c>
      <c r="E35" s="1"/>
      <c r="F35" s="1">
        <f t="shared" si="5"/>
        <v>211.83119799219301</v>
      </c>
      <c r="G35" s="1">
        <f t="shared" si="3"/>
        <v>-11.011079880590255</v>
      </c>
      <c r="H35" s="1">
        <f t="shared" si="4"/>
        <v>296.37549911120141</v>
      </c>
      <c r="I35" s="1">
        <f t="shared" si="6"/>
        <v>651.88918054875387</v>
      </c>
    </row>
    <row r="36" spans="1:9" x14ac:dyDescent="0.3">
      <c r="A36" s="1">
        <v>2021</v>
      </c>
      <c r="B36" s="1">
        <v>11</v>
      </c>
      <c r="C36" s="1">
        <v>170</v>
      </c>
      <c r="D36" s="1">
        <f t="shared" si="2"/>
        <v>35</v>
      </c>
      <c r="E36" s="1"/>
      <c r="F36" s="1">
        <f t="shared" si="5"/>
        <v>201.86906716738937</v>
      </c>
      <c r="G36" s="1">
        <f t="shared" si="3"/>
        <v>-11.000590390032389</v>
      </c>
      <c r="H36" s="1">
        <f t="shared" si="4"/>
        <v>-18.5302464805536</v>
      </c>
      <c r="I36" s="1">
        <f t="shared" si="6"/>
        <v>465.10805391379807</v>
      </c>
    </row>
    <row r="37" spans="1:9" x14ac:dyDescent="0.3">
      <c r="A37" s="1">
        <v>2021</v>
      </c>
      <c r="B37" s="1">
        <v>12</v>
      </c>
      <c r="C37" s="1">
        <v>165</v>
      </c>
      <c r="D37" s="1">
        <f t="shared" si="2"/>
        <v>36</v>
      </c>
      <c r="E37" s="1"/>
      <c r="F37" s="1">
        <f t="shared" si="5"/>
        <v>189.35034423793769</v>
      </c>
      <c r="G37" s="1">
        <f t="shared" si="3"/>
        <v>-11.015771715426581</v>
      </c>
      <c r="H37" s="1">
        <f t="shared" si="4"/>
        <v>144.47104514838855</v>
      </c>
      <c r="I37" s="1">
        <f t="shared" si="6"/>
        <v>55.153453087094164</v>
      </c>
    </row>
    <row r="38" spans="1:9" x14ac:dyDescent="0.3">
      <c r="A38" s="1">
        <v>2022</v>
      </c>
      <c r="B38" s="1">
        <v>1</v>
      </c>
      <c r="C38" s="1">
        <v>180</v>
      </c>
      <c r="D38" s="1">
        <f t="shared" si="2"/>
        <v>37</v>
      </c>
      <c r="E38" s="1"/>
      <c r="F38" s="1">
        <f t="shared" si="5"/>
        <v>177.06003120760209</v>
      </c>
      <c r="G38" s="1">
        <f t="shared" si="3"/>
        <v>-11.028517128575672</v>
      </c>
      <c r="H38" s="1">
        <f t="shared" si="4"/>
        <v>152.02587348765951</v>
      </c>
      <c r="I38" s="1">
        <f t="shared" si="6"/>
        <v>304.27934968708371</v>
      </c>
    </row>
    <row r="39" spans="1:9" x14ac:dyDescent="0.3">
      <c r="A39" s="1">
        <v>2022</v>
      </c>
      <c r="B39" s="1">
        <v>2</v>
      </c>
      <c r="C39" s="1">
        <v>183</v>
      </c>
      <c r="D39" s="1">
        <f t="shared" si="2"/>
        <v>38</v>
      </c>
      <c r="E39" s="1"/>
      <c r="F39" s="1">
        <f t="shared" si="5"/>
        <v>163.69383269196521</v>
      </c>
      <c r="G39" s="1">
        <f t="shared" si="3"/>
        <v>-11.051893942446284</v>
      </c>
      <c r="H39" s="1">
        <f t="shared" si="4"/>
        <v>229.7632742737743</v>
      </c>
      <c r="I39" s="1">
        <f t="shared" si="6"/>
        <v>295.1510730474177</v>
      </c>
    </row>
    <row r="40" spans="1:9" x14ac:dyDescent="0.3">
      <c r="A40" s="1">
        <v>2022</v>
      </c>
      <c r="B40" s="1">
        <v>3</v>
      </c>
      <c r="C40" s="1">
        <v>421</v>
      </c>
      <c r="D40" s="1">
        <f t="shared" si="2"/>
        <v>39</v>
      </c>
      <c r="E40" s="1"/>
      <c r="F40" s="1">
        <f t="shared" si="5"/>
        <v>154.23077450227041</v>
      </c>
      <c r="G40" s="1">
        <f t="shared" si="3"/>
        <v>-11.036005584918771</v>
      </c>
      <c r="H40" s="1">
        <f t="shared" si="4"/>
        <v>228.82224823087955</v>
      </c>
      <c r="I40" s="1">
        <f t="shared" si="6"/>
        <v>403.37856337661287</v>
      </c>
    </row>
    <row r="41" spans="1:9" x14ac:dyDescent="0.3">
      <c r="A41" s="1">
        <v>2022</v>
      </c>
      <c r="B41" s="1">
        <v>4</v>
      </c>
      <c r="C41" s="1">
        <v>140</v>
      </c>
      <c r="D41" s="1">
        <f t="shared" si="2"/>
        <v>40</v>
      </c>
      <c r="E41" s="1"/>
      <c r="F41" s="1">
        <f t="shared" si="5"/>
        <v>141.02474729968716</v>
      </c>
      <c r="G41" s="1">
        <f t="shared" si="3"/>
        <v>-11.057705801095414</v>
      </c>
      <c r="H41" s="1">
        <f t="shared" si="4"/>
        <v>190.59000864133671</v>
      </c>
      <c r="I41" s="1">
        <f t="shared" si="6"/>
        <v>252.66925489268436</v>
      </c>
    </row>
    <row r="42" spans="1:9" x14ac:dyDescent="0.3">
      <c r="A42" s="1">
        <v>2022</v>
      </c>
      <c r="B42" s="1">
        <v>5</v>
      </c>
      <c r="C42" s="1">
        <v>124</v>
      </c>
      <c r="D42" s="1">
        <f t="shared" si="2"/>
        <v>41</v>
      </c>
      <c r="E42" s="1"/>
      <c r="F42" s="1">
        <f t="shared" si="5"/>
        <v>127.16756391077341</v>
      </c>
      <c r="G42" s="1">
        <f t="shared" si="3"/>
        <v>-11.085700576973599</v>
      </c>
      <c r="H42" s="1">
        <f t="shared" si="4"/>
        <v>222.58956110192358</v>
      </c>
      <c r="I42" s="1">
        <f t="shared" si="6"/>
        <v>343.77443434768924</v>
      </c>
    </row>
    <row r="43" spans="1:9" x14ac:dyDescent="0.3">
      <c r="A43" s="1">
        <v>2022</v>
      </c>
      <c r="B43" s="1">
        <v>6</v>
      </c>
      <c r="C43" s="1">
        <v>150</v>
      </c>
      <c r="D43" s="1">
        <f t="shared" si="2"/>
        <v>42</v>
      </c>
      <c r="E43" s="1"/>
      <c r="F43" s="1">
        <f t="shared" si="5"/>
        <v>114.30953059778139</v>
      </c>
      <c r="G43" s="1">
        <f t="shared" si="3"/>
        <v>-11.103423904333782</v>
      </c>
      <c r="H43" s="1">
        <f t="shared" si="4"/>
        <v>192.63365531347063</v>
      </c>
      <c r="I43" s="1">
        <f t="shared" si="6"/>
        <v>390.06258061704318</v>
      </c>
    </row>
    <row r="44" spans="1:9" x14ac:dyDescent="0.3">
      <c r="A44" s="1">
        <v>2022</v>
      </c>
      <c r="B44" s="1">
        <v>7</v>
      </c>
      <c r="C44" s="1">
        <v>212</v>
      </c>
      <c r="D44" s="1">
        <f t="shared" si="2"/>
        <v>43</v>
      </c>
      <c r="E44" s="1"/>
      <c r="F44" s="1">
        <f t="shared" si="5"/>
        <v>100.831017488526</v>
      </c>
      <c r="G44" s="1">
        <f t="shared" si="3"/>
        <v>-11.127174796382999</v>
      </c>
      <c r="H44" s="1">
        <f t="shared" si="4"/>
        <v>300.72782736785098</v>
      </c>
      <c r="I44" s="1">
        <f t="shared" si="6"/>
        <v>314.35751696149066</v>
      </c>
    </row>
    <row r="45" spans="1:9" x14ac:dyDescent="0.3">
      <c r="A45" s="1">
        <v>2022</v>
      </c>
      <c r="B45" s="1">
        <v>8</v>
      </c>
      <c r="C45" s="1">
        <v>198</v>
      </c>
      <c r="D45" s="1">
        <f t="shared" si="2"/>
        <v>44</v>
      </c>
      <c r="E45" s="1"/>
      <c r="F45" s="1">
        <f t="shared" si="5"/>
        <v>89.885873144408038</v>
      </c>
      <c r="G45" s="1">
        <f t="shared" si="3"/>
        <v>-11.125354491860348</v>
      </c>
      <c r="H45" s="1">
        <f t="shared" si="4"/>
        <v>134.13504177324094</v>
      </c>
      <c r="I45" s="1">
        <f t="shared" si="6"/>
        <v>436.00665649085613</v>
      </c>
    </row>
    <row r="46" spans="1:9" x14ac:dyDescent="0.3">
      <c r="A46" s="1">
        <v>2022</v>
      </c>
      <c r="B46" s="1">
        <v>9</v>
      </c>
      <c r="C46" s="1">
        <v>182</v>
      </c>
      <c r="D46" s="1">
        <f t="shared" si="2"/>
        <v>45</v>
      </c>
      <c r="E46" s="1"/>
      <c r="F46" s="1">
        <f t="shared" si="5"/>
        <v>75.541820179861276</v>
      </c>
      <c r="G46" s="1">
        <f t="shared" si="3"/>
        <v>-11.157541476587211</v>
      </c>
      <c r="H46" s="1">
        <f t="shared" si="4"/>
        <v>339.28716737447587</v>
      </c>
      <c r="I46" s="1">
        <f t="shared" si="6"/>
        <v>168.85363073390104</v>
      </c>
    </row>
    <row r="47" spans="1:9" x14ac:dyDescent="0.3">
      <c r="A47" s="1">
        <v>2022</v>
      </c>
      <c r="B47" s="1">
        <v>10</v>
      </c>
      <c r="C47" s="1">
        <v>450</v>
      </c>
      <c r="D47" s="1">
        <f t="shared" si="2"/>
        <v>46</v>
      </c>
      <c r="E47" s="1"/>
      <c r="F47" s="1">
        <f t="shared" si="5"/>
        <v>65.276680925129313</v>
      </c>
      <c r="G47" s="1">
        <f t="shared" si="3"/>
        <v>-11.148617454368658</v>
      </c>
      <c r="H47" s="1">
        <f t="shared" si="4"/>
        <v>357.34155289817329</v>
      </c>
      <c r="I47" s="1">
        <f t="shared" si="6"/>
        <v>489.49360731936713</v>
      </c>
    </row>
    <row r="48" spans="1:9" x14ac:dyDescent="0.3">
      <c r="A48" s="1">
        <v>2022</v>
      </c>
      <c r="B48" s="1">
        <v>11</v>
      </c>
      <c r="C48" s="1">
        <v>230</v>
      </c>
      <c r="D48" s="1">
        <f t="shared" si="2"/>
        <v>47</v>
      </c>
      <c r="E48" s="1"/>
      <c r="F48" s="1">
        <f t="shared" si="5"/>
        <v>56.072085300858582</v>
      </c>
      <c r="G48" s="1">
        <f t="shared" si="3"/>
        <v>-11.129177236067678</v>
      </c>
      <c r="H48" s="1">
        <f t="shared" si="4"/>
        <v>77.543740294596276</v>
      </c>
      <c r="I48" s="1">
        <f t="shared" si="6"/>
        <v>350.50356258196206</v>
      </c>
    </row>
    <row r="49" spans="1:9" x14ac:dyDescent="0.3">
      <c r="A49" s="1">
        <v>2022</v>
      </c>
      <c r="B49" s="1">
        <v>12</v>
      </c>
      <c r="C49" s="1">
        <v>242</v>
      </c>
      <c r="D49" s="1">
        <f t="shared" si="2"/>
        <v>48</v>
      </c>
      <c r="E49" s="1"/>
      <c r="F49" s="1">
        <f t="shared" si="5"/>
        <v>45.468768532659112</v>
      </c>
      <c r="G49" s="1">
        <f t="shared" si="3"/>
        <v>-11.123918631388996</v>
      </c>
      <c r="H49" s="1">
        <f t="shared" si="4"/>
        <v>184.67260833709872</v>
      </c>
      <c r="I49" s="1">
        <f t="shared" si="6"/>
        <v>26.412661584237306</v>
      </c>
    </row>
    <row r="50" spans="1:9" x14ac:dyDescent="0.3">
      <c r="A50" s="1">
        <v>2023</v>
      </c>
      <c r="B50" s="1">
        <v>1</v>
      </c>
      <c r="C50" s="1">
        <v>267</v>
      </c>
      <c r="D50" s="1">
        <f t="shared" si="2"/>
        <v>49</v>
      </c>
      <c r="E50" s="1"/>
      <c r="F50" s="1">
        <f t="shared" si="5"/>
        <v>35.151142667380817</v>
      </c>
      <c r="G50" s="1">
        <f t="shared" si="3"/>
        <v>-11.115855703727888</v>
      </c>
      <c r="H50" s="1">
        <f t="shared" si="4"/>
        <v>198.67916690760481</v>
      </c>
      <c r="I50" s="1">
        <f t="shared" si="6"/>
        <v>178.81589504965868</v>
      </c>
    </row>
    <row r="51" spans="1:9" x14ac:dyDescent="0.3">
      <c r="A51" s="1">
        <v>2023</v>
      </c>
      <c r="B51" s="1">
        <v>2</v>
      </c>
      <c r="C51" s="1">
        <v>219</v>
      </c>
      <c r="D51" s="1">
        <f t="shared" si="2"/>
        <v>50</v>
      </c>
      <c r="E51" s="1"/>
      <c r="F51" s="1">
        <f t="shared" si="5"/>
        <v>23.687301351278659</v>
      </c>
      <c r="G51" s="1">
        <f t="shared" si="3"/>
        <v>-11.119335559851631</v>
      </c>
      <c r="H51" s="1">
        <f t="shared" si="4"/>
        <v>229.89501694962291</v>
      </c>
      <c r="I51" s="1">
        <f t="shared" si="6"/>
        <v>176.06116045131245</v>
      </c>
    </row>
    <row r="52" spans="1:9" x14ac:dyDescent="0.3">
      <c r="A52" s="1">
        <v>2023</v>
      </c>
      <c r="B52" s="1">
        <v>3</v>
      </c>
      <c r="C52" s="1">
        <v>150</v>
      </c>
      <c r="D52" s="1">
        <f t="shared" si="2"/>
        <v>51</v>
      </c>
      <c r="E52" s="1"/>
      <c r="F52" s="1">
        <f t="shared" si="5"/>
        <v>11.654063651203963</v>
      </c>
      <c r="G52" s="1">
        <f t="shared" si="3"/>
        <v>-11.128474581253862</v>
      </c>
      <c r="H52" s="1">
        <f t="shared" si="4"/>
        <v>203.77555198051806</v>
      </c>
      <c r="I52" s="1">
        <f t="shared" si="6"/>
        <v>242.33124006520131</v>
      </c>
    </row>
    <row r="53" spans="1:9" x14ac:dyDescent="0.3">
      <c r="A53" s="1">
        <v>2023</v>
      </c>
      <c r="B53" s="1">
        <v>4</v>
      </c>
      <c r="C53" s="1">
        <v>541</v>
      </c>
      <c r="D53" s="1">
        <f t="shared" si="2"/>
        <v>52</v>
      </c>
      <c r="E53" s="1"/>
      <c r="F53" s="1">
        <f t="shared" si="5"/>
        <v>4.0244330928372332</v>
      </c>
      <c r="G53" s="1">
        <f t="shared" si="3"/>
        <v>-11.093486141024991</v>
      </c>
      <c r="H53" s="1">
        <f t="shared" si="4"/>
        <v>324.34629531622136</v>
      </c>
      <c r="I53" s="1">
        <f t="shared" si="6"/>
        <v>229.34783730082967</v>
      </c>
    </row>
    <row r="54" spans="1:9" x14ac:dyDescent="0.3">
      <c r="A54" s="1">
        <v>2023</v>
      </c>
      <c r="B54" s="1">
        <v>5</v>
      </c>
      <c r="C54" s="1">
        <v>694</v>
      </c>
      <c r="D54" s="1">
        <f t="shared" si="2"/>
        <v>53</v>
      </c>
      <c r="E54" s="1"/>
      <c r="F54" s="1">
        <f t="shared" si="5"/>
        <v>-2.2842581287251154</v>
      </c>
      <c r="G54" s="1">
        <f t="shared" si="3"/>
        <v>-11.045638191830365</v>
      </c>
      <c r="H54" s="1">
        <f t="shared" si="4"/>
        <v>401.09830962518907</v>
      </c>
      <c r="I54" s="1">
        <f t="shared" si="6"/>
        <v>183.52095559314895</v>
      </c>
    </row>
    <row r="55" spans="1:9" x14ac:dyDescent="0.3">
      <c r="A55" s="1">
        <v>2023</v>
      </c>
      <c r="B55" s="1">
        <v>6</v>
      </c>
      <c r="C55" s="1">
        <v>801</v>
      </c>
      <c r="D55" s="1">
        <f t="shared" si="2"/>
        <v>54</v>
      </c>
      <c r="E55" s="1"/>
      <c r="F55" s="1">
        <f t="shared" si="5"/>
        <v>-7.1129339104846325</v>
      </c>
      <c r="G55" s="1">
        <f t="shared" si="3"/>
        <v>-10.983468567729656</v>
      </c>
      <c r="H55" s="1">
        <f t="shared" si="4"/>
        <v>421.79308621754649</v>
      </c>
      <c r="I55" s="1">
        <f t="shared" si="6"/>
        <v>209.25966478136809</v>
      </c>
    </row>
    <row r="56" spans="1:9" x14ac:dyDescent="0.3">
      <c r="A56" s="1">
        <v>2023</v>
      </c>
      <c r="B56" s="1">
        <v>7</v>
      </c>
      <c r="C56" s="1">
        <v>602</v>
      </c>
      <c r="D56" s="1">
        <f t="shared" si="2"/>
        <v>55</v>
      </c>
      <c r="E56" s="1"/>
      <c r="F56" s="1">
        <f t="shared" si="5"/>
        <v>-14.902716727110654</v>
      </c>
      <c r="G56" s="1">
        <f t="shared" si="3"/>
        <v>-10.951531710218619</v>
      </c>
      <c r="H56" s="1">
        <f t="shared" si="4"/>
        <v>416.25059797452707</v>
      </c>
      <c r="I56" s="1">
        <f t="shared" si="6"/>
        <v>174.53725283525634</v>
      </c>
    </row>
    <row r="57" spans="1:9" x14ac:dyDescent="0.3">
      <c r="A57" s="1">
        <v>2023</v>
      </c>
      <c r="B57" s="1">
        <v>8</v>
      </c>
      <c r="C57" s="1">
        <v>782</v>
      </c>
      <c r="D57" s="1">
        <f t="shared" si="2"/>
        <v>56</v>
      </c>
      <c r="E57" s="1"/>
      <c r="F57" s="1">
        <f t="shared" si="5"/>
        <v>-19.117056370688388</v>
      </c>
      <c r="G57" s="1">
        <f t="shared" si="3"/>
        <v>-10.884159789552211</v>
      </c>
      <c r="H57" s="1">
        <f t="shared" si="4"/>
        <v>377.87221543927609</v>
      </c>
      <c r="I57" s="1">
        <f t="shared" si="6"/>
        <v>274.87357893052172</v>
      </c>
    </row>
    <row r="58" spans="1:9" x14ac:dyDescent="0.3">
      <c r="A58" s="1">
        <v>2023</v>
      </c>
      <c r="B58" s="1">
        <v>9</v>
      </c>
      <c r="C58" s="1">
        <v>641</v>
      </c>
      <c r="D58" s="1">
        <f t="shared" si="2"/>
        <v>57</v>
      </c>
      <c r="E58" s="1"/>
      <c r="F58" s="1">
        <f t="shared" si="5"/>
        <v>-26.684075672382949</v>
      </c>
      <c r="G58" s="1">
        <f t="shared" si="3"/>
        <v>-10.850988384673634</v>
      </c>
      <c r="H58" s="1">
        <f t="shared" si="4"/>
        <v>454.93578114824902</v>
      </c>
      <c r="I58" s="1">
        <f t="shared" si="6"/>
        <v>104.13382561300034</v>
      </c>
    </row>
    <row r="59" spans="1:9" x14ac:dyDescent="0.3">
      <c r="A59" s="1">
        <v>2023</v>
      </c>
      <c r="B59" s="1">
        <v>10</v>
      </c>
      <c r="C59" s="1">
        <v>216</v>
      </c>
      <c r="D59" s="1">
        <f t="shared" si="2"/>
        <v>58</v>
      </c>
      <c r="E59" s="1"/>
      <c r="F59" s="1">
        <f t="shared" si="5"/>
        <v>-38.573128945467751</v>
      </c>
      <c r="G59" s="1">
        <f t="shared" si="3"/>
        <v>-10.861369033557747</v>
      </c>
      <c r="H59" s="1">
        <f t="shared" si="4"/>
        <v>309.06388486826552</v>
      </c>
      <c r="I59" s="1">
        <f t="shared" si="6"/>
        <v>301.75210331741926</v>
      </c>
    </row>
    <row r="60" spans="1:9" x14ac:dyDescent="0.3">
      <c r="A60" s="1">
        <v>2023</v>
      </c>
      <c r="B60" s="1">
        <v>11</v>
      </c>
      <c r="C60" s="1">
        <v>825</v>
      </c>
      <c r="D60" s="1">
        <f t="shared" si="2"/>
        <v>59</v>
      </c>
      <c r="E60" s="1"/>
      <c r="F60" s="1">
        <f t="shared" si="5"/>
        <v>-41.465590402181199</v>
      </c>
      <c r="G60" s="1">
        <f t="shared" si="3"/>
        <v>-10.781679957789304</v>
      </c>
      <c r="H60" s="1">
        <f t="shared" si="4"/>
        <v>358.09177796997773</v>
      </c>
      <c r="I60" s="1">
        <f t="shared" si="6"/>
        <v>307.90705491914781</v>
      </c>
    </row>
    <row r="61" spans="1:9" x14ac:dyDescent="0.3">
      <c r="A61" s="1">
        <v>2023</v>
      </c>
      <c r="B61" s="1">
        <v>12</v>
      </c>
      <c r="C61" s="1">
        <v>302</v>
      </c>
      <c r="D61" s="1">
        <f t="shared" si="2"/>
        <v>60</v>
      </c>
      <c r="E61" s="1"/>
      <c r="F61" s="1">
        <f t="shared" si="5"/>
        <v>-50.551523739741782</v>
      </c>
      <c r="G61" s="1">
        <f t="shared" si="3"/>
        <v>-10.764722491587017</v>
      </c>
      <c r="H61" s="1">
        <f t="shared" si="4"/>
        <v>232.06669057425938</v>
      </c>
      <c r="I61" s="1">
        <f>F60+(G60*1)+(H48*1)</f>
        <v>25.296469934625776</v>
      </c>
    </row>
    <row r="62" spans="1:9" x14ac:dyDescent="0.3">
      <c r="A62" s="3" t="s">
        <v>12</v>
      </c>
      <c r="B62" s="4"/>
      <c r="C62" s="1">
        <f>SUM(C2:C61)</f>
        <v>22288</v>
      </c>
      <c r="D62" s="1"/>
      <c r="E62" s="1"/>
      <c r="F62" s="1"/>
      <c r="G62" s="1"/>
      <c r="H62" s="1"/>
      <c r="I62" s="1"/>
    </row>
    <row r="63" spans="1:9" x14ac:dyDescent="0.3">
      <c r="A63" s="1">
        <v>2024</v>
      </c>
      <c r="B63" s="1">
        <v>1</v>
      </c>
      <c r="C63" s="1"/>
      <c r="D63" s="1">
        <f>1+D61</f>
        <v>61</v>
      </c>
      <c r="E63" s="1"/>
      <c r="F63" s="1"/>
      <c r="G63" s="1"/>
      <c r="H63" s="1"/>
      <c r="I63" s="1">
        <f>F61+(G61*1)+H50</f>
        <v>137.36292067627602</v>
      </c>
    </row>
    <row r="64" spans="1:9" x14ac:dyDescent="0.3">
      <c r="A64" s="1"/>
      <c r="B64" s="1">
        <f>1+D2</f>
        <v>2</v>
      </c>
      <c r="C64" s="1"/>
      <c r="D64" s="1">
        <f>1+D63</f>
        <v>62</v>
      </c>
      <c r="E64" s="1"/>
      <c r="F64" s="1"/>
      <c r="G64" s="1"/>
      <c r="H64" s="1"/>
      <c r="I64" s="1">
        <f>F61+(G61*1)+H51</f>
        <v>168.57877071829412</v>
      </c>
    </row>
    <row r="65" spans="1:9" x14ac:dyDescent="0.3">
      <c r="A65" s="1"/>
      <c r="B65" s="1">
        <f t="shared" ref="B65:B73" si="7">1+D3</f>
        <v>3</v>
      </c>
      <c r="C65" s="1"/>
      <c r="D65" s="1">
        <f t="shared" ref="D65:D74" si="8">1+D64</f>
        <v>63</v>
      </c>
      <c r="E65" s="1"/>
      <c r="F65" s="1"/>
      <c r="G65" s="1"/>
      <c r="H65" s="1"/>
      <c r="I65" s="1">
        <f>F61+(G61*1)+H52</f>
        <v>142.45930574918927</v>
      </c>
    </row>
    <row r="66" spans="1:9" x14ac:dyDescent="0.3">
      <c r="A66" s="1"/>
      <c r="B66" s="1">
        <f t="shared" si="7"/>
        <v>4</v>
      </c>
      <c r="C66" s="1"/>
      <c r="D66" s="1">
        <f t="shared" si="8"/>
        <v>64</v>
      </c>
      <c r="E66" s="1"/>
      <c r="F66" s="1"/>
      <c r="G66" s="1"/>
      <c r="H66" s="1"/>
      <c r="I66" s="1">
        <f>F61+(G61*1)+H53</f>
        <v>263.03004908489254</v>
      </c>
    </row>
    <row r="67" spans="1:9" x14ac:dyDescent="0.3">
      <c r="A67" s="1"/>
      <c r="B67" s="1">
        <f t="shared" si="7"/>
        <v>5</v>
      </c>
      <c r="C67" s="1"/>
      <c r="D67" s="1">
        <f t="shared" si="8"/>
        <v>65</v>
      </c>
      <c r="E67" s="1"/>
      <c r="F67" s="1"/>
      <c r="G67" s="1"/>
      <c r="H67" s="1"/>
      <c r="I67" s="1">
        <f>F61+(G61*1)+H54</f>
        <v>339.78206339386026</v>
      </c>
    </row>
    <row r="68" spans="1:9" x14ac:dyDescent="0.3">
      <c r="A68" s="1"/>
      <c r="B68" s="1">
        <f t="shared" si="7"/>
        <v>6</v>
      </c>
      <c r="C68" s="1"/>
      <c r="D68" s="1">
        <f t="shared" si="8"/>
        <v>66</v>
      </c>
      <c r="E68" s="1"/>
      <c r="F68" s="1"/>
      <c r="G68" s="1"/>
      <c r="H68" s="1"/>
      <c r="I68" s="1">
        <f>F61+(G61*1)+H55</f>
        <v>360.47683998621767</v>
      </c>
    </row>
    <row r="69" spans="1:9" x14ac:dyDescent="0.3">
      <c r="A69" s="1"/>
      <c r="B69" s="1">
        <f t="shared" si="7"/>
        <v>7</v>
      </c>
      <c r="C69" s="1"/>
      <c r="D69" s="1">
        <f t="shared" si="8"/>
        <v>67</v>
      </c>
      <c r="E69" s="1"/>
      <c r="F69" s="1"/>
      <c r="G69" s="1"/>
      <c r="H69" s="1"/>
      <c r="I69" s="1">
        <f>F61+(G61*1)+H56</f>
        <v>354.93435174319825</v>
      </c>
    </row>
    <row r="70" spans="1:9" x14ac:dyDescent="0.3">
      <c r="A70" s="1"/>
      <c r="B70" s="1">
        <f t="shared" si="7"/>
        <v>8</v>
      </c>
      <c r="C70" s="1"/>
      <c r="D70" s="1">
        <f t="shared" si="8"/>
        <v>68</v>
      </c>
      <c r="E70" s="1"/>
      <c r="F70" s="1"/>
      <c r="G70" s="1"/>
      <c r="H70" s="1"/>
      <c r="I70" s="1">
        <f>F61+(G61*1)+H57</f>
        <v>316.55596920794727</v>
      </c>
    </row>
    <row r="71" spans="1:9" x14ac:dyDescent="0.3">
      <c r="A71" s="1"/>
      <c r="B71" s="1">
        <f t="shared" si="7"/>
        <v>9</v>
      </c>
      <c r="C71" s="1"/>
      <c r="D71" s="1">
        <f t="shared" si="8"/>
        <v>69</v>
      </c>
      <c r="E71" s="1"/>
      <c r="F71" s="1"/>
      <c r="G71" s="1"/>
      <c r="H71" s="1"/>
      <c r="I71" s="1">
        <f>F61+(G61*1)+H58</f>
        <v>393.6195349169202</v>
      </c>
    </row>
    <row r="72" spans="1:9" x14ac:dyDescent="0.3">
      <c r="A72" s="1"/>
      <c r="B72" s="1">
        <f t="shared" si="7"/>
        <v>10</v>
      </c>
      <c r="C72" s="1"/>
      <c r="D72" s="1">
        <f t="shared" si="8"/>
        <v>70</v>
      </c>
      <c r="E72" s="1"/>
      <c r="F72" s="1"/>
      <c r="G72" s="1"/>
      <c r="H72" s="1"/>
      <c r="I72" s="1">
        <f>F61+(G61*1)+H59</f>
        <v>247.74763863693673</v>
      </c>
    </row>
    <row r="73" spans="1:9" x14ac:dyDescent="0.3">
      <c r="A73" s="1"/>
      <c r="B73" s="1">
        <f t="shared" si="7"/>
        <v>11</v>
      </c>
      <c r="C73" s="1"/>
      <c r="D73" s="1">
        <f t="shared" si="8"/>
        <v>71</v>
      </c>
      <c r="E73" s="1"/>
      <c r="F73" s="1"/>
      <c r="G73" s="1"/>
      <c r="H73" s="1"/>
      <c r="I73" s="1">
        <f>F61+(G61*1)+H60</f>
        <v>296.77553173864891</v>
      </c>
    </row>
    <row r="74" spans="1:9" x14ac:dyDescent="0.3">
      <c r="A74" s="1"/>
      <c r="B74" s="1">
        <f>1+D12</f>
        <v>12</v>
      </c>
      <c r="C74" s="1"/>
      <c r="D74" s="1">
        <f t="shared" si="8"/>
        <v>72</v>
      </c>
      <c r="E74" s="1"/>
      <c r="F74" s="1"/>
      <c r="G74" s="1"/>
      <c r="H74" s="1"/>
      <c r="I74" s="1">
        <f>F61+(G61*1)+H61</f>
        <v>170.75044434293059</v>
      </c>
    </row>
  </sheetData>
  <mergeCells count="1">
    <mergeCell ref="A62:B6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data_pengunjung perhitungan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Frayzi</dc:creator>
  <cp:lastModifiedBy>aisyah180702@outlook.com</cp:lastModifiedBy>
  <dcterms:created xsi:type="dcterms:W3CDTF">2024-12-07T13:06:28Z</dcterms:created>
  <dcterms:modified xsi:type="dcterms:W3CDTF">2024-12-09T08:14:39Z</dcterms:modified>
</cp:coreProperties>
</file>