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\OneDrive\Desktop\Code Basics\Excel\"/>
    </mc:Choice>
  </mc:AlternateContent>
  <xr:revisionPtr revIDLastSave="0" documentId="13_ncr:1_{490E54C9-5278-440A-9EC5-B01BDE468202}" xr6:coauthVersionLast="47" xr6:coauthVersionMax="47" xr10:uidLastSave="{00000000-0000-0000-0000-000000000000}"/>
  <bookViews>
    <workbookView xWindow="-108" yWindow="-108" windowWidth="23256" windowHeight="12456" activeTab="1" xr2:uid="{EA0E86BB-00CF-4149-B091-12383A57B657}"/>
  </bookViews>
  <sheets>
    <sheet name="May 2023" sheetId="1" r:id="rId1"/>
    <sheet name="Charts" sheetId="2" r:id="rId2"/>
  </sheets>
  <definedNames>
    <definedName name="_xlnm._FilterDatabase" localSheetId="0" hidden="1">'May 2023'!$B$20:$E$32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2" l="1"/>
  <c r="G31" i="2"/>
  <c r="G29" i="2"/>
  <c r="D35" i="2"/>
  <c r="G25" i="2"/>
  <c r="G26" i="2"/>
  <c r="G24" i="2"/>
  <c r="H23" i="1"/>
  <c r="H22" i="1"/>
  <c r="H21" i="1"/>
  <c r="D34" i="1"/>
  <c r="M4" i="1"/>
  <c r="M5" i="1"/>
  <c r="M3" i="1"/>
  <c r="E4" i="1"/>
  <c r="E5" i="1"/>
  <c r="E6" i="1"/>
  <c r="E7" i="1"/>
  <c r="E8" i="1"/>
  <c r="E9" i="1"/>
  <c r="E10" i="1"/>
  <c r="E11" i="1"/>
  <c r="E12" i="1"/>
  <c r="E13" i="1"/>
  <c r="E3" i="1"/>
  <c r="D16" i="1"/>
  <c r="D15" i="1"/>
  <c r="D14" i="1"/>
  <c r="M6" i="1" l="1"/>
  <c r="D1048576" i="1"/>
</calcChain>
</file>

<file path=xl/sharedStrings.xml><?xml version="1.0" encoding="utf-8"?>
<sst xmlns="http://schemas.openxmlformats.org/spreadsheetml/2006/main" count="125" uniqueCount="39">
  <si>
    <t>Date</t>
  </si>
  <si>
    <t>Item</t>
  </si>
  <si>
    <t>Amount</t>
  </si>
  <si>
    <t>Laddu</t>
  </si>
  <si>
    <t>bhel Puri</t>
  </si>
  <si>
    <t>Biriyani</t>
  </si>
  <si>
    <t>Chicken rice</t>
  </si>
  <si>
    <t>home rent</t>
  </si>
  <si>
    <t>Gas bill</t>
  </si>
  <si>
    <t>Phone bill</t>
  </si>
  <si>
    <t>Category</t>
  </si>
  <si>
    <t>Food</t>
  </si>
  <si>
    <t>Utilities</t>
  </si>
  <si>
    <t>Water Bill</t>
  </si>
  <si>
    <t>Tea Post</t>
  </si>
  <si>
    <t>Pani Puri</t>
  </si>
  <si>
    <t>Groceries</t>
  </si>
  <si>
    <t>Rent</t>
  </si>
  <si>
    <t>Salary</t>
  </si>
  <si>
    <t>Freelancing</t>
  </si>
  <si>
    <t>Expenses</t>
  </si>
  <si>
    <t>Income</t>
  </si>
  <si>
    <t>Column1</t>
  </si>
  <si>
    <t>Average Utilities</t>
  </si>
  <si>
    <t>Total</t>
  </si>
  <si>
    <t xml:space="preserve"> Total Average</t>
  </si>
  <si>
    <t>Major Expenses</t>
  </si>
  <si>
    <t>Total Amount</t>
  </si>
  <si>
    <t xml:space="preserve"> </t>
  </si>
  <si>
    <t>Amounts</t>
  </si>
  <si>
    <t>Company</t>
  </si>
  <si>
    <t>Revenue</t>
  </si>
  <si>
    <t>Profit</t>
  </si>
  <si>
    <t>Tata Motors</t>
  </si>
  <si>
    <t>Tesla</t>
  </si>
  <si>
    <t xml:space="preserve">Reliance </t>
  </si>
  <si>
    <t>Google</t>
  </si>
  <si>
    <t>Vedanta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</si>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</sst>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ahnschrift Condensed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Bahnschrift Condensed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/>
      <right/>
      <top/>
      <bottom style="thin">
        <color theme="5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0" fontId="0" fillId="0" borderId="0" xfId="1" applyNumberFormat="1" applyFont="1"/>
    <xf numFmtId="0" fontId="3" fillId="2" borderId="1" xfId="0" applyFont="1" applyFill="1" applyBorder="1"/>
    <xf numFmtId="0" fontId="3" fillId="2" borderId="0" xfId="0" applyFont="1" applyFill="1"/>
    <xf numFmtId="16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right"/>
    </xf>
    <xf numFmtId="0" fontId="0" fillId="3" borderId="0" xfId="0" applyFill="1" applyAlignment="1">
      <alignment horizontal="center"/>
    </xf>
    <xf numFmtId="0" fontId="0" fillId="4" borderId="2" xfId="0" applyFont="1" applyFill="1" applyBorder="1"/>
    <xf numFmtId="0" fontId="0" fillId="0" borderId="2" xfId="0" applyFont="1" applyBorder="1"/>
    <xf numFmtId="16" fontId="0" fillId="4" borderId="3" xfId="0" applyNumberFormat="1" applyFont="1" applyFill="1" applyBorder="1"/>
    <xf numFmtId="0" fontId="0" fillId="4" borderId="3" xfId="0" applyFont="1" applyFill="1" applyBorder="1"/>
    <xf numFmtId="16" fontId="0" fillId="0" borderId="2" xfId="0" applyNumberFormat="1" applyFont="1" applyBorder="1"/>
    <xf numFmtId="0" fontId="2" fillId="3" borderId="0" xfId="0" applyFont="1" applyFill="1"/>
    <xf numFmtId="16" fontId="0" fillId="4" borderId="2" xfId="0" applyNumberFormat="1" applyFont="1" applyFill="1" applyBorder="1"/>
    <xf numFmtId="0" fontId="2" fillId="0" borderId="0" xfId="0" applyFont="1"/>
    <xf numFmtId="0" fontId="4" fillId="2" borderId="0" xfId="0" applyFont="1" applyFill="1"/>
    <xf numFmtId="0" fontId="0" fillId="4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5" fillId="2" borderId="4" xfId="0" applyFont="1" applyFill="1" applyBorder="1"/>
    <xf numFmtId="0" fontId="0" fillId="4" borderId="3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 Condensed"/>
        <family val="2"/>
        <scheme val="none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Condensed"/>
        <family val="2"/>
        <scheme val="none"/>
      </font>
      <fill>
        <patternFill patternType="solid">
          <fgColor indexed="64"/>
          <bgColor theme="7" tint="0.59999389629810485"/>
        </patternFill>
      </fill>
    </dxf>
    <dxf>
      <alignment horizontal="right" vertical="bottom" textRotation="0" wrapText="0" indent="0" justifyLastLine="0" shrinkToFit="0" readingOrder="0"/>
    </dxf>
    <dxf>
      <numFmt numFmtId="21" formatCode="dd/mmm"/>
    </dxf>
    <dxf>
      <numFmt numFmtId="21" formatCode="dd/mmm"/>
    </dxf>
    <dxf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'May 2023'!$C$3:$C$13</c:f>
              <c:strCache>
                <c:ptCount val="11"/>
                <c:pt idx="0">
                  <c:v>Laddu</c:v>
                </c:pt>
                <c:pt idx="1">
                  <c:v>bhel Puri</c:v>
                </c:pt>
                <c:pt idx="2">
                  <c:v>Chicken rice</c:v>
                </c:pt>
                <c:pt idx="3">
                  <c:v>Biriyani</c:v>
                </c:pt>
                <c:pt idx="4">
                  <c:v>Phone bill</c:v>
                </c:pt>
                <c:pt idx="5">
                  <c:v>Water Bill</c:v>
                </c:pt>
                <c:pt idx="6">
                  <c:v>Gas bill</c:v>
                </c:pt>
                <c:pt idx="7">
                  <c:v>home rent</c:v>
                </c:pt>
                <c:pt idx="8">
                  <c:v>Tea Post</c:v>
                </c:pt>
                <c:pt idx="9">
                  <c:v>Pani Puri</c:v>
                </c:pt>
                <c:pt idx="10">
                  <c:v>Groceries</c:v>
                </c:pt>
              </c:strCache>
            </c:strRef>
          </c:cat>
          <c:val>
            <c:numRef>
              <c:f>'May 2023'!$D$3:$D$13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80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200</c:v>
                </c:pt>
                <c:pt idx="7">
                  <c:v>500</c:v>
                </c:pt>
                <c:pt idx="8">
                  <c:v>30</c:v>
                </c:pt>
                <c:pt idx="9">
                  <c:v>40</c:v>
                </c:pt>
                <c:pt idx="10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7-497C-B568-6C4E4AC66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850055056"/>
        <c:axId val="443211968"/>
        <c:axId val="852193824"/>
      </c:bar3DChart>
      <c:catAx>
        <c:axId val="85005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11968"/>
        <c:crosses val="autoZero"/>
        <c:auto val="1"/>
        <c:lblAlgn val="ctr"/>
        <c:lblOffset val="100"/>
        <c:noMultiLvlLbl val="0"/>
      </c:catAx>
      <c:valAx>
        <c:axId val="4432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055056"/>
        <c:crosses val="autoZero"/>
        <c:crossBetween val="between"/>
      </c:valAx>
      <c:serAx>
        <c:axId val="852193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11968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'May 2023'!$M$2</c:f>
              <c:strCache>
                <c:ptCount val="1"/>
                <c:pt idx="0">
                  <c:v>Total Amount</c:v>
                </c:pt>
              </c:strCache>
            </c:strRef>
          </c:tx>
          <c:explosion val="1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'May 2023'!$L$3:$L$5</c:f>
              <c:strCache>
                <c:ptCount val="3"/>
                <c:pt idx="0">
                  <c:v>Food</c:v>
                </c:pt>
                <c:pt idx="1">
                  <c:v>Utilities</c:v>
                </c:pt>
                <c:pt idx="2">
                  <c:v>Rent</c:v>
                </c:pt>
              </c:strCache>
            </c:strRef>
          </c:cat>
          <c:val>
            <c:numRef>
              <c:f>'May 2023'!$M$3:$M$5</c:f>
              <c:numCache>
                <c:formatCode>General</c:formatCode>
                <c:ptCount val="3"/>
                <c:pt idx="0">
                  <c:v>690</c:v>
                </c:pt>
                <c:pt idx="1">
                  <c:v>300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C-43C0-B7A7-4AC2DFE21BF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Revenue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Charts!$A$2:$A$5</c:f>
              <c:strCache>
                <c:ptCount val="4"/>
                <c:pt idx="0">
                  <c:v>Tata Motors</c:v>
                </c:pt>
                <c:pt idx="1">
                  <c:v>Tesla</c:v>
                </c:pt>
                <c:pt idx="2">
                  <c:v>Reliance </c:v>
                </c:pt>
                <c:pt idx="3">
                  <c:v>Google</c:v>
                </c:pt>
              </c:strCache>
            </c:strRef>
          </c:cat>
          <c:val>
            <c:numRef>
              <c:f>Charts!$B$2:$B$5</c:f>
              <c:numCache>
                <c:formatCode>General</c:formatCode>
                <c:ptCount val="4"/>
                <c:pt idx="0">
                  <c:v>100</c:v>
                </c:pt>
                <c:pt idx="1">
                  <c:v>70</c:v>
                </c:pt>
                <c:pt idx="2">
                  <c:v>80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E-446B-AB47-93C7BE0C7FEF}"/>
            </c:ext>
          </c:extLst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Profit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Charts!$A$2:$A$5</c:f>
              <c:strCache>
                <c:ptCount val="4"/>
                <c:pt idx="0">
                  <c:v>Tata Motors</c:v>
                </c:pt>
                <c:pt idx="1">
                  <c:v>Tesla</c:v>
                </c:pt>
                <c:pt idx="2">
                  <c:v>Reliance </c:v>
                </c:pt>
                <c:pt idx="3">
                  <c:v>Google</c:v>
                </c:pt>
              </c:strCache>
            </c:strRef>
          </c:cat>
          <c:val>
            <c:numRef>
              <c:f>Charts!$C$2:$C$5</c:f>
              <c:numCache>
                <c:formatCode>General</c:formatCode>
                <c:ptCount val="4"/>
                <c:pt idx="0">
                  <c:v>24</c:v>
                </c:pt>
                <c:pt idx="1">
                  <c:v>1</c:v>
                </c:pt>
                <c:pt idx="2">
                  <c:v>20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CE-446B-AB47-93C7BE0C7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070931631"/>
        <c:axId val="16134239"/>
      </c:barChart>
      <c:catAx>
        <c:axId val="207093163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4239"/>
        <c:crosses val="autoZero"/>
        <c:auto val="1"/>
        <c:lblAlgn val="ctr"/>
        <c:lblOffset val="100"/>
        <c:noMultiLvlLbl val="0"/>
      </c:catAx>
      <c:valAx>
        <c:axId val="161342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93163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Charts!$B$13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Charts!$A$14:$A$19</c:f>
              <c:strCache>
                <c:ptCount val="6"/>
                <c:pt idx="0">
                  <c:v>Tata Motors</c:v>
                </c:pt>
                <c:pt idx="1">
                  <c:v>Tesla</c:v>
                </c:pt>
                <c:pt idx="2">
                  <c:v>Reliance </c:v>
                </c:pt>
                <c:pt idx="3">
                  <c:v>Google</c:v>
                </c:pt>
                <c:pt idx="4">
                  <c:v>Vedanta</c:v>
                </c:pt>
                <c:pt idx="5">
                  <c:v>Microsoft</c:v>
                </c:pt>
              </c:strCache>
            </c:strRef>
          </c:cat>
          <c:val>
            <c:numRef>
              <c:f>Charts!$B$14:$B$19</c:f>
              <c:numCache>
                <c:formatCode>General</c:formatCode>
                <c:ptCount val="6"/>
                <c:pt idx="0">
                  <c:v>100</c:v>
                </c:pt>
                <c:pt idx="1">
                  <c:v>70</c:v>
                </c:pt>
                <c:pt idx="2">
                  <c:v>80</c:v>
                </c:pt>
                <c:pt idx="3">
                  <c:v>200</c:v>
                </c:pt>
                <c:pt idx="4">
                  <c:v>85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B-4327-8008-E6660E9A66C1}"/>
            </c:ext>
          </c:extLst>
        </c:ser>
        <c:ser>
          <c:idx val="1"/>
          <c:order val="1"/>
          <c:tx>
            <c:strRef>
              <c:f>Charts!$C$13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Charts!$A$14:$A$19</c:f>
              <c:strCache>
                <c:ptCount val="6"/>
                <c:pt idx="0">
                  <c:v>Tata Motors</c:v>
                </c:pt>
                <c:pt idx="1">
                  <c:v>Tesla</c:v>
                </c:pt>
                <c:pt idx="2">
                  <c:v>Reliance </c:v>
                </c:pt>
                <c:pt idx="3">
                  <c:v>Google</c:v>
                </c:pt>
                <c:pt idx="4">
                  <c:v>Vedanta</c:v>
                </c:pt>
                <c:pt idx="5">
                  <c:v>Microsoft</c:v>
                </c:pt>
              </c:strCache>
            </c:strRef>
          </c:cat>
          <c:val>
            <c:numRef>
              <c:f>Charts!$C$14:$C$19</c:f>
              <c:numCache>
                <c:formatCode>General</c:formatCode>
                <c:ptCount val="6"/>
                <c:pt idx="0">
                  <c:v>24</c:v>
                </c:pt>
                <c:pt idx="1">
                  <c:v>1</c:v>
                </c:pt>
                <c:pt idx="2">
                  <c:v>20</c:v>
                </c:pt>
                <c:pt idx="3">
                  <c:v>40</c:v>
                </c:pt>
                <c:pt idx="4">
                  <c:v>4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FB-4327-8008-E6660E9A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715167"/>
        <c:axId val="16120799"/>
      </c:barChart>
      <c:catAx>
        <c:axId val="57271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0799"/>
        <c:crosses val="autoZero"/>
        <c:auto val="1"/>
        <c:lblAlgn val="ctr"/>
        <c:lblOffset val="100"/>
        <c:noMultiLvlLbl val="0"/>
      </c:catAx>
      <c:valAx>
        <c:axId val="1612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1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Charts!$B$13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Charts!$A$14:$A$20</c:f>
              <c:strCache>
                <c:ptCount val="6"/>
                <c:pt idx="0">
                  <c:v>Tata Motors</c:v>
                </c:pt>
                <c:pt idx="1">
                  <c:v>Tesla</c:v>
                </c:pt>
                <c:pt idx="2">
                  <c:v>Reliance </c:v>
                </c:pt>
                <c:pt idx="3">
                  <c:v>Google</c:v>
                </c:pt>
                <c:pt idx="4">
                  <c:v>Vedanta</c:v>
                </c:pt>
                <c:pt idx="5">
                  <c:v>Microsoft</c:v>
                </c:pt>
              </c:strCache>
            </c:strRef>
          </c:cat>
          <c:val>
            <c:numRef>
              <c:f>Charts!$B$14:$B$20</c:f>
              <c:numCache>
                <c:formatCode>General</c:formatCode>
                <c:ptCount val="7"/>
                <c:pt idx="0">
                  <c:v>100</c:v>
                </c:pt>
                <c:pt idx="1">
                  <c:v>70</c:v>
                </c:pt>
                <c:pt idx="2">
                  <c:v>80</c:v>
                </c:pt>
                <c:pt idx="3">
                  <c:v>200</c:v>
                </c:pt>
                <c:pt idx="4">
                  <c:v>85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3-4388-B21B-203D13C1B8CE}"/>
            </c:ext>
          </c:extLst>
        </c:ser>
        <c:ser>
          <c:idx val="1"/>
          <c:order val="1"/>
          <c:tx>
            <c:strRef>
              <c:f>Charts!$C$13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Charts!$A$14:$A$20</c:f>
              <c:strCache>
                <c:ptCount val="6"/>
                <c:pt idx="0">
                  <c:v>Tata Motors</c:v>
                </c:pt>
                <c:pt idx="1">
                  <c:v>Tesla</c:v>
                </c:pt>
                <c:pt idx="2">
                  <c:v>Reliance </c:v>
                </c:pt>
                <c:pt idx="3">
                  <c:v>Google</c:v>
                </c:pt>
                <c:pt idx="4">
                  <c:v>Vedanta</c:v>
                </c:pt>
                <c:pt idx="5">
                  <c:v>Microsoft</c:v>
                </c:pt>
              </c:strCache>
            </c:strRef>
          </c:cat>
          <c:val>
            <c:numRef>
              <c:f>Charts!$C$14:$C$20</c:f>
              <c:numCache>
                <c:formatCode>General</c:formatCode>
                <c:ptCount val="7"/>
                <c:pt idx="0">
                  <c:v>24</c:v>
                </c:pt>
                <c:pt idx="1">
                  <c:v>1</c:v>
                </c:pt>
                <c:pt idx="2">
                  <c:v>20</c:v>
                </c:pt>
                <c:pt idx="3">
                  <c:v>40</c:v>
                </c:pt>
                <c:pt idx="4">
                  <c:v>4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73-4388-B21B-203D13C1B8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576335279"/>
        <c:axId val="574304079"/>
        <c:axId val="0"/>
      </c:bar3DChart>
      <c:catAx>
        <c:axId val="57633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304079"/>
        <c:crosses val="autoZero"/>
        <c:auto val="1"/>
        <c:lblAlgn val="ctr"/>
        <c:lblOffset val="100"/>
        <c:noMultiLvlLbl val="0"/>
      </c:catAx>
      <c:valAx>
        <c:axId val="57430407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7633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Charts!$G$28</c:f>
              <c:strCache>
                <c:ptCount val="1"/>
                <c:pt idx="0">
                  <c:v>Total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Charts!$F$29:$F$31</c:f>
              <c:numCache>
                <c:formatCode>d\-mmm</c:formatCode>
                <c:ptCount val="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</c:numCache>
            </c:numRef>
          </c:cat>
          <c:val>
            <c:numRef>
              <c:f>Charts!$G$29:$G$31</c:f>
              <c:numCache>
                <c:formatCode>General</c:formatCode>
                <c:ptCount val="3"/>
                <c:pt idx="0">
                  <c:v>420</c:v>
                </c:pt>
                <c:pt idx="1">
                  <c:v>470</c:v>
                </c:pt>
                <c:pt idx="2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0-406F-847F-5E69F0CC6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731183"/>
        <c:axId val="579123551"/>
      </c:lineChart>
      <c:dateAx>
        <c:axId val="69673118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23551"/>
        <c:crosses val="autoZero"/>
        <c:auto val="1"/>
        <c:lblOffset val="100"/>
        <c:baseTimeUnit val="days"/>
      </c:dateAx>
      <c:valAx>
        <c:axId val="57912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73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Charts!$G$23</c:f>
              <c:strCache>
                <c:ptCount val="1"/>
                <c:pt idx="0">
                  <c:v>Total Amount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Charts!$F$24:$F$26</c:f>
              <c:strCache>
                <c:ptCount val="3"/>
                <c:pt idx="0">
                  <c:v>Food</c:v>
                </c:pt>
                <c:pt idx="1">
                  <c:v>Utilities</c:v>
                </c:pt>
                <c:pt idx="2">
                  <c:v>Rent</c:v>
                </c:pt>
              </c:strCache>
            </c:strRef>
          </c:cat>
          <c:val>
            <c:numRef>
              <c:f>Charts!$G$24:$G$26</c:f>
              <c:numCache>
                <c:formatCode>General</c:formatCode>
                <c:ptCount val="3"/>
                <c:pt idx="0">
                  <c:v>690</c:v>
                </c:pt>
                <c:pt idx="1">
                  <c:v>300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F-49B7-854A-345304D9AD0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19169</xdr:colOff>
      <xdr:row>4</xdr:row>
      <xdr:rowOff>76680</xdr:rowOff>
    </xdr:from>
    <xdr:to>
      <xdr:col>10</xdr:col>
      <xdr:colOff>402565</xdr:colOff>
      <xdr:row>12</xdr:row>
      <xdr:rowOff>154318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A98F6-906C-0573-C952-5219AE353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488831</xdr:colOff>
      <xdr:row>6</xdr:row>
      <xdr:rowOff>23004</xdr:rowOff>
    </xdr:from>
    <xdr:to>
      <xdr:col>14</xdr:col>
      <xdr:colOff>220453</xdr:colOff>
      <xdr:row>15</xdr:row>
      <xdr:rowOff>4793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048071-2B64-AF9D-EE83-BD543116F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144887</xdr:colOff>
      <xdr:row>0</xdr:row>
      <xdr:rowOff>71908</xdr:rowOff>
    </xdr:from>
    <xdr:to>
      <xdr:col>7</xdr:col>
      <xdr:colOff>536619</xdr:colOff>
      <xdr:row>9</xdr:row>
      <xdr:rowOff>21465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EB735-5D5F-41AA-AB76-31C9F62DF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241479</xdr:colOff>
      <xdr:row>10</xdr:row>
      <xdr:rowOff>130936</xdr:rowOff>
    </xdr:from>
    <xdr:to>
      <xdr:col>8</xdr:col>
      <xdr:colOff>59029</xdr:colOff>
      <xdr:row>20</xdr:row>
      <xdr:rowOff>150254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117953-1BCD-2DB8-A119-8F0EED2DB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198550</xdr:colOff>
      <xdr:row>7</xdr:row>
      <xdr:rowOff>177084</xdr:rowOff>
    </xdr:from>
    <xdr:to>
      <xdr:col>14</xdr:col>
      <xdr:colOff>284409</xdr:colOff>
      <xdr:row>20</xdr:row>
      <xdr:rowOff>16099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F0BDCC-210E-A4C3-DEB5-4A3227353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198549</xdr:colOff>
      <xdr:row>23</xdr:row>
      <xdr:rowOff>173865</xdr:rowOff>
    </xdr:from>
    <xdr:to>
      <xdr:col>11</xdr:col>
      <xdr:colOff>413197</xdr:colOff>
      <xdr:row>31</xdr:row>
      <xdr:rowOff>107324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38D6BC-7A45-0BCB-7D8B-651C54A8F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160986</xdr:colOff>
      <xdr:row>31</xdr:row>
      <xdr:rowOff>112690</xdr:rowOff>
    </xdr:from>
    <xdr:to>
      <xdr:col>7</xdr:col>
      <xdr:colOff>203916</xdr:colOff>
      <xdr:row>39</xdr:row>
      <xdr:rowOff>180305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819BAA-E962-B07E-1FFA-0999BEE86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9299C-02C3-44F5-A62E-19D594F91E0C}" name="Table1" displayName="Table1" ref="G1:H4" totalsRowShown="0" headerRowDxfId="18">
  <autoFilter ref="G1:H4" xr:uid="{2369299C-02C3-44F5-A62E-19D594F91E0C}"/>
  <tableColumns count="2">
    <tableColumn id="1" xr3:uid="{B0FD3894-D9D2-4DE0-B22D-F770EC94F9DD}" name="Income"/>
    <tableColumn id="2" xr3:uid="{3162AD90-2A5D-40DD-A94C-6D78CE26C36E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F2646D-3C3E-4F31-8ACA-EADC45AD7858}" name="myExpenses" displayName="myExpenses" ref="B20:E32" totalsRowShown="0" headerRowDxfId="14">
  <autoFilter ref="B20:E32" xr:uid="{EA82944E-23C5-4478-BEC4-C5901395B611}"/>
  <tableColumns count="4">
    <tableColumn id="1" xr3:uid="{8A3FA8BA-516A-4FC4-9BE5-A1B83E435B9D}" name="Date" dataDxfId="17"/>
    <tableColumn id="2" xr3:uid="{B43125FD-CBF8-45B9-BA54-EB1D66A85DBD}" name="Category" dataDxfId="16"/>
    <tableColumn id="3" xr3:uid="{C588C1BE-F972-41C0-985D-7A3C34B5C2D5}" name="Item"/>
    <tableColumn id="4" xr3:uid="{27D8BF86-3F26-4984-B31A-326670A75D00}" name="Amount" dataDxfId="1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1F41D5-132E-41DE-91F6-AF4F3CB992BB}" name="Table4" displayName="Table4" ref="A13:C19" totalsRowShown="0" headerRowDxfId="13">
  <autoFilter ref="A13:C19" xr:uid="{A51F41D5-132E-41DE-91F6-AF4F3CB992BB}"/>
  <tableColumns count="3">
    <tableColumn id="1" xr3:uid="{76090CC4-D149-4B8E-9C63-711CC93DE459}" name="Company"/>
    <tableColumn id="2" xr3:uid="{DD4E11CF-52CE-40E4-AF92-D89C98244261}" name="Revenue"/>
    <tableColumn id="3" xr3:uid="{E8D0B396-4A35-4298-BC57-DEAB627392AF}" name="Prof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48677E-0D6F-400E-8002-191B37ABC22C}" name="Exp" displayName="Exp" ref="A23:D35" totalsRowCount="1" headerRowDxfId="5" headerRowBorderDxfId="11" tableBorderDxfId="12" totalsRowBorderDxfId="10">
  <autoFilter ref="A23:D34" xr:uid="{9148677E-0D6F-400E-8002-191B37ABC22C}"/>
  <tableColumns count="4">
    <tableColumn id="1" xr3:uid="{14282344-2B40-4480-A418-86AB9A2EA43A}" name="Date" totalsRowLabel="Total" dataDxfId="9" totalsRowDxfId="3"/>
    <tableColumn id="2" xr3:uid="{689B7535-23CF-4687-893A-3889D4FB4B8E}" name="Category" dataDxfId="8" totalsRowDxfId="2"/>
    <tableColumn id="3" xr3:uid="{02A7BC46-1D03-4812-9888-3183B4119B20}" name="Item" dataDxfId="7" totalsRowDxfId="1"/>
    <tableColumn id="4" xr3:uid="{696CA39E-E96D-4949-A271-EA1567D2F4D7}" name="Amount" totalsRowFunction="sum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44E-23C5-4478-BEC4-C5901395B611}">
  <dimension ref="A1:M1048576"/>
  <sheetViews>
    <sheetView topLeftCell="A17" zoomScale="159" zoomScaleNormal="159" workbookViewId="0">
      <selection activeCell="G20" sqref="G20:H23"/>
    </sheetView>
  </sheetViews>
  <sheetFormatPr defaultRowHeight="14.4" x14ac:dyDescent="0.3"/>
  <cols>
    <col min="2" max="2" width="11.77734375" customWidth="1"/>
    <col min="3" max="3" width="26.6640625" customWidth="1"/>
    <col min="4" max="5" width="13.5546875" customWidth="1"/>
    <col min="7" max="8" width="10.21875" customWidth="1"/>
  </cols>
  <sheetData>
    <row r="1" spans="1:13" x14ac:dyDescent="0.3">
      <c r="A1" s="8" t="s">
        <v>20</v>
      </c>
      <c r="B1" s="8"/>
      <c r="C1" s="8"/>
      <c r="D1" s="8"/>
      <c r="E1" s="8"/>
      <c r="G1" s="6" t="s">
        <v>21</v>
      </c>
      <c r="H1" s="6" t="s">
        <v>22</v>
      </c>
    </row>
    <row r="2" spans="1:13" x14ac:dyDescent="0.3">
      <c r="A2" s="3" t="s">
        <v>0</v>
      </c>
      <c r="B2" s="3" t="s">
        <v>10</v>
      </c>
      <c r="C2" s="3" t="s">
        <v>1</v>
      </c>
      <c r="D2" s="3" t="s">
        <v>29</v>
      </c>
      <c r="E2" s="3" t="s">
        <v>26</v>
      </c>
      <c r="G2" s="2" t="s">
        <v>1</v>
      </c>
      <c r="H2" s="2" t="s">
        <v>2</v>
      </c>
      <c r="L2" s="3" t="s">
        <v>10</v>
      </c>
      <c r="M2" s="3" t="s">
        <v>27</v>
      </c>
    </row>
    <row r="3" spans="1:13" x14ac:dyDescent="0.3">
      <c r="A3" s="4">
        <v>45047</v>
      </c>
      <c r="B3" s="4" t="s">
        <v>11</v>
      </c>
      <c r="C3" t="s">
        <v>3</v>
      </c>
      <c r="D3" s="5">
        <v>10</v>
      </c>
      <c r="E3" t="str">
        <f>IF(D3&gt;=100,"Yes","No")</f>
        <v>No</v>
      </c>
      <c r="G3" t="s">
        <v>18</v>
      </c>
      <c r="H3">
        <v>10000</v>
      </c>
      <c r="L3" t="s">
        <v>11</v>
      </c>
      <c r="M3">
        <f>SUMIF($B$3:$B$13,L3,$D$3:$D$13)</f>
        <v>690</v>
      </c>
    </row>
    <row r="4" spans="1:13" x14ac:dyDescent="0.3">
      <c r="A4" s="4">
        <v>45047</v>
      </c>
      <c r="B4" s="4" t="s">
        <v>11</v>
      </c>
      <c r="C4" t="s">
        <v>4</v>
      </c>
      <c r="D4" s="5">
        <v>30</v>
      </c>
      <c r="E4" t="str">
        <f t="shared" ref="E4:E13" si="0">IF(D4&gt;=100,"Yes","No")</f>
        <v>No</v>
      </c>
      <c r="G4" t="s">
        <v>19</v>
      </c>
      <c r="H4">
        <v>5000</v>
      </c>
      <c r="L4" t="s">
        <v>12</v>
      </c>
      <c r="M4">
        <f>SUMIF($B$3:$B$13,L4,$D$3:$D$13)</f>
        <v>300</v>
      </c>
    </row>
    <row r="5" spans="1:13" x14ac:dyDescent="0.3">
      <c r="A5" s="4">
        <v>45047</v>
      </c>
      <c r="B5" s="4" t="s">
        <v>11</v>
      </c>
      <c r="C5" t="s">
        <v>6</v>
      </c>
      <c r="D5" s="5">
        <v>80</v>
      </c>
      <c r="E5" t="str">
        <f t="shared" si="0"/>
        <v>No</v>
      </c>
      <c r="L5" t="s">
        <v>17</v>
      </c>
      <c r="M5">
        <f t="shared" ref="M5" si="1">SUMIF($B$3:$B$13,L5,$D$3:$D$13)</f>
        <v>600</v>
      </c>
    </row>
    <row r="6" spans="1:13" x14ac:dyDescent="0.3">
      <c r="A6" s="4">
        <v>45047</v>
      </c>
      <c r="B6" s="4" t="s">
        <v>11</v>
      </c>
      <c r="C6" t="s">
        <v>5</v>
      </c>
      <c r="D6" s="5">
        <v>100</v>
      </c>
      <c r="E6" t="str">
        <f t="shared" si="0"/>
        <v>Yes</v>
      </c>
      <c r="G6" s="1"/>
      <c r="L6" s="7" t="s">
        <v>24</v>
      </c>
      <c r="M6">
        <f>SUM(M3:M5)</f>
        <v>1590</v>
      </c>
    </row>
    <row r="7" spans="1:13" x14ac:dyDescent="0.3">
      <c r="A7" s="4">
        <v>45047</v>
      </c>
      <c r="B7" s="4" t="s">
        <v>12</v>
      </c>
      <c r="C7" t="s">
        <v>9</v>
      </c>
      <c r="D7" s="5">
        <v>100</v>
      </c>
      <c r="E7" t="str">
        <f t="shared" si="0"/>
        <v>Yes</v>
      </c>
    </row>
    <row r="8" spans="1:13" x14ac:dyDescent="0.3">
      <c r="A8" s="4">
        <v>45047</v>
      </c>
      <c r="B8" s="4" t="s">
        <v>17</v>
      </c>
      <c r="C8" t="s">
        <v>13</v>
      </c>
      <c r="D8" s="5">
        <v>100</v>
      </c>
      <c r="E8" t="str">
        <f t="shared" si="0"/>
        <v>Yes</v>
      </c>
    </row>
    <row r="9" spans="1:13" x14ac:dyDescent="0.3">
      <c r="A9" s="4">
        <v>45047</v>
      </c>
      <c r="B9" s="4" t="s">
        <v>12</v>
      </c>
      <c r="C9" t="s">
        <v>8</v>
      </c>
      <c r="D9" s="5">
        <v>200</v>
      </c>
      <c r="E9" t="str">
        <f t="shared" si="0"/>
        <v>Yes</v>
      </c>
    </row>
    <row r="10" spans="1:13" x14ac:dyDescent="0.3">
      <c r="A10" s="4">
        <v>45047</v>
      </c>
      <c r="B10" s="4" t="s">
        <v>17</v>
      </c>
      <c r="C10" t="s">
        <v>7</v>
      </c>
      <c r="D10" s="5">
        <v>500</v>
      </c>
      <c r="E10" t="str">
        <f t="shared" si="0"/>
        <v>Yes</v>
      </c>
      <c r="L10" t="s">
        <v>28</v>
      </c>
    </row>
    <row r="11" spans="1:13" x14ac:dyDescent="0.3">
      <c r="A11" s="4">
        <v>45048</v>
      </c>
      <c r="B11" s="4" t="s">
        <v>11</v>
      </c>
      <c r="C11" t="s">
        <v>14</v>
      </c>
      <c r="D11" s="5">
        <v>30</v>
      </c>
      <c r="E11" t="str">
        <f t="shared" si="0"/>
        <v>No</v>
      </c>
    </row>
    <row r="12" spans="1:13" x14ac:dyDescent="0.3">
      <c r="A12" s="4">
        <v>45048</v>
      </c>
      <c r="B12" s="4" t="s">
        <v>11</v>
      </c>
      <c r="C12" t="s">
        <v>15</v>
      </c>
      <c r="D12" s="5">
        <v>40</v>
      </c>
      <c r="E12" t="str">
        <f t="shared" si="0"/>
        <v>No</v>
      </c>
    </row>
    <row r="13" spans="1:13" x14ac:dyDescent="0.3">
      <c r="A13" s="4">
        <v>45048</v>
      </c>
      <c r="B13" s="4" t="s">
        <v>11</v>
      </c>
      <c r="C13" t="s">
        <v>16</v>
      </c>
      <c r="D13" s="5">
        <v>400</v>
      </c>
      <c r="E13" t="str">
        <f t="shared" si="0"/>
        <v>Yes</v>
      </c>
    </row>
    <row r="14" spans="1:13" x14ac:dyDescent="0.3">
      <c r="C14" s="7" t="s">
        <v>23</v>
      </c>
      <c r="D14">
        <f>AVERAGE(D9,D11)</f>
        <v>115</v>
      </c>
    </row>
    <row r="15" spans="1:13" x14ac:dyDescent="0.3">
      <c r="C15" s="7" t="s">
        <v>24</v>
      </c>
      <c r="D15">
        <f>SUM(D3:D13)</f>
        <v>1590</v>
      </c>
    </row>
    <row r="16" spans="1:13" x14ac:dyDescent="0.3">
      <c r="C16" t="s">
        <v>25</v>
      </c>
      <c r="D16">
        <f>AVERAGE(D3:D13)</f>
        <v>144.54545454545453</v>
      </c>
    </row>
    <row r="20" spans="2:8" x14ac:dyDescent="0.3">
      <c r="B20" s="3" t="s">
        <v>0</v>
      </c>
      <c r="C20" s="3" t="s">
        <v>10</v>
      </c>
      <c r="D20" s="3" t="s">
        <v>1</v>
      </c>
      <c r="E20" s="3" t="s">
        <v>2</v>
      </c>
      <c r="G20" t="s">
        <v>10</v>
      </c>
      <c r="H20" t="s">
        <v>27</v>
      </c>
    </row>
    <row r="21" spans="2:8" x14ac:dyDescent="0.3">
      <c r="B21" s="4">
        <v>45047</v>
      </c>
      <c r="C21" s="4" t="s">
        <v>11</v>
      </c>
      <c r="D21" t="s">
        <v>3</v>
      </c>
      <c r="E21" s="5">
        <v>10</v>
      </c>
      <c r="G21" t="s">
        <v>11</v>
      </c>
      <c r="H21">
        <f>SUMIF(C$21:$C$31,$G$21,E$21:E$31)</f>
        <v>690</v>
      </c>
    </row>
    <row r="22" spans="2:8" x14ac:dyDescent="0.3">
      <c r="B22" s="4">
        <v>45047</v>
      </c>
      <c r="C22" s="4" t="s">
        <v>11</v>
      </c>
      <c r="D22" t="s">
        <v>4</v>
      </c>
      <c r="E22" s="5">
        <v>30</v>
      </c>
      <c r="G22" t="s">
        <v>12</v>
      </c>
      <c r="H22">
        <f>SUMIF(C$21:$C$31,G22,E$21:E$31)</f>
        <v>300</v>
      </c>
    </row>
    <row r="23" spans="2:8" x14ac:dyDescent="0.3">
      <c r="B23" s="4">
        <v>45047</v>
      </c>
      <c r="C23" s="4" t="s">
        <v>11</v>
      </c>
      <c r="D23" t="s">
        <v>6</v>
      </c>
      <c r="E23" s="5">
        <v>80</v>
      </c>
      <c r="G23" t="s">
        <v>17</v>
      </c>
      <c r="H23">
        <f>SUMIF(C$21:$C$31,G23,E$21:E$31)</f>
        <v>600</v>
      </c>
    </row>
    <row r="24" spans="2:8" x14ac:dyDescent="0.3">
      <c r="B24" s="4">
        <v>45047</v>
      </c>
      <c r="C24" s="4" t="s">
        <v>11</v>
      </c>
      <c r="D24" t="s">
        <v>5</v>
      </c>
      <c r="E24" s="5">
        <v>100</v>
      </c>
    </row>
    <row r="25" spans="2:8" x14ac:dyDescent="0.3">
      <c r="B25" s="4">
        <v>45047</v>
      </c>
      <c r="C25" s="4" t="s">
        <v>12</v>
      </c>
      <c r="D25" t="s">
        <v>9</v>
      </c>
      <c r="E25" s="5">
        <v>100</v>
      </c>
    </row>
    <row r="26" spans="2:8" x14ac:dyDescent="0.3">
      <c r="B26" s="4">
        <v>45047</v>
      </c>
      <c r="C26" s="4" t="s">
        <v>17</v>
      </c>
      <c r="D26" t="s">
        <v>13</v>
      </c>
      <c r="E26" s="5">
        <v>100</v>
      </c>
    </row>
    <row r="27" spans="2:8" x14ac:dyDescent="0.3">
      <c r="B27" s="4">
        <v>45047</v>
      </c>
      <c r="C27" s="4" t="s">
        <v>12</v>
      </c>
      <c r="D27" t="s">
        <v>8</v>
      </c>
      <c r="E27" s="5">
        <v>200</v>
      </c>
    </row>
    <row r="28" spans="2:8" x14ac:dyDescent="0.3">
      <c r="B28" s="4">
        <v>45047</v>
      </c>
      <c r="C28" s="4" t="s">
        <v>17</v>
      </c>
      <c r="D28" t="s">
        <v>7</v>
      </c>
      <c r="E28" s="5">
        <v>500</v>
      </c>
    </row>
    <row r="29" spans="2:8" x14ac:dyDescent="0.3">
      <c r="B29" s="4">
        <v>45048</v>
      </c>
      <c r="C29" s="4" t="s">
        <v>11</v>
      </c>
      <c r="D29" t="s">
        <v>14</v>
      </c>
      <c r="E29" s="5">
        <v>30</v>
      </c>
    </row>
    <row r="30" spans="2:8" x14ac:dyDescent="0.3">
      <c r="B30" s="4">
        <v>45048</v>
      </c>
      <c r="C30" s="4" t="s">
        <v>11</v>
      </c>
      <c r="D30" t="s">
        <v>15</v>
      </c>
      <c r="E30" s="5">
        <v>40</v>
      </c>
    </row>
    <row r="31" spans="2:8" x14ac:dyDescent="0.3">
      <c r="B31" s="4">
        <v>45048</v>
      </c>
      <c r="C31" s="4" t="s">
        <v>11</v>
      </c>
      <c r="D31" t="s">
        <v>16</v>
      </c>
      <c r="E31" s="5">
        <v>400</v>
      </c>
    </row>
    <row r="32" spans="2:8" x14ac:dyDescent="0.3">
      <c r="B32" s="4"/>
      <c r="C32" s="4"/>
      <c r="E32" s="5"/>
    </row>
    <row r="34" spans="4:4" x14ac:dyDescent="0.3">
      <c r="D34">
        <f>SUM(myExpenses[Amount])</f>
        <v>1590</v>
      </c>
    </row>
    <row r="1048576" spans="4:4" x14ac:dyDescent="0.3">
      <c r="D1048576">
        <f>SUM(D3:D1048575)</f>
        <v>5029.545454545454</v>
      </c>
    </row>
  </sheetData>
  <sortState xmlns:xlrd2="http://schemas.microsoft.com/office/spreadsheetml/2017/richdata2" ref="A3:E16">
    <sortCondition ref="A3:A16"/>
  </sortState>
  <mergeCells count="1">
    <mergeCell ref="A1:E1"/>
  </mergeCells>
  <phoneticPr fontId="6" type="noConversion"/>
  <conditionalFormatting sqref="E2:E19 E32:E1048576">
    <cfRule type="containsText" dxfId="4" priority="1" operator="containsText" text="yes">
      <formula>NOT(ISERROR(SEARCH("yes",E2)))</formula>
    </cfRule>
  </conditionalFormatting>
  <pageMargins left="0.25" right="0.25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5C09-232E-4A4F-8CAD-99186F3FA793}">
  <dimension ref="A1:G35"/>
  <sheetViews>
    <sheetView tabSelected="1" topLeftCell="A22" zoomScale="142" workbookViewId="0">
      <selection activeCell="I34" sqref="I34"/>
    </sheetView>
  </sheetViews>
  <sheetFormatPr defaultRowHeight="14.4" x14ac:dyDescent="0.3"/>
  <cols>
    <col min="1" max="1" width="13" customWidth="1"/>
    <col min="2" max="2" width="9.44140625" customWidth="1"/>
    <col min="7" max="7" width="12.21875" customWidth="1"/>
  </cols>
  <sheetData>
    <row r="1" spans="1:3" x14ac:dyDescent="0.3">
      <c r="A1" s="14" t="s">
        <v>30</v>
      </c>
      <c r="B1" s="14" t="s">
        <v>31</v>
      </c>
      <c r="C1" s="14" t="s">
        <v>32</v>
      </c>
    </row>
    <row r="2" spans="1:3" x14ac:dyDescent="0.3">
      <c r="A2" t="s">
        <v>33</v>
      </c>
      <c r="B2">
        <v>100</v>
      </c>
      <c r="C2">
        <v>24</v>
      </c>
    </row>
    <row r="3" spans="1:3" x14ac:dyDescent="0.3">
      <c r="A3" t="s">
        <v>34</v>
      </c>
      <c r="B3">
        <v>70</v>
      </c>
      <c r="C3">
        <v>1</v>
      </c>
    </row>
    <row r="4" spans="1:3" x14ac:dyDescent="0.3">
      <c r="A4" t="s">
        <v>35</v>
      </c>
      <c r="B4">
        <v>80</v>
      </c>
      <c r="C4">
        <v>20</v>
      </c>
    </row>
    <row r="5" spans="1:3" x14ac:dyDescent="0.3">
      <c r="A5" t="s">
        <v>36</v>
      </c>
      <c r="B5">
        <v>200</v>
      </c>
      <c r="C5">
        <v>40</v>
      </c>
    </row>
    <row r="13" spans="1:3" x14ac:dyDescent="0.3">
      <c r="A13" s="14" t="s">
        <v>30</v>
      </c>
      <c r="B13" s="14" t="s">
        <v>31</v>
      </c>
      <c r="C13" s="14" t="s">
        <v>32</v>
      </c>
    </row>
    <row r="14" spans="1:3" x14ac:dyDescent="0.3">
      <c r="A14" t="s">
        <v>33</v>
      </c>
      <c r="B14">
        <v>100</v>
      </c>
      <c r="C14">
        <v>24</v>
      </c>
    </row>
    <row r="15" spans="1:3" x14ac:dyDescent="0.3">
      <c r="A15" t="s">
        <v>34</v>
      </c>
      <c r="B15">
        <v>70</v>
      </c>
      <c r="C15">
        <v>1</v>
      </c>
    </row>
    <row r="16" spans="1:3" x14ac:dyDescent="0.3">
      <c r="A16" t="s">
        <v>35</v>
      </c>
      <c r="B16">
        <v>80</v>
      </c>
      <c r="C16">
        <v>20</v>
      </c>
    </row>
    <row r="17" spans="1:7" x14ac:dyDescent="0.3">
      <c r="A17" t="s">
        <v>36</v>
      </c>
      <c r="B17">
        <v>200</v>
      </c>
      <c r="C17">
        <v>40</v>
      </c>
    </row>
    <row r="18" spans="1:7" x14ac:dyDescent="0.3">
      <c r="A18" t="s">
        <v>37</v>
      </c>
      <c r="B18">
        <v>85</v>
      </c>
      <c r="C18">
        <v>4</v>
      </c>
    </row>
    <row r="19" spans="1:7" x14ac:dyDescent="0.3">
      <c r="A19" t="s">
        <v>38</v>
      </c>
      <c r="B19">
        <v>90</v>
      </c>
      <c r="C19">
        <v>35</v>
      </c>
    </row>
    <row r="23" spans="1:7" x14ac:dyDescent="0.3">
      <c r="A23" s="20" t="s">
        <v>0</v>
      </c>
      <c r="B23" s="20" t="s">
        <v>10</v>
      </c>
      <c r="C23" s="20" t="s">
        <v>1</v>
      </c>
      <c r="D23" s="20" t="s">
        <v>2</v>
      </c>
      <c r="E23" s="16"/>
      <c r="F23" s="17" t="s">
        <v>10</v>
      </c>
      <c r="G23" s="17" t="s">
        <v>27</v>
      </c>
    </row>
    <row r="24" spans="1:7" x14ac:dyDescent="0.3">
      <c r="A24" s="15">
        <v>45047</v>
      </c>
      <c r="B24" s="15" t="s">
        <v>11</v>
      </c>
      <c r="C24" s="9" t="s">
        <v>3</v>
      </c>
      <c r="D24" s="18">
        <v>10</v>
      </c>
      <c r="F24" t="s">
        <v>11</v>
      </c>
      <c r="G24">
        <f>SUMIF(B24:B34,F24,D24:D34)</f>
        <v>690</v>
      </c>
    </row>
    <row r="25" spans="1:7" x14ac:dyDescent="0.3">
      <c r="A25" s="13">
        <v>45047</v>
      </c>
      <c r="B25" s="13" t="s">
        <v>11</v>
      </c>
      <c r="C25" s="10" t="s">
        <v>4</v>
      </c>
      <c r="D25" s="19">
        <v>30</v>
      </c>
      <c r="F25" t="s">
        <v>12</v>
      </c>
      <c r="G25">
        <f>SUMIF(B25:B36,F25,D25:D36)</f>
        <v>300</v>
      </c>
    </row>
    <row r="26" spans="1:7" x14ac:dyDescent="0.3">
      <c r="A26" s="15">
        <v>45047</v>
      </c>
      <c r="B26" s="15" t="s">
        <v>11</v>
      </c>
      <c r="C26" s="9" t="s">
        <v>6</v>
      </c>
      <c r="D26" s="18">
        <v>80</v>
      </c>
      <c r="F26" t="s">
        <v>17</v>
      </c>
      <c r="G26">
        <f>SUMIF(B26:B37,F26,D26:D37)</f>
        <v>600</v>
      </c>
    </row>
    <row r="27" spans="1:7" x14ac:dyDescent="0.3">
      <c r="A27" s="13">
        <v>45047</v>
      </c>
      <c r="B27" s="13" t="s">
        <v>11</v>
      </c>
      <c r="C27" s="10" t="s">
        <v>5</v>
      </c>
      <c r="D27" s="19">
        <v>100</v>
      </c>
    </row>
    <row r="28" spans="1:7" x14ac:dyDescent="0.3">
      <c r="A28" s="15">
        <v>45049</v>
      </c>
      <c r="B28" s="15" t="s">
        <v>12</v>
      </c>
      <c r="C28" s="9" t="s">
        <v>9</v>
      </c>
      <c r="D28" s="18">
        <v>100</v>
      </c>
      <c r="F28" s="17" t="s">
        <v>0</v>
      </c>
      <c r="G28" s="17" t="s">
        <v>27</v>
      </c>
    </row>
    <row r="29" spans="1:7" x14ac:dyDescent="0.3">
      <c r="A29" s="13">
        <v>45049</v>
      </c>
      <c r="B29" s="13" t="s">
        <v>17</v>
      </c>
      <c r="C29" s="10" t="s">
        <v>13</v>
      </c>
      <c r="D29" s="19">
        <v>100</v>
      </c>
      <c r="F29" s="4">
        <v>45047</v>
      </c>
      <c r="G29">
        <f>SUMIF(Exp[Date],F29,Exp[Amount])</f>
        <v>420</v>
      </c>
    </row>
    <row r="30" spans="1:7" x14ac:dyDescent="0.3">
      <c r="A30" s="15">
        <v>45047</v>
      </c>
      <c r="B30" s="15" t="s">
        <v>12</v>
      </c>
      <c r="C30" s="9" t="s">
        <v>8</v>
      </c>
      <c r="D30" s="18">
        <v>200</v>
      </c>
      <c r="F30" s="4">
        <v>45048</v>
      </c>
      <c r="G30">
        <f>SUMIF(Exp[Date],F30,Exp[Amount])</f>
        <v>470</v>
      </c>
    </row>
    <row r="31" spans="1:7" x14ac:dyDescent="0.3">
      <c r="A31" s="13">
        <v>45049</v>
      </c>
      <c r="B31" s="13" t="s">
        <v>17</v>
      </c>
      <c r="C31" s="10" t="s">
        <v>7</v>
      </c>
      <c r="D31" s="19">
        <v>500</v>
      </c>
      <c r="F31" s="4">
        <v>45049</v>
      </c>
      <c r="G31">
        <f>SUMIF(Exp[Date],F31,Exp[Amount])</f>
        <v>700</v>
      </c>
    </row>
    <row r="32" spans="1:7" x14ac:dyDescent="0.3">
      <c r="A32" s="15">
        <v>45048</v>
      </c>
      <c r="B32" s="15" t="s">
        <v>11</v>
      </c>
      <c r="C32" s="9" t="s">
        <v>14</v>
      </c>
      <c r="D32" s="18">
        <v>30</v>
      </c>
    </row>
    <row r="33" spans="1:4" x14ac:dyDescent="0.3">
      <c r="A33" s="13">
        <v>45048</v>
      </c>
      <c r="B33" s="13" t="s">
        <v>11</v>
      </c>
      <c r="C33" s="10" t="s">
        <v>15</v>
      </c>
      <c r="D33" s="19">
        <v>40</v>
      </c>
    </row>
    <row r="34" spans="1:4" x14ac:dyDescent="0.3">
      <c r="A34" s="11">
        <v>45048</v>
      </c>
      <c r="B34" s="11" t="s">
        <v>11</v>
      </c>
      <c r="C34" s="12" t="s">
        <v>16</v>
      </c>
      <c r="D34" s="21">
        <v>400</v>
      </c>
    </row>
    <row r="35" spans="1:4" x14ac:dyDescent="0.3">
      <c r="A35" s="12" t="s">
        <v>24</v>
      </c>
      <c r="B35" s="12"/>
      <c r="C35" s="12"/>
      <c r="D35" s="21">
        <f>SUBTOTAL(109,Exp[Amount])</f>
        <v>1590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2023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H.S</dc:creator>
  <cp:lastModifiedBy>Girish H.S</cp:lastModifiedBy>
  <dcterms:created xsi:type="dcterms:W3CDTF">2023-10-18T13:13:25Z</dcterms:created>
  <dcterms:modified xsi:type="dcterms:W3CDTF">2023-10-19T14:51:43Z</dcterms:modified>
</cp:coreProperties>
</file>