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giscarreon/Desktop/A_CORRECTOS_GENOMA_FITO/subir_github/"/>
    </mc:Choice>
  </mc:AlternateContent>
  <xr:revisionPtr revIDLastSave="0" documentId="8_{831B3683-FB09-6D47-B953-A6FBD3E0C9AA}" xr6:coauthVersionLast="47" xr6:coauthVersionMax="47" xr10:uidLastSave="{00000000-0000-0000-0000-000000000000}"/>
  <bookViews>
    <workbookView xWindow="0" yWindow="500" windowWidth="26020" windowHeight="10960" tabRatio="221" xr2:uid="{00000000-000D-0000-FFFF-FFFF00000000}"/>
  </bookViews>
  <sheets>
    <sheet name="effectors" sheetId="1" r:id="rId1"/>
  </sheets>
  <definedNames>
    <definedName name="_xlnm._FilterDatabase" localSheetId="0" hidden="1">effectors!$A$1:$Q$55</definedName>
  </definedNames>
  <calcPr calcId="191029"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3" i="1" l="1"/>
  <c r="D33" i="1"/>
  <c r="E33" i="1"/>
  <c r="F33" i="1"/>
  <c r="G33" i="1"/>
  <c r="H33" i="1"/>
  <c r="I33" i="1"/>
  <c r="C25" i="1"/>
  <c r="D25" i="1"/>
  <c r="E25" i="1"/>
  <c r="F25" i="1"/>
  <c r="G25" i="1"/>
  <c r="H25" i="1"/>
  <c r="I25" i="1"/>
  <c r="C26" i="1"/>
  <c r="D26" i="1"/>
  <c r="E26" i="1"/>
  <c r="F26" i="1"/>
  <c r="G26" i="1"/>
  <c r="H26" i="1"/>
  <c r="I26" i="1"/>
  <c r="D3" i="1"/>
  <c r="E3" i="1"/>
  <c r="F3" i="1"/>
  <c r="G3" i="1"/>
  <c r="H3" i="1"/>
  <c r="I3" i="1"/>
  <c r="D4" i="1"/>
  <c r="E4" i="1"/>
  <c r="F4" i="1"/>
  <c r="G4" i="1"/>
  <c r="H4" i="1"/>
  <c r="I4" i="1"/>
  <c r="D5" i="1"/>
  <c r="E5" i="1"/>
  <c r="F5" i="1"/>
  <c r="G5" i="1"/>
  <c r="H5" i="1"/>
  <c r="I5" i="1"/>
  <c r="D6" i="1"/>
  <c r="E6" i="1"/>
  <c r="F6" i="1"/>
  <c r="G6" i="1"/>
  <c r="H6" i="1"/>
  <c r="I6" i="1"/>
  <c r="D7" i="1"/>
  <c r="E7" i="1"/>
  <c r="F7" i="1"/>
  <c r="G7" i="1"/>
  <c r="H7" i="1"/>
  <c r="I7" i="1"/>
  <c r="D8" i="1"/>
  <c r="E8" i="1"/>
  <c r="F8" i="1"/>
  <c r="G8" i="1"/>
  <c r="H8" i="1"/>
  <c r="I8" i="1"/>
  <c r="D9" i="1"/>
  <c r="E9" i="1"/>
  <c r="F9" i="1"/>
  <c r="G9" i="1"/>
  <c r="H9" i="1"/>
  <c r="I9" i="1"/>
  <c r="D10" i="1"/>
  <c r="E10" i="1"/>
  <c r="F10" i="1"/>
  <c r="G10" i="1"/>
  <c r="H10" i="1"/>
  <c r="I10" i="1"/>
  <c r="D11" i="1"/>
  <c r="E11" i="1"/>
  <c r="F11" i="1"/>
  <c r="G11" i="1"/>
  <c r="H11" i="1"/>
  <c r="I11" i="1"/>
  <c r="D12" i="1"/>
  <c r="E12" i="1"/>
  <c r="F12" i="1"/>
  <c r="G12" i="1"/>
  <c r="H12" i="1"/>
  <c r="I12" i="1"/>
  <c r="D13" i="1"/>
  <c r="E13" i="1"/>
  <c r="F13" i="1"/>
  <c r="G13" i="1"/>
  <c r="H13" i="1"/>
  <c r="I13" i="1"/>
  <c r="D14" i="1"/>
  <c r="E14" i="1"/>
  <c r="F14" i="1"/>
  <c r="G14" i="1"/>
  <c r="H14" i="1"/>
  <c r="I14" i="1"/>
  <c r="D15" i="1"/>
  <c r="E15" i="1"/>
  <c r="F15" i="1"/>
  <c r="G15" i="1"/>
  <c r="H15" i="1"/>
  <c r="I15" i="1"/>
  <c r="D16" i="1"/>
  <c r="E16" i="1"/>
  <c r="F16" i="1"/>
  <c r="G16" i="1"/>
  <c r="H16" i="1"/>
  <c r="I16" i="1"/>
  <c r="D17" i="1"/>
  <c r="E17" i="1"/>
  <c r="F17" i="1"/>
  <c r="G17" i="1"/>
  <c r="H17" i="1"/>
  <c r="I17" i="1"/>
  <c r="D18" i="1"/>
  <c r="E18" i="1"/>
  <c r="F18" i="1"/>
  <c r="G18" i="1"/>
  <c r="H18" i="1"/>
  <c r="I18" i="1"/>
  <c r="D19" i="1"/>
  <c r="E19" i="1"/>
  <c r="F19" i="1"/>
  <c r="G19" i="1"/>
  <c r="H19" i="1"/>
  <c r="I19" i="1"/>
  <c r="D20" i="1"/>
  <c r="E20" i="1"/>
  <c r="F20" i="1"/>
  <c r="G20" i="1"/>
  <c r="H20" i="1"/>
  <c r="I20" i="1"/>
  <c r="D21" i="1"/>
  <c r="E21" i="1"/>
  <c r="F21" i="1"/>
  <c r="G21" i="1"/>
  <c r="H21" i="1"/>
  <c r="I21" i="1"/>
  <c r="D22" i="1"/>
  <c r="E22" i="1"/>
  <c r="F22" i="1"/>
  <c r="G22" i="1"/>
  <c r="H22" i="1"/>
  <c r="I22" i="1"/>
  <c r="D23" i="1"/>
  <c r="E23" i="1"/>
  <c r="F23" i="1"/>
  <c r="G23" i="1"/>
  <c r="H23" i="1"/>
  <c r="I23" i="1"/>
  <c r="D24" i="1"/>
  <c r="E24" i="1"/>
  <c r="F24" i="1"/>
  <c r="G24" i="1"/>
  <c r="H24" i="1"/>
  <c r="I24" i="1"/>
  <c r="D27" i="1"/>
  <c r="E27" i="1"/>
  <c r="F27" i="1"/>
  <c r="G27" i="1"/>
  <c r="H27" i="1"/>
  <c r="I27" i="1"/>
  <c r="D28" i="1"/>
  <c r="E28" i="1"/>
  <c r="F28" i="1"/>
  <c r="G28" i="1"/>
  <c r="H28" i="1"/>
  <c r="I28" i="1"/>
  <c r="D29" i="1"/>
  <c r="E29" i="1"/>
  <c r="F29" i="1"/>
  <c r="G29" i="1"/>
  <c r="H29" i="1"/>
  <c r="I29" i="1"/>
  <c r="D30" i="1"/>
  <c r="E30" i="1"/>
  <c r="F30" i="1"/>
  <c r="G30" i="1"/>
  <c r="H30" i="1"/>
  <c r="I30" i="1"/>
  <c r="D31" i="1"/>
  <c r="E31" i="1"/>
  <c r="F31" i="1"/>
  <c r="G31" i="1"/>
  <c r="H31" i="1"/>
  <c r="I31" i="1"/>
  <c r="D32" i="1"/>
  <c r="E32" i="1"/>
  <c r="F32" i="1"/>
  <c r="G32" i="1"/>
  <c r="H32" i="1"/>
  <c r="I32" i="1"/>
  <c r="D34" i="1"/>
  <c r="E34" i="1"/>
  <c r="F34" i="1"/>
  <c r="G34" i="1"/>
  <c r="H34" i="1"/>
  <c r="I34" i="1"/>
  <c r="D35" i="1"/>
  <c r="E35" i="1"/>
  <c r="F35" i="1"/>
  <c r="G35" i="1"/>
  <c r="H35" i="1"/>
  <c r="I35" i="1"/>
  <c r="D36" i="1"/>
  <c r="E36" i="1"/>
  <c r="F36" i="1"/>
  <c r="G36" i="1"/>
  <c r="H36" i="1"/>
  <c r="I36" i="1"/>
  <c r="D37" i="1"/>
  <c r="E37" i="1"/>
  <c r="F37" i="1"/>
  <c r="G37" i="1"/>
  <c r="H37" i="1"/>
  <c r="I37" i="1"/>
  <c r="D38" i="1"/>
  <c r="E38" i="1"/>
  <c r="F38" i="1"/>
  <c r="G38" i="1"/>
  <c r="H38" i="1"/>
  <c r="I38" i="1"/>
  <c r="D39" i="1"/>
  <c r="E39" i="1"/>
  <c r="F39" i="1"/>
  <c r="G39" i="1"/>
  <c r="H39" i="1"/>
  <c r="I39" i="1"/>
  <c r="D40" i="1"/>
  <c r="E40" i="1"/>
  <c r="F40" i="1"/>
  <c r="G40" i="1"/>
  <c r="H40" i="1"/>
  <c r="I40" i="1"/>
  <c r="D41" i="1"/>
  <c r="E41" i="1"/>
  <c r="F41" i="1"/>
  <c r="G41" i="1"/>
  <c r="H41" i="1"/>
  <c r="I41" i="1"/>
  <c r="D42" i="1"/>
  <c r="E42" i="1"/>
  <c r="F42" i="1"/>
  <c r="G42" i="1"/>
  <c r="H42" i="1"/>
  <c r="I42" i="1"/>
  <c r="D43" i="1"/>
  <c r="E43" i="1"/>
  <c r="F43" i="1"/>
  <c r="G43" i="1"/>
  <c r="H43" i="1"/>
  <c r="I43" i="1"/>
  <c r="D44" i="1"/>
  <c r="E44" i="1"/>
  <c r="F44" i="1"/>
  <c r="G44" i="1"/>
  <c r="H44" i="1"/>
  <c r="I44" i="1"/>
  <c r="D45" i="1"/>
  <c r="E45" i="1"/>
  <c r="F45" i="1"/>
  <c r="G45" i="1"/>
  <c r="H45" i="1"/>
  <c r="I45" i="1"/>
  <c r="D46" i="1"/>
  <c r="E46" i="1"/>
  <c r="F46" i="1"/>
  <c r="G46" i="1"/>
  <c r="H46" i="1"/>
  <c r="I46" i="1"/>
  <c r="D47" i="1"/>
  <c r="E47" i="1"/>
  <c r="F47" i="1"/>
  <c r="G47" i="1"/>
  <c r="H47" i="1"/>
  <c r="I47" i="1"/>
  <c r="D48" i="1"/>
  <c r="E48" i="1"/>
  <c r="F48" i="1"/>
  <c r="G48" i="1"/>
  <c r="H48" i="1"/>
  <c r="I48" i="1"/>
  <c r="D49" i="1"/>
  <c r="E49" i="1"/>
  <c r="F49" i="1"/>
  <c r="G49" i="1"/>
  <c r="H49" i="1"/>
  <c r="I49" i="1"/>
  <c r="D50" i="1"/>
  <c r="E50" i="1"/>
  <c r="F50" i="1"/>
  <c r="G50" i="1"/>
  <c r="H50" i="1"/>
  <c r="I50" i="1"/>
  <c r="D51" i="1"/>
  <c r="E51" i="1"/>
  <c r="F51" i="1"/>
  <c r="G51" i="1"/>
  <c r="H51" i="1"/>
  <c r="I51" i="1"/>
  <c r="D52" i="1"/>
  <c r="E52" i="1"/>
  <c r="F52" i="1"/>
  <c r="G52" i="1"/>
  <c r="H52" i="1"/>
  <c r="I52" i="1"/>
  <c r="D53" i="1"/>
  <c r="E53" i="1"/>
  <c r="F53" i="1"/>
  <c r="G53" i="1"/>
  <c r="H53" i="1"/>
  <c r="I53" i="1"/>
  <c r="D54" i="1"/>
  <c r="E54" i="1"/>
  <c r="F54" i="1"/>
  <c r="G54" i="1"/>
  <c r="H54" i="1"/>
  <c r="I54" i="1"/>
  <c r="D55" i="1"/>
  <c r="E55" i="1"/>
  <c r="F55" i="1"/>
  <c r="G55" i="1"/>
  <c r="H55" i="1"/>
  <c r="I55" i="1"/>
  <c r="I2" i="1"/>
  <c r="H2" i="1"/>
  <c r="G2" i="1"/>
  <c r="F2" i="1"/>
  <c r="E2" i="1"/>
  <c r="D2" i="1"/>
  <c r="C3" i="1" l="1"/>
  <c r="C4" i="1"/>
  <c r="C5" i="1"/>
  <c r="C6" i="1"/>
  <c r="C7" i="1"/>
  <c r="C8" i="1"/>
  <c r="C9" i="1"/>
  <c r="C10" i="1"/>
  <c r="C11" i="1"/>
  <c r="C12" i="1"/>
  <c r="C13" i="1"/>
  <c r="C14" i="1"/>
  <c r="C15" i="1"/>
  <c r="C16" i="1"/>
  <c r="C17" i="1"/>
  <c r="C18" i="1"/>
  <c r="C19" i="1"/>
  <c r="C20" i="1"/>
  <c r="C21" i="1"/>
  <c r="C22" i="1"/>
  <c r="C23" i="1"/>
  <c r="C24" i="1"/>
  <c r="C27" i="1"/>
  <c r="C28" i="1"/>
  <c r="C29" i="1"/>
  <c r="C30" i="1"/>
  <c r="C31" i="1"/>
  <c r="C32" i="1"/>
  <c r="C34" i="1"/>
  <c r="C35" i="1"/>
  <c r="C36" i="1"/>
  <c r="C37" i="1"/>
  <c r="C38" i="1"/>
  <c r="C39" i="1"/>
  <c r="C40" i="1"/>
  <c r="C41" i="1"/>
  <c r="C42" i="1"/>
  <c r="C43" i="1"/>
  <c r="C44" i="1"/>
  <c r="C45" i="1"/>
  <c r="C46" i="1"/>
  <c r="C47" i="1"/>
  <c r="C48" i="1"/>
  <c r="C49" i="1"/>
  <c r="C50" i="1"/>
  <c r="C51" i="1"/>
  <c r="C52" i="1"/>
  <c r="C53" i="1"/>
  <c r="C54" i="1"/>
  <c r="C55" i="1"/>
  <c r="C2" i="1"/>
</calcChain>
</file>

<file path=xl/sharedStrings.xml><?xml version="1.0" encoding="utf-8"?>
<sst xmlns="http://schemas.openxmlformats.org/spreadsheetml/2006/main" count="503" uniqueCount="206">
  <si>
    <t>fig|33926.128.peg.19</t>
  </si>
  <si>
    <t>MKLKKMKLISLIFLILFIIIFLNYYNNNALKVFLDIQSDKIYKNIYIKNEKNYKTKGSNQSSCVNLSNSNSNTKIKEKNKIFDSEKFQISNFSCFEIDEKINSLEMKIIDLKTKNNQLKLEAKNKAFKIDNIKRTLLLKGQFIVPKDSELDSLVLEVNRLIQEVGRERCIKQ</t>
  </si>
  <si>
    <t>fig|33926.128.peg.78</t>
  </si>
  <si>
    <t>MYFLRQKLIFILLALAFAIVGALLFEMAAKKAKLYENNHESRQVVNSFFSSSSSGDKRKSRISIGFQDKILHKWYQLIMFIMYRDINYFKI</t>
  </si>
  <si>
    <t>fig|33926.128.peg.120</t>
  </si>
  <si>
    <t>MIICSFIFLAFETKESKVTAKNKSGLRRNSYPRRSRQKNDSHG</t>
  </si>
  <si>
    <t>fig|33926.128.peg.137</t>
  </si>
  <si>
    <t>MFFMKKKINKKKYIFFLFVIMIVIFFILLMLLLFNFKLFKFDIQKFFKQRNVSSEPFSIEEIQKIKSTNTLDLLTEKKDTSTLEMNNNELNDKDLMNEAKVNYLENQNGEKKILNNNSFNDSNIASSSQTEAEDNNSEESDKDNFVSQIKILNENSSTELLTKPKDTSTFILKNNELNDKDLIKETQINTSLERKNEEKKILNNDSFNNSNIASSLLTEDNNSEENNKVNFFAQIKILNEIIDNLKKVNEEITNKNEQLEEENLEFIEENLQLLKKYQKLDLSFKQFSHYVFLELNSGIHYGMTKEQVKFLIKKIKKEGESNQLKYGIKKNNKQYHDDFINIIPENSKNKYFKLLNDDKDIVDCLVSLGMIISAAKFLSLVII</t>
  </si>
  <si>
    <t>fig|33926.128.peg.190</t>
  </si>
  <si>
    <t>MLNKKISQLFIFLFLIILIITFITFLFFNSSQNVNEFADNNEEVSASFQDKLHEVDSTQKETSFDIINQNSLNKKDIKNNRDIMRLFDLSSSEEVKSQDQEVKSQDQEVKKDDYFHKTVENTFETVENTSQYENYKVEMLIDLFALRLRSGQITLQELSKKVNIPELKGENIQGKNVEEVITILTENIRQNSSK</t>
  </si>
  <si>
    <t>fig|33926.128.peg.193</t>
  </si>
  <si>
    <t>MKIIKLPKEEIPILKETKFETIDRWYDDNKKCTMIKTKQTFDALNKVGYYQQQKLNIFHLHFNPVRKTLSFFKDKRNYDKIQEAENKKHQSNDW</t>
  </si>
  <si>
    <t>fig|33926.128.peg.194</t>
  </si>
  <si>
    <t>MFKIKKQFSNIIYICLISFIVLFFIISNDKVMAMDKNNSEIRKNKGKEICTTTNEPSDEEVDEFFRKLKRAKQSIQQIRENNPHLKKSSVGEIEAYILSSIKRESEKSNKKRQKIDLNVIPEEK</t>
  </si>
  <si>
    <t>fig|33926.128.peg.195</t>
  </si>
  <si>
    <t>MFFYYFRIISFLLVGFFVLTVMKIIKITKRGNPYFKRN</t>
  </si>
  <si>
    <t>fig|33926.128.peg.196</t>
  </si>
  <si>
    <t>MVFFNKVSYYQQQKLNIFHLRFNPVRKTLSFFKDKRNYDKIQEAENKKHQSNDW</t>
  </si>
  <si>
    <t>fig|33926.128.peg.197</t>
  </si>
  <si>
    <t>MFKIKKQFSNIIYICLISFIVLFFIISNDKVMAMDKNNSEIRKNKGKEICTNESSDDEEVDDFMELFQILKSAKQKIQQIREKHPHLKRSFPKEDSFKELEAAKILLDLRKGSKKRQKIDLNTIPEEK</t>
  </si>
  <si>
    <t>fig|33926.128.peg.208</t>
  </si>
  <si>
    <t>MNKKINKQRARLFFLLYLFIIFFLKYIKEEIININIKNNI</t>
  </si>
  <si>
    <t>fig|33926.128.peg.231</t>
  </si>
  <si>
    <t>MMNFFQIFQLSKYMIYFICVFIVFVVVFTSEKSMIDVFAEQYGNYKTNPSETFLNYSLSLLILILFYNSYFYLQTLSLFKN</t>
  </si>
  <si>
    <t>fig|33926.128.peg.246</t>
  </si>
  <si>
    <t>MQCNYLQEKIKNIKADIKKIFSTEKENQIKLNFKNEIFTTIKDEIDNKFSKVIVKEQYDYLDTLRTIINSFNEEKFTFLNYLSKLTQNSNLKFEDIKENFLNISEKLDFFSSNLKTFEEINNKKLLQELKINNKNFLKLKEKIDDVISLLGGTDNIHETYNSLKKINNEYDIIYKKINKNTQSSNQQNIITDKLYILELFWIMFSFLLLILIIIIIIIMLKRRKNKQNNFLQDKMDHHHKKK</t>
  </si>
  <si>
    <t>fig|33926.128.peg.249</t>
  </si>
  <si>
    <t>MQKNKKLFLLNIFLILFILCFMYNVKANNYNFKDSNYQTDKKEENYKNYENYISAKKLYNLFPILKNYPKTFKKVIEKICEEFTQKSYYEIDKTKINDTEYLLSLLDKYDLTNEFQDFLYQTTFDNNRHIFRFIANNYDYKNYNNYLKSKKNNFQSSNDKSWSLWYPKNILFVSHKYTSFIVEQLLKIEQLLELNEKLAKETKFNSLTEKNEFFQDQQQKIDSLYQEINNYKDITTEQQKTIYRQQDEIQQIKNKLSSLQTDMNNFQKEINNKNEILKNTKKELENNQNLSEREKQELKKKLKNLNLEVINYNNFIVNQSKEIVLLTEEKNEIHRNLINKQKEIENLNILNEEEKKSLKLQIQEQNIELTTINNNLENANNQIQDLRNNISQHKIELAEKQNHISYLELKVTETQNIIKLTKHQIDLKNKEIQEKIKELEENKNLSEKEKKELKEEIEDLNSNIHGLNELIATQKQEINTLQEEKNEIHRNLIFKQKEIENLKILNEEEKKSLNFQIQEQNIDLESIHNELESANMQITNLNNAINKYKAELEEKQNHIKKLRNKVKQTQNIIQQSKKQIDAKNKEIQEKKKELAENKRLSEREKQQLKNNIQTLNSEVTKLNQQITSQKQEINNLKEEKKEIYENLIYKQKEIENLNVLNEEEKKSLKXXXXXXXXXXXXXXXXXXXXXXXXXXXXXXXXXXFY</t>
  </si>
  <si>
    <t>fig|33926.128.peg.255</t>
  </si>
  <si>
    <t>MNKITIIGGGAWGTALGQVLADNNNKVLIYDINNEYIERINSKKHPFLNLSLQNIYATNDLKESINFSQNIILCIPTKNIRKVCNQINDILTEKKNFINVSKGTEVESNKFIYQIVKEEIDENKIQNYACLMGPSHAEEVILRKITFLLCASENNIFTHKVSKMFSNNEYFKVFVSNDVIGCEVCSSFKNALSLISGILDNDKFDQNAKAAFIFFGIEEMRKILKFFIKKESTCFSLAGIGDLIVTSFNKNSRNYKAGRKIALGYTLEDIYGSSKQTIEGINNLKFFYDISVKNNIQLCLINSAYKVVFEKKPISIILQSILKK</t>
  </si>
  <si>
    <t>fig|33926.128.peg.270</t>
  </si>
  <si>
    <t>MLYNIVMNKDKMKLIIAIISSSDANKVQTNLNKENLSNTRLATKGGFLREKNATFIIGLSEDQLEKALKIIKKHSQTKTQLINNNILNKFGDHFDTQTKIIIGGATVFILNIENFLKI</t>
  </si>
  <si>
    <t>fig|33926.128.peg.271</t>
  </si>
  <si>
    <t>MFIIIFISFALVSAFALVSFFCLKQKIKTNSSVQENIETSTSDQKADTKDNDVDDEEEEIEEEENEKVDGSEIQTPEKKNLKKSGPLKKIKKFLGGKSNKDKEKDKKEEINNSNTKPSTSNNNDETSKNVSNVAAEQPKEASNNSNKTTTSNNNVEASKNVSSNTTDKEHPKEASKDAERATTSTTTNTTNTTTSNSPSNSTTDAKSTTSVNDNAVTTEQPKEATDSNKSTTTNTSTTVNNASEQPKATTDSNK</t>
  </si>
  <si>
    <t>fig|33926.128.peg.275</t>
  </si>
  <si>
    <t>MLGKKNIFSNKKIVYFFYFLILIVSFFLTITYALVNFFHKEKPFSKNFKIGKSTGEILLVDCKADSTTFRNELLSLNEPFINETQQTYTAEETHIVKIDTNQTKNKHLDLLNKYRWLSINYKIFLLSKDNNSNNDLMIINTKKGQDITTTIYDDNSPNNEKECTIFPVSLTYAKMEANNTASTTKTFYVDSTGKLHRPEMYKKKVLSSNDEYLSYEVLVQLQSNITLNKESLKDFFESYNKQHPNARKNYSDYANDDDTPTIKIIMEYDLVDEHGNENTGNISRRGSTGMKLPTQATNTDKKGDKVLLKIVNLEQNKNIQSNTISN</t>
  </si>
  <si>
    <t>fig|33926.128.peg.278</t>
  </si>
  <si>
    <t>MDMLKIKKKIYNLWRIYIIISVTLLILSVPLISFLKEKEKINPKQLKIHKILTTTTILKDSVKHLLGIIDPNEIPKEYDLKYKKIDNFQCESLMKTGVDPHNYKTTLSDRKKIKEADLIIINGLNLETKMTDSFFLLKEKDKLWIAGDFLDKQKLIKSEDDSEHYDPHVWFEIDLWRNINQNLKTRLKQTLNSKEDILKLENNYEIFDIQLKELKKKIISEMKELKNKLTKKNNEFILVTAHDAFSYWQKFSEENSCSFRLESIQGISTQTESSIHRILQLSKILAENNVKSIFTENSIPKDSLKSLKEEVNKLKKHSNPIKIPENVELYSDSLGTDEKIEILNDFNYKHSTYIGAFLNNIKVIKENLL</t>
  </si>
  <si>
    <t>fig|33926.128.peg.287</t>
  </si>
  <si>
    <t>MKNIQNQLKKISIVHIILIILLIGLLMSFYEKFNKNQNLHNPLEIIHFLESEGNDGEVIVTRITPVLVSSFPQMYNLNVDYRRKDNLKLETRSYNLVDNNLYNKICETVLNKKFYYKMDAVLEPEDPYWGFSPLFTAGRFCFHIIIAYYIYTILRTTAGQFMDQFVDKTKTNQKRNISQQPTLTFDQIAGADEEKEEMQELVDFLKNPKKYSDMGARIPKGVLLSGPPGTGKTLLAKALAGEAKVSFFAVSGSEFVEMFVGVGAARIRNLFQTAQRNAPCIIFIDEIESVARKRGLTYGNSEQEQTLNQLLIELDGYNQNIGVIVIAATNQPNFLDPALLRPGRFDRRFTISLPSVKDREAILRLHAMNKKLADDVNLEDLAKQTPGCSGAQLEGILNEAALLATRNGMFVIDKKIISEALDRILLGPAKKSRKYSQKDKKMVAFHEAGHAVACLTLPDAKKVHKITIIPRGHSGGYNLMLDDEETFFLSKKKLLVEIAVCLSGRAAEEIFLDDISNGASEDFRVATEIARMMVTKFGMSVVGLTQFSQDGQQFQKNFSDPKALEIDQAIQNIISECYKLAKKTVSENKELLFKIVEYLLEIETLTQKDINEIYNTGKIKWFEEEKKNHSKVNKNIIEDFDNSSKKEHNTNQIEDQKNDDNNKKSEIEDYGDLE</t>
  </si>
  <si>
    <t>fig|33926.128.peg.292</t>
  </si>
  <si>
    <t>MVKQVKTLRLIITGKNKIVNQPKVDENNYHFNSLNANAFPTMVTATA</t>
  </si>
  <si>
    <t>fig|33926.128.peg.295</t>
  </si>
  <si>
    <t>MQNENKDKKYYFKISIFFSFIIIFFLFLLLKYKIKIQLDNVEKKDDSFYEEIYYKKSTNKKEDNVLNSLSETTKKDEKLNDDIDKKNSFINDNGKLSSKSDSLLSFSIEEKKKFDDNNSIIKKRKINDLDRFSSVVPHKFSSPFYIGNEIHNNVGHIGFEKYRNYNTVDFNQQNQTNDNNQNNNIDKQESSERHNVVDSNNSEILTNVSVPTSSKVDFPAQEKQAFSGKDNIYDTNVGKFIPNPYVPNLFPTSAMDNLNLHNQKDDNVLDKKASSGKDKENISDSNNSKILTNVSVPSSSKVNSPAQDKKDDNVLDKKASSDKDKENISDSNNSKILTNVSVPSSSEVNFPAQDKKDDNVIEKKSSSGRDNISDINNIDKLTNIPNTSSSSSNKDVVPEHDQKHHHINVEKKSSIARDNITNSNINNSQIKPNVVVETSNSVAPSYNKSVHEKVVFSNKIYPVMFRES</t>
  </si>
  <si>
    <t>fig|33926.128.peg.300</t>
  </si>
  <si>
    <t>IINSITLILLLIILILVHNLYDYNLII</t>
  </si>
  <si>
    <t>fig|33926.128.peg.304</t>
  </si>
  <si>
    <t>MRREKTLFFVETRPVYLKINDKNEKKKKKERKKINFKENIKSTNKKGSWITSNAPDGPTQNPSWDLEKTTNSNSIIDKQIAR</t>
  </si>
  <si>
    <t>fig|33926.128.peg.305</t>
  </si>
  <si>
    <t>MELGGAAVLAPADAAGSVEVLLDEVAALLEVVDAPDAVAPAEALADDLGRLDLNPLLPHQMLPVLQHRHRIPVRVAWIEVVRWPLIELNLRLPHHLLPFSLSSIDLFSASPLLQWIRVLFKYGIRLPSSVEFLL</t>
  </si>
  <si>
    <t>fig|33926.128.peg.306</t>
  </si>
  <si>
    <t>MGINNFVQGKKEFLILYNFIFKIIFFLILLSINFFSLKVVFGASSSNLDNSKSFQKQDSRLTRSKSSKNFVPEEFQAFCFDDELETKSDCEEEYDENNDYDYWLEKNKKFSKKLSFKINEKNTSEKLKEVKVKNFAQKKQKKLVPLSILD</t>
  </si>
  <si>
    <t>fig|33926.128.peg.307</t>
  </si>
  <si>
    <t>MLKLNKNNNLNYYSTILAFLLLSFSIILFLLPNVVFAVSEHNVPSDEEKKIGNFIEQCDRSESKEIQAKSDTNNSSFELDFRKIIQSGQEEATVKDVVLTDNYGNKIVRYTRSIVGDTVKVFQKDILSKKDKVNLTASKTINNLTEALFNAYTDATHRAVITHTTDFITDEVLSVDRWDEVEVDRFVKAEFDYDTLQGLIVKITNGLYNQSVLKSRELIKQPECQFVIDYIEHHMIKEIASVVNGLWYK</t>
  </si>
  <si>
    <t>fig|33926.128.peg.308</t>
  </si>
  <si>
    <t>MFNKDKKNLIPIKFISIIIFSLILSMNLFSLQRIFASSGEQNRRKIEFQEVYDYRDDDNNDFFLEKDKKLSKINDNLVSLEKKKKTSSKNNIKLDELKKVVCNFIEKAVSENITQDDENVKKGQDLFITLESTAFQIENQNNEKIDLTNYKNNDSVKLKTKIFINEQCDPNIENNYAIDYVEEKHDKQKNESYSYVIHNQCNNSKEFFIVSEIVFQTIMPKIK</t>
  </si>
  <si>
    <t>fig|33926.128.peg.309</t>
  </si>
  <si>
    <t>MERHLQNLSTKKQEGYYLTNYLTKLKSKIDKPKEEDIKSECDEEYEEHHNPKYWSELNKSLSKKISLKEQKKEIERQKSNNLPHHRSKSEEIGESKTTKFHSFRFHS</t>
  </si>
  <si>
    <t>fig|33926.128.peg.311</t>
  </si>
  <si>
    <t>MLKKEELNKNNNKLNYCSFIVTFFVFFSSIIILSLTPNVVLASNDSNVDDCNNNTNKESLDTIDTTKQFSLGENKNIIKDSQESEETTSDNNPLAKVEEYQIKDIISTEQTDDITVLPEPEKSQTITFYRTLKGSTQEVTSSSLDSIETKSNLATSKTIFDLTLALREAYNDASHKRTIRHATSLINDDILDVKRWGFIKVDRFTKEKYDYDGLKDVIIETVNGIYEQALKVSKTRLDSEYQYILDFLDSHYKSVIDAAVNSLWYQ</t>
  </si>
  <si>
    <t>fig|33926.128.peg.312</t>
  </si>
  <si>
    <t>MFELNIKKSNNKRNCISFNCIYVFIFSLLFLVNLFSSEVVLASNSNEKNNFEEKNQNSDSIVSKEDVNSKNQNDQKKEEVKNEDNKTKTSDSDVVAAENVIPKPKRKYNKRSDKDKDKEKEVKNEDNKTKTSDSDVVAAENVIPKPKRKYNKKRSDKDKNKEKEVKNEDNKTTNSNDVLKTKSSFADNKEERDDLLDMLHHEEELAKIRDQKVIDNKKTTLEFIEKLVSKLNKNNNKNNNNESKNGKNNTIILIEGNYFNLDNKFNINNSKTEKLELKESNNNNFNIEKKNYENDDELEIEYYEKSSDSDSEEDEEDENFSHVINTGSFVDYTDVLFMIFFI</t>
  </si>
  <si>
    <t>fig|33926.128.peg.321</t>
  </si>
  <si>
    <t>MIICSFIFLAFETKESKVTAKNKSGLRRNSYPKRSRQKNDSHG</t>
  </si>
  <si>
    <t>fig|33926.128.peg.334</t>
  </si>
  <si>
    <t>MQGKKINLKQNSYEWFEHRKNFVNASEVGTIMGLNPYETQENLIKKKIFGSKFITNEAMEHGKKTEPKANLFFSIKKKTNYEPSVFIRNFFSASLDGYDEKTKTILEIKCPLNKASSSWKEFFSKGEIPKYYWAQIQCGLYCSESTKAYFLVYTNDEDYVIKKVYLDQEFIEQMILKCGIYKKLLENYRKLMNQKKE</t>
  </si>
  <si>
    <t>fig|33926.128.peg.336</t>
  </si>
  <si>
    <t>MKKTKDYYEILGLSKNASDEDIKKAYKQLSKKYHPDVSKDPKSEEKFKEVQEAYQVLKDPNKRSSYDRFGNSNGYNFHQSGFQGFGGENMEFDFGDIFESFFGNRQQKSNRNNSDHVPEDKHIELCIDFMDSVLGAEKEINFIVEEDCHKCHGIGARSSKDIELCSYCDGTGYITVNKRIFLGNITSQQICPQCKGQGKTILNKCYFCQGKKRVKKNKRTFFHIPAGVEKGMTFKLEQQGDGGHLNAPNGDLYIEISIKDHEIFKREKQNIISTVSITFYEAALGTVVRIPTIYGEIDLKIPEGTQAQTSFRIRNKGVPFLNSSYKKGDHYVIVQITIPKHLTTMQKNILKQFAELDKLNNNKKSKSWFFK</t>
  </si>
  <si>
    <t>fig|33926.128.peg.339</t>
  </si>
  <si>
    <t>MKDTIKETGKKVADKVISQIDKISEKNKEDVLSNNNDSNSNNKTTKTNKNSNNQKIKTNISNSIILKNNTNNSDTLVSKNLSLSNDLFVDNKKNVIAPEKNFKLPVDSFKPKISTGAFKNNMRYFRKPFLGSRILGNRFIRM</t>
  </si>
  <si>
    <t>fig|33926.128.peg.340</t>
  </si>
  <si>
    <t>MMNSLVLLCFFVIVLVVINIFFYFLFKRMKMKKIIQQTNKNIVEEILKSRLISEKIISDTEKKISLLKKEADNDLTQRRKIIINLEEKIIHKEELLDNRMKYLNEKEELLYTKEQKINNNQRYLEKLQNQAQDIINKQLIKLEEISFLTLKQAQDIIMKKAKENVFIEMNNYMKQKEEEFKFQLKKKAKNLLVSSMQQISRNENIFSHNISMVFLEKDDLKGRIIGKEGRNIKTFEIITGVDLIIDDVPNTVLLSSFDSVRREIAKRTLEELILDGRITPSSIEKTFQKMSIEVDNFIQEIGEEAVFDTKVGFMDEELIKLLGKLHFRTSYSQNILNHSLEVSYLSGKLAAEIGENEIMARRAGLLHDIGKSLDYHAEGSHVKIGIELAIKYKEPKEVIDAIASHHEDKEPSTIIAILVSIADTISSSRPGARKENVESYFQRITHLEKIADEIEGVSKSYAIRSGRELRVIVKSEYVDDLSVFSMARTIKEKIQKTISYNGIIKITVIKEVRAVEIAEINN</t>
  </si>
  <si>
    <t>fig|33926.128.peg.350</t>
  </si>
  <si>
    <t>MKVNWKQQKSYEQKFSKPQSSKPKQKQKPFIKKERLAVCYKCGKTGHYSNKCKMKSKINNIEINESDLINSIKQNLKNLLLNSDPSFFYSKETRSSSSQETDFSKGKIYVITKEQDLMYSLI</t>
  </si>
  <si>
    <t>fig|33926.128.peg.351</t>
  </si>
  <si>
    <t>fig|33926.128.peg.363</t>
  </si>
  <si>
    <t>MGEKDAQNTNNLTNCNNCDNVVHHNFVLYNEKNIVKAEVKSVLRRNYLSNKISRGEYTQG</t>
  </si>
  <si>
    <t>fig|33926.128.peg.366</t>
  </si>
  <si>
    <t>MKKNKFILSILSIFCIFLFFIIIFLFFLKKEYSNSSENKILKIATALPTVKDFLEGPVKEELKKENIILEVSFLPHQYKQTNEILNNDGVIAKLDSHLPYTFVLNQNNSKIESPDEKSVVAQTFYWANLGLFNTKNNPNKIKKWEDLQKRIDSKEKIKILFCKEVPQQALALRFLENLSIIKRKTQFHDKKLNLLQKINLKEEYFNISPNIELHKADTLIEIFNKFKDINSDYDLFINYPAVIGINTLKKDVNYIANFELDENKEDSYIYTISLITKVKNSDSELINSLKKVLQKPELIDQYQNKYSNFLNMISSDINDVMTEKINKYFEIIEKK</t>
  </si>
  <si>
    <t>fig|33926.128.peg.373</t>
  </si>
  <si>
    <t>fig|33926.128.peg.379</t>
  </si>
  <si>
    <t>MTKNLPFKNIFIFSIFIFIIFISVFVMVFLNNYQSESVCARKDA</t>
  </si>
  <si>
    <t>fig|33926.128.peg.380</t>
  </si>
  <si>
    <t>LIPIKFISIIIFSLILSINLFSLQRVFASSDELDFKDLELLEEFGDHIDNHIFIEKDKKISKIINIHDDSVPVEKKKKNSSKTHIKPDELKKIICNFIEKAVSENINQNNEKVKKGQELFISLENNAFQIENKNKEKLDLKNYNKNDSLNIRTKIFIDEKSNPNIENNYGIDYLELKHDKQKDENFSYRIHHNCNEPKEFFAMSETVFKTATPKIK</t>
  </si>
  <si>
    <t>fig|33926.128.peg.381</t>
  </si>
  <si>
    <t>MLKLNKNNNLNYYSTILAFLLLSFSIILFLSPNVILAAPNPYSNKEQEIKKFDHSDSKAIQTKSDKNSSVFEFVRRIIKNEKFVDEEKKIVKYTRKIEEDTIKVFKNDKRITQKELNYLLISHMIHK</t>
  </si>
  <si>
    <t>fig|33926.128.peg.383</t>
  </si>
  <si>
    <t>MFLSFLLFNLIIFFYVNNKILAVIETTTQNNNNQTLEDVIKIKKEVIKFKEIAEREANISKKLNNKIKSLNYDKQLDDIFTKIIIELEDSEKIETALGQLEASEILFQQENKSKVPFEKTCNLLNSSLEKYRARNDA</t>
  </si>
  <si>
    <t>fig|33926.128.peg.384</t>
  </si>
  <si>
    <t>fig|33926.128.peg.387</t>
  </si>
  <si>
    <t>MNEIMNFILFFSGLIIGLLSGALGVFFWFKKYLEKNPPITERQIKEMFRARNGA</t>
  </si>
  <si>
    <t>fig|33926.128.peg.388</t>
  </si>
  <si>
    <t>MICSFIFLAFETKESKVTAKNKSGLRRNSYPKRSRQKNDSHG</t>
  </si>
  <si>
    <t>fig|33926.128.peg.389</t>
  </si>
  <si>
    <t>MIICSFIFLAFETKESKVTAKNKSGLRRNSYPKRLRQKNDSQG</t>
  </si>
  <si>
    <t>fig|33926.128.peg.390</t>
  </si>
  <si>
    <t>MSVFFIIFLFFYVLVIFCLMNIIYQIHHNAKIKKCLLNFDILEREVLKTILLNKEQTFPLTKNSPVTKKFFKLNILFKVKENDEKNPLNSVFKLNLLIFELIRKDKTLKQIYLP</t>
  </si>
  <si>
    <t>fig|33926.128.peg.393</t>
  </si>
  <si>
    <t>ID</t>
  </si>
  <si>
    <t>Sequence</t>
  </si>
  <si>
    <t>SignalP 4.1</t>
  </si>
  <si>
    <t>TMHMM 2.0</t>
  </si>
  <si>
    <t>Length (aa)</t>
  </si>
  <si>
    <t>Asparagine (N)</t>
  </si>
  <si>
    <t>Lysine (K)</t>
  </si>
  <si>
    <t>Leucine (L)</t>
  </si>
  <si>
    <t>Serine (S)</t>
  </si>
  <si>
    <t>Tryptophan (W)</t>
  </si>
  <si>
    <t>Cysteine (C)</t>
  </si>
  <si>
    <t>Tribe</t>
  </si>
  <si>
    <t>Yes</t>
  </si>
  <si>
    <t>No</t>
  </si>
  <si>
    <t>SAP53-like</t>
  </si>
  <si>
    <t>SAP54-like</t>
  </si>
  <si>
    <t>SAP11-like</t>
  </si>
  <si>
    <t>IdpA</t>
  </si>
  <si>
    <t>-</t>
  </si>
  <si>
    <t>Phobius (TMD - SP)</t>
  </si>
  <si>
    <t>0TMD - 0SP</t>
  </si>
  <si>
    <t>0TMD - YSP</t>
  </si>
  <si>
    <t>1TMD - 0SP</t>
  </si>
  <si>
    <t>BLASTP against nrNCBI (species)</t>
  </si>
  <si>
    <t>Texas Phoenix palm phytoplasma</t>
  </si>
  <si>
    <t>BLASTP against nrNCBI (annotation)</t>
  </si>
  <si>
    <t>hypothetical protein</t>
  </si>
  <si>
    <t>hypothetical protein, effector, OadG family protein, conserved hypothetical protein, SAP53-like, Uncharacterized protein, putative secreted protein, predicted permease</t>
  </si>
  <si>
    <t>Bituminaria bituminosa' little leaf phytoplasma, 'Chrysanthemum coronarium' phytoplasma, 'Crotalaria aegyptiaca' phytoplasma, 'Gossypium sp.' phytoplasma, 'Parthenium hysterophorus' phyllody phytoplasma, 'Waltheria sp.' little leaf phytoplasma, Aster yellows witches'-broom phytoplasma AYWB, Candidatus Phytoplasma asteris, Candidatus Phytoplasma aurantifolia, Candidatus Phytoplasma australasiaticum, Candidatus Phytoplasma phoenicium, Candidatus Phytoplasma rubi, Candidatus Phytoplasma solani, Candidatus Phytoplasma tritici, Italian clover phyllody phytoplasma, Onion yellows phytoplasma OY-M, Paulownia witches'-broom phytoplasma, Periwinkle leaf yellowing phytoplasma, Poinsettia branch-inducing phytoplasma, Rapeseed phyllody phytoplasma, Texas Phoenix palm phytoplasma, Vaccinium witches'-broom phytoplasma</t>
  </si>
  <si>
    <t>SVM family protein, putative secreted protein, hypothetical protein</t>
  </si>
  <si>
    <t>Bituminaria bituminosa' little leaf phytoplasma, 'Chrysanthemum coronarium' phytoplasma, 'Fragaria x ananassa' phyllody phytoplasma, 'Waltheria sp.' little leaf phytoplasma, 16SrI (Aster yellows group), Candidatus Phytoplasma aurantifolia, Candidatus Phytoplasma australiense, Candidatus Phytoplasma luffae, Candidatus Phytoplasma meliae, Candidatus Phytoplasma phoenicium, Candidatus Phytoplasma pruni, Candidatus Phytoplasma rubi, Candidatus Phytoplasma solani, Candidatus Phytoplasma stylosanthis, Candidatus Phytoplasma vitis, Candidatus Phytoplasma ziziphi, Italian clover phyllody phytoplasma, Maize bushy stunt phytoplasma, Milkweed yellows phytoplasma, Onion yellows phytoplasma OY-M, Paulownia witches'-broom phytoplasma, Periwinkle leaf yellowing phytoplasma, Phytoplasma sp., Pigeon pea little leaf phytoplasma, Poinsettia branch-inducing phytoplasma, Texas Phoenix palm phytoplasma, Vaccinium witches'-broom phytoplasma</t>
  </si>
  <si>
    <t>hypothetical protein, putative ATP-dependent Zn protease, effector, SAP53-like, unknown, AAA family ATPase, putative secreted protein with predicted NLS</t>
  </si>
  <si>
    <t>Chrysanthemum coronarium' phytoplasma, 'Crotalaria aegyptiaca' phytoplasma, 'Elaeagnus angustifolia' witches'-broom phytoplasma, 'Gossypium sp.' phytoplasma, 'Prunus persica' phytoplasma PP2, 'Waltheria sp.' little leaf phytoplasma, 16SrI (Aster yellows group), Apricot aster yellows phytoplasma A-AY, Apricot atypic aster yellows phytoplasma AVUT, Apricot chlorotic leafroll phytoplasma AY-A, Candidatus Phytoplasma australiense, Candidatus Phytoplasma phoenicium, Candidatus Phytoplasma pruni, Candidatus Phytoplasma rubi, Candidatus Phytoplasma tritici, Carrot yellows phytoplasma CA-76, Chrysanthemum yellows phytoplasma, Columbia Basin potato purple top phytoplasma, Gladiolus witches'-broom phytoplasma GLAW, Leontodon yellows phytoplasma LEO, Malaysian periwinkle yellows phytoplasma, New York elm yellows phytoplasma, Oilseed rape virescence phytoplasma RV, Onion yellows phytoplasma OY-M, Peach yellows phytoplasma PYR, Periwinkle leaf yellowing phytoplasma, Poinsettia branch-inducing phytoplasma, Primula green phytoplasma PrG, Rapeseed phyllody phytoplasma, Spiraea stunt phytoplasma, Texas Phoenix palm phytoplasma, Tomato big bud phytoplasma, Vaccinium witches'-broom phytoplasma, Western aster yellows phytoplasma</t>
  </si>
  <si>
    <t>SVM family protein, putative secreted protein SAP68-like protein, hypothetical protein</t>
  </si>
  <si>
    <t>'Chrysanthemum coronarium' phytoplasma, 'Crotalaria aegyptiaca' phytoplasma, 'Fragaria x ananassa' phyllody phytoplasma, 'Gossypium sp.' phytoplasma, 'Waltheria sp.' little leaf phytoplasma, Candidatus Phytoplasma aurantifolia, Candidatus Phytoplasma australiense, Candidatus Phytoplasma meliae, Candidatus Phytoplasma pruni, Candidatus Phytoplasma rubi, Candidatus Phytoplasma solani, Candidatus Phytoplasma stylosanthis, Candidatus Phytoplasma vitis, Candidatus Phytoplasma ziziphi, Italian clover phyllody phytoplasma, Maize bushy stunt phytoplasma, Malaysian periwinkle yellows phytoplasma, Paulownia witches'-broom phytoplasma, Periwinkle leaf yellowing phytoplasma, Phytoplasma sp., Pigeon pea little leaf phytoplasma, Poinsettia branch-inducing phytoplasma, Rapeseed phyllody phytoplasma, Texas Phoenix palm phytoplasma, Vaccinium witches'-broom phytoplasma</t>
  </si>
  <si>
    <t>Bituminaria bituminosa' little leaf phytoplasma, 'Crotalaria aegyptiaca' phytoplasma, 'Cynodon dactylon' phytoplasma, 'Gossypium sp.' phytoplasma, 'Melaleuca sp.' phytoplasma, 'Waltheria sp.' little leaf phytoplasma, 16SrIII (X-disease group), Candidatus Phytoplasma aurantifolia, Candidatus Phytoplasma luffae, Candidatus Phytoplasma oryzae, Candidatus Phytoplasma phoenicium, Candidatus Phytoplasma pini, Candidatus Phytoplasma pruni, Candidatus Phytoplasma rubi, Candidatus Phytoplasma sp. AldY-WA1, Candidatus Phytoplasma stylosanthis, Candidatus Phytoplasma vitis, Candidatus Phytoplasma ziziphi, Columbia Basin potato purple top phytoplasma, Italian clover phyllody phytoplasma, Phytoplasma sp., Sweet potato little leaf phytoplasma, Texas Phoenix palm phytoplasma, Vigna little leaf phytoplasma, Weeping tea tree witches'-broom phytoplasma</t>
  </si>
  <si>
    <t>AAA family ATPase, hypothetical protein, conserved hypothetical protein, putative peptidase M41</t>
  </si>
  <si>
    <t>Bituminaria bituminosa' little leaf phytoplasma, 'Echinacea purpurea' witches'-broom phytoplasma, 'Melaleuca sp.' phytoplasma, 'Parthenium hysterophorus' phyllody phytoplasma, 'Parthenium sp.' phyllody phytoplasma, Candidatus Phytoplasma aurantifolia, Candidatus Phytoplasma australasiaticum, Candidatus Phytoplasma australiense, Candidatus Phytoplasma cynodontis, Candidatus Phytoplasma luffae, Candidatus Phytoplasma oryzae, Candidatus Phytoplasma pini, Candidatus Phytoplasma pruni, Candidatus Phytoplasma rubi, Candidatus Phytoplasma sacchari, Candidatus Phytoplasma solani, Candidatus Phytoplasma sp. AldY-WA1, Candidatus Phytoplasma stylosanthis, Candidatus Phytoplasma vitis, Candidatus Phytoplasma ziziphi, Columbia Basin potato purple top phytoplasma, Milkweed yellows phytoplasma, Pigeon pea little leaf phytoplasma, Poinsettia branch-inducing phytoplasma, Texas Phoenix palm phytoplasma</t>
  </si>
  <si>
    <t>NAD(P)H-dependent glycerol-3-phosphate dehydrogenase</t>
  </si>
  <si>
    <t>Bituminaria bituminosa' little leaf phytoplasma, 'Bonamia sp.' little leaf phytoplasma, 'Chrysanthemum coronarium' phytoplasma, 'Cleome sp.' phytoplasma, 'Crotalaria aegyptiaca' phytoplasma, 'Cynodon dactylon' phytoplasma, 'Gossypium sp.' phytoplasma, 'Melaleuca sp.' phytoplasma, 'Planchonia careya' phytoplasma, 'Waltheria sp.' little leaf phytoplasma, Candidatus Phytoplasma aurantifolia, Candidatus Phytoplasma australasiaticum, Candidatus Phytoplasma cynodontis, Candidatus Phytoplasma luffae, Candidatus Phytoplasma mali, Candidatus Phytoplasma oryzae, Candidatus Phytoplasma phoenicium, Candidatus Phytoplasma pini, Candidatus Phytoplasma pruni, Candidatus Phytoplasma rubi, Candidatus Phytoplasma sacchari, Candidatus Phytoplasma sp. AldY-WA1, Candidatus Phytoplasma stylosanthis, Candidatus Phytoplasma tritici, Candidatus Phytoplasma vitis, Candidatus Phytoplasma ziziphi, Columbia Basin potato purple top phytoplasma, Italian clover phyllody phytoplasma, Milkweed yellows phytoplasma, Phytoplasma sp., Poinsettia branch-inducing phytoplasma, Sweet potato little leaf phytoplasma, Texas Phoenix palm phytoplasma, Vaccinium witches'-broom phytoplasma, Vigna little leaf phytoplasma, Weeping tea tree witches'-broom phytoplasma</t>
  </si>
  <si>
    <t>Bonamia sp.' little leaf phytoplasma, 'Chrysanthemum coronarium' phytoplasma, 'Cynodon dactylon' phytoplasma, 'Elaeagnus angustifolia' witches'-broom phytoplasma, 'Melaleuca sp.' phytoplasma, 'Waltheria sp.' little leaf phytoplasma, 16SrI (Aster yellows group), 16SrIII (X-disease group), Aster yellows witches'-broom phytoplasma AYWB, Candidatus Phytoplasma australasiaticum, Candidatus Phytoplasma cynodontis, Candidatus Phytoplasma luffae, Candidatus Phytoplasma oryzae, Candidatus Phytoplasma phoenicium, Candidatus Phytoplasma pruni, Candidatus Phytoplasma sacchari, Candidatus Phytoplasma solani, Candidatus Phytoplasma stylosanthis, Candidatus Phytoplasma tritici, Candidatus Phytoplasma ziziphi, Chrysanthemum yellows phytoplasma, Columbia Basin potato purple top phytoplasma, Hydrangea phyllody phytoplasma, Italian clover phyllody phytoplasma, Mulberry dwarf phytoplasma, Onion yellows phytoplasma OY-M, Paulownia witches'-broom phytoplasma, Phytoplasma, Poinsettia branch-inducing phytoplasma, Rice orange leaf phytoplasma, Strawberry lethal yellows phytoplasma (CPA) str. NZSb11, Texas Phoenix palm phytoplasma, Vigna little leaf phytoplasma</t>
  </si>
  <si>
    <t>cyclic-di-AMP receptor, transcriptional regulator, protein from nitrogen regulatory protein P-II, uncharacterized, hypothetical</t>
  </si>
  <si>
    <t>hypothetical protein, putative secreted protein</t>
  </si>
  <si>
    <t>Cynodon dactylon' phytoplasma, Candidatus Phytoplasma cynodontis, Candidatus Phytoplasma oryzae, Candidatus Phytoplasma sacchari, Texas Phoenix palm phytoplasma</t>
  </si>
  <si>
    <t>zinc ABC transporter substrate-binding protein, hypothetical protein</t>
  </si>
  <si>
    <t>Brassica napus' phytoplasma, 'Catharanthus roseus' aster yellows phytoplasma, 'Cynodon dactylon' phytoplasma, 'Elaeagnus angustifolia' witches'-broom phytoplasma, 'Fragaria x ananassa' phyllody phytoplasma, 'Melaleuca sp.' phytoplasma, 'Santalum album' aster yellows phytoplasma, 16SrI (Aster yellows group), Candidatus Phytoplasma australasiaticum, Candidatus Phytoplasma australiense, Candidatus Phytoplasma cynodontis, Candidatus Phytoplasma luffae, Candidatus Phytoplasma meliae, Candidatus Phytoplasma oryzae, Candidatus Phytoplasma phoenicium, Candidatus Phytoplasma rubi, Candidatus Phytoplasma sacchari, Candidatus Phytoplasma solani, Candidatus Phytoplasma sp. AldY-WA1, Candidatus Phytoplasma stylosanthis, Candidatus Phytoplasma tritici, Candidatus Phytoplasma vitis, Candidatus Phytoplasma ziziphi, Chrysanthemum yellows phytoplasma, Columbia Basin potato purple top phytoplasma, Hydrangea phyllody phytoplasma, Maize bushy stunt phytoplasma, Mulberry dwarf phytoplasma, Onion yellows phytoplasma OY-M, Paulownia witches'-broom phytoplasma, Periwinkle leaf yellowing phytoplasma, Phytoplasma sp., Rapeseed phyllody phytoplasma, Rice orange leaf phytoplasma, Texas Phoenix palm phytoplasma, Vigna little leaf phytoplasma, Weeping tea tree witches'-broom phytoplasma</t>
  </si>
  <si>
    <t>HflB1, ATP-dependent zinc metalloprotease FtsH, predicted peptidase FtsH, AAA family ATPase</t>
  </si>
  <si>
    <t>Bituminaria bituminosa' little leaf phytoplasma, 'Catharanthus roseus' aster yellows phytoplasma, 'Chrysanthemum coronarium' phytoplasma, 'Cynodon dactylon' phytoplasma, 'Elaeagnus angustifolia' witches'-broom phytoplasma, 'Fragaria x ananassa' phyllody phytoplasma, 'Melaleuca sp.' phytoplasma, 'Sabal palmetto' decline phytoplasma, 'Santalum album' aster yellows phytoplasma, Candidatus Phytoplasma luffae, Candidatus Phytoplasma meliae, Candidatus Phytoplasma oryzae, Candidatus Phytoplasma phoenicium, Candidatus Phytoplasma pini, Candidatus Phytoplasma pruni, Candidatus Phytoplasma rubi, Candidatus Phytoplasma sacchari, Candidatus Phytoplasma solani, Candidatus Phytoplasma sp. AldY-WA1, Candidatus Phytoplasma stylosanthis, Candidatus Phytoplasma vitis, Candidatus Phytoplasma ziziphi, Coconut lethal yellowing phytoplasma, Columbia Basin potato purple top phytoplasma, Hydrangea phyllody phytoplasma, Italian clover phyllody phytoplasma, Milkweed yellows phytoplasma, Mulberry dwarf phytoplasma, Paulownia witches'-broom phytoplasma, Periwinkle leaf yellowing phytoplasma, Phytoplasma sp., Poinsettia branch-inducing phytoplasma, Rice orange leaf phytoplasma, Texas Phoenix palm phytoplasma, Vaccinium witches'-broom phytoplasma, Vigna little leaf phytoplasma, Weeping tea tree witches'-broom phytoplasma</t>
  </si>
  <si>
    <t>uncharacterized protein, hypothetical protein, unknown</t>
  </si>
  <si>
    <t>Glycine max, Ipomoea batatas, Lotus japonicus, Marchantia paleacea, Medicago truncatula, Tetracentron sinense, Zizania palustris</t>
  </si>
  <si>
    <t>Aster yellows witches'-broom phytoplasma, Candidatus Phytoplasma australiense, Candidatus Phytoplasma tritici, New Jersey aster yellows phytoplasma, Strawberry lethal yellows phytoplasma (CPA) str. NZSb11, Texas Phoenix palm phytoplasma</t>
  </si>
  <si>
    <t>Texas Phoenix palm phytoplasma, Milkweed yellows phytoplasma, Italian clover phyllody phytoplasma</t>
  </si>
  <si>
    <t>YqaJ viral recombinase family protein, hypothetical protein, endonuclease, putative phage-type endonuclease domain protein</t>
  </si>
  <si>
    <t>Bituminaria bituminosa' little leaf phytoplasma, 'Bonamia sp.' little leaf phytoplasma, 'Crotalaria aegyptiaca' phytoplasma, 'Fragaria x ananassa' phyllody phytoplasma, 'Gossypium sp.' phytoplasma, 'Waltheria sp.' little leaf phytoplasma, Candidatus Phytoplasma aurantifolia, Candidatus Phytoplasma australasiaticum, Candidatus Phytoplasma cynodontis, Candidatus Phytoplasma luffae, Candidatus Phytoplasma mali, Candidatus Phytoplasma meliae, Candidatus Phytoplasma oryzae, Candidatus Phytoplasma phoenicium, Candidatus Phytoplasma pini, Candidatus Phytoplasma pruni, Candidatus Phytoplasma sacchari, Candidatus Phytoplasma solani, Candidatus Phytoplasma sp. AldY-WA1, Candidatus Phytoplasma stylosanthis, Candidatus Phytoplasma vitis, Candidatus Phytoplasma ziziphi, Italian clover phyllody phytoplasma, Milkweed yellows phytoplasma, Phytoplasma sp., Poinsettia branch-inducing phytoplasma, Texas Phoenix palm phytoplasma, Vaccinium witches'-broom phytoplasma, Vigna little leaf phytoplasma</t>
  </si>
  <si>
    <t>molecular chaperone DnaJ</t>
  </si>
  <si>
    <t>Bituminaria bituminosa' little leaf phytoplasma, 'Bonamia sp.' little leaf phytoplasma, 'Crotalaria aegyptiaca' phytoplasma, 'Cynodon dactylon' phytoplasma, 'Gossypium sp.' phytoplasma, 'Melaleuca sp.' phytoplasma, 'Planchonia careya' phytoplasma, 'Vigna radiata' phytoplasma, 'Waltheria sp.' little leaf phytoplasma, 16SrII (Peanut WB group), Acholeplasma equirhinis, Candidatus Phytoplasma aurantifolia, Candidatus Phytoplasma australasiaticum, Candidatus Phytoplasma luffae, Candidatus Phytoplasma mali, Candidatus Phytoplasma meliae, Candidatus Phytoplasma oryzae, Candidatus Phytoplasma phoenicium, Candidatus Phytoplasma pini, Candidatus Phytoplasma pruni, Candidatus Phytoplasma rubi, Candidatus Phytoplasma sacchari, Candidatus Phytoplasma sp. AldY-WA1, Candidatus Phytoplasma stylosanthis, Candidatus Phytoplasma vitis, Candidatus Phytoplasma ziziphi, Columbia Basin potato purple top phytoplasma, Italian clover phyllody phytoplasma, Milkweed yellows phytoplasma, Peanut witches'-broom phytoplasma, Phytoplasma sp., Pigeon pea little leaf phytoplasma, Poinsettia branch-inducing phytoplasma, Texas Phoenix palm phytoplasma, Vaccinium witches'-broom phytoplasma, Vigna little leaf phytoplasma</t>
  </si>
  <si>
    <t>ribonuclease Y, predicted HD superfamily hydrolase</t>
  </si>
  <si>
    <t>Bituminaria bituminosa' little leaf phytoplasma, 'Bonamia sp.' little leaf phytoplasma, 'Crotalaria aegyptiaca' phytoplasma, 'Cynodon dactylon' phytoplasma, 'Melaleuca sp.' phytoplasma, 'Planchonia careya' phytoplasma, 'Santalum album' aster yellows phytoplasma, 'Waltheria sp.' little leaf phytoplasma, Candidatus Phytoplasma aurantifolia, Candidatus Phytoplasma australasiaticum, Candidatus Phytoplasma oryzae, Candidatus Phytoplasma phoenicium, Candidatus Phytoplasma pini, Candidatus Phytoplasma pruni, Candidatus Phytoplasma rubi, Candidatus Phytoplasma sacchari, Candidatus Phytoplasma sp. AldY-WA1, Candidatus Phytoplasma stylosanthis, Candidatus Phytoplasma tritici, Candidatus Phytoplasma vitis, Candidatus Phytoplasma ziziphi, Columbia Basin potato purple top phytoplasma, Italian clover phyllody phytoplasma, Milkweed yellows phytoplasma, Mulberry dwarf phytoplasma, Onion yellows phytoplasma OY-W, Periwinkle leaf yellowing phytoplasma, Phytoplasma sp., Pigeon pea little leaf phytoplasma, Poinsettia branch-inducing phytoplasma, Sweet potato little leaf phytoplasma, Texas Phoenix palm phytoplasma, Vaccinium witches'-broom phytoplasma, Vigna little leaf phytoplasma</t>
  </si>
  <si>
    <t>hypothetical protein, MetQ/NlpA family ABC transporter substrate-binding protein</t>
  </si>
  <si>
    <t>Brassica napus' phytoplasma, 'Catharanthus roseus' aster yellows phytoplasma, 'Chrysanthemum coronarium' phytoplasma, 'Cynodon dactylon' phytoplasma, 'Elaeagnus angustifolia' witches'-broom phytoplasma, 'Fragaria x ananassa' phyllody phytoplasma, 'Santalum album' aster yellows phytoplasma, Aster yellows witches'-broom phytoplasma, Bacillus sp. 1780r2a1, Candidatus Phytoplasma australiense, Candidatus Phytoplasma luffae, Candidatus Phytoplasma meliae, Candidatus Phytoplasma oryzae, Candidatus Phytoplasma pini, Candidatus Phytoplasma rubi, Candidatus Phytoplasma sacchari, Candidatus Phytoplasma solani, Candidatus Phytoplasma sp. AldY-WA1, Candidatus Phytoplasma stylosanthis, Candidatus Phytoplasma tritici, Candidatus Phytoplasma vitis, Candidatus Phytoplasma ziziphi, Chrysanthemum yellows phytoplasma, Columbia Basin potato purple top phytoplasma, Hydrangea phyllody phytoplasma, Maize bushy stunt phytoplasma, Mulberry dwarf phytoplasma, New Jersey aster yellows phytoplasma, Onion yellows phytoplasma OY-M, Paenibacillus borealis, Paenibacillus sp. FSL R5-0912, Paulownia witches'-broom phytoplasma, Peribacillus deserti, Periwinkle leaf yellowing phytoplasma, Phytoplasma sp., Priestia flexa, Rapeseed phyllody phytoplasma, Rice orange leaf phytoplasma, Texas Phoenix palm phytoplasma, unclassified Gemella, unclassified Paenibacillus</t>
  </si>
  <si>
    <t>YneF family protein, hypothetical protein</t>
  </si>
  <si>
    <t>Bituminaria bituminosa' little leaf phytoplasma, 'Bonamia sp.' little leaf phytoplasma, 'Crotalaria aegyptiaca' phytoplasma, 'Elaeagnus angustifolia' witches'-broom phytoplasma, 'Fragaria x ananassa' phyllody phytoplasma, 'Melaleuca sp.' phytoplasma, 'Opuntia sp.' phytoplasma, 'Planchonia careya' phytoplasma, 'Santalum album' aster yellows phytoplasma, 'Waltheria sp.' little leaf phytoplasma, 16SrI (Aster yellows group), 16SrIII (X-disease group), Acholeplasma granularum, Acholeplasma laidlawii, Acholeplasma sp., Acholeplasmataceae bacterium, Alteracholeplasma palmae, Candidatus Phytoplasma australasiaticum, Candidatus Phytoplasma australiense, Candidatus Phytoplasma luffae, Candidatus Phytoplasma mali, Candidatus Phytoplasma meliae, Candidatus Phytoplasma phoenicium, Candidatus Phytoplasma pini, Candidatus Phytoplasma pruni, Candidatus Phytoplasma rubi, Candidatus Phytoplasma solani, Candidatus Phytoplasma sp. AldY-WA1, Candidatus Phytoplasma stylosanthis, Candidatus Phytoplasma tritici, Candidatus Phytoplasma ziziphi, Columbia Basin potato purple top phytoplasma, Milkweed yellows phytoplasma, Paulownia witches'-broom phytoplasma, Periwinkle leaf yellowing phytoplasma, Phytoplasma sp., Vaccinium witches'-broom phytoplasma, Vigna little leaf phytoplasma</t>
  </si>
  <si>
    <t>hypothetical protein, super-infection exclusion protein B</t>
  </si>
  <si>
    <t>Bituminaria bituminosa' little leaf phytoplasma, 'Bonamia sp.' little leaf phytoplasma, 'Brassica napus' phytoplasma, 'Catharanthus roseus' aster yellows phytoplasma, 'Crotalaria aegyptiaca' phytoplasma, 'Cynodon dactylon' phytoplasma, 'Melaleuca sp.' phytoplasma, 'Opuntia sp.' phytoplasma, 'Parthenium hysterophorus' phyllody phytoplasma, 'Planchonia careya' phytoplasma, 'Santalum album' aster yellows phytoplasma, 16SrI (Aster yellows group), 16SrII (Peanut WB group), 16SrIII (X-disease group), Aster yellows witches'-broom phytoplasma, Candidatus Phytoplasma aurantifolia, Candidatus Phytoplasma australasiaticum, Candidatus Phytoplasma oryzae, Candidatus Phytoplasma phoenicium, Candidatus Phytoplasma pini, Candidatus Phytoplasma pruni, Candidatus Phytoplasma rubi, Candidatus Phytoplasma sacchari, Candidatus Phytoplasma sp. AldY-WA1, Candidatus Phytoplasma tritici, Candidatus Phytoplasma vitis, Candidatus Phytoplasma ziziphi, Italian clover phyllody phytoplasma, Maize bushy stunt phytoplasma, Phytoplasma, Poinsettia branch-inducing phytoplasma, Rice orange leaf phytoplasma, Sesame phyllody phytoplasma, Sweet potato little leaf phytoplasma, Texas Phoenix palm phytoplasma, Vigna little leaf phytoplasma, Weeping tea tree witches'-broom phytoplasma</t>
  </si>
  <si>
    <t>MEME46</t>
  </si>
  <si>
    <t>MEME34, MEME24, MEME50, MEME48, MEME35</t>
  </si>
  <si>
    <t>MEME34, MEME36, MEME9, MEME31</t>
  </si>
  <si>
    <t>MEME14, MEME25, MEME31</t>
  </si>
  <si>
    <t>MEME34, MEME12</t>
  </si>
  <si>
    <t>MEME34, MEME23, MEME42</t>
  </si>
  <si>
    <t>MEME48, MEME15</t>
  </si>
  <si>
    <t>MEME9</t>
  </si>
  <si>
    <t>MEME34, MEME39, MEME25</t>
  </si>
  <si>
    <t>MEME9, MEME32, MEME5, MEME34</t>
  </si>
  <si>
    <t xml:space="preserve">MEME34, MEME19, MEME31, MEME35 </t>
  </si>
  <si>
    <t>MEME50</t>
  </si>
  <si>
    <t>MEME34, MEME50, MEME12</t>
  </si>
  <si>
    <t>MEME9, MEME36</t>
  </si>
  <si>
    <t>MEME34, MEME9</t>
  </si>
  <si>
    <t>MEME34, MEME42, MEME35, MEME16</t>
  </si>
  <si>
    <t>MEME34, MEME44, MEME33, MEME48</t>
  </si>
  <si>
    <t>MEME34, MEME50, MEME23</t>
  </si>
  <si>
    <t>MEME33, MEME35, MEME31, MEME4, MEME48, MEME21</t>
  </si>
  <si>
    <t>MEME34, MEME4</t>
  </si>
  <si>
    <t>MEME44</t>
  </si>
  <si>
    <t>MEME7, MEME34, MEME4</t>
  </si>
  <si>
    <t>MEME39, MEME9, MEME50, MEME34, MEME25</t>
  </si>
  <si>
    <t>MEME34, MEME32, MEME9, MEME40, MEME5, MEME50, MEME9</t>
  </si>
  <si>
    <t>MEME34, MEME15, MEME50</t>
  </si>
  <si>
    <t>MEME34</t>
  </si>
  <si>
    <t>MEME25</t>
  </si>
  <si>
    <t>MEME25, MEME5, MEME42</t>
  </si>
  <si>
    <t>MEME5</t>
  </si>
  <si>
    <t>MEME35</t>
  </si>
  <si>
    <t>MEME2</t>
  </si>
  <si>
    <t>Tribe 1</t>
  </si>
  <si>
    <t>Tribe 10</t>
  </si>
  <si>
    <t>Tribe 7</t>
  </si>
  <si>
    <t>SAP61-like</t>
  </si>
  <si>
    <t>SAP11-like, SAP61-like</t>
  </si>
  <si>
    <t>fig|33926.128.peg.301</t>
  </si>
  <si>
    <t>fig|33926.128.peg.302</t>
  </si>
  <si>
    <t>fig|33926.128.peg.310</t>
  </si>
  <si>
    <t>MGFHLGCESVDGDHWERREQNTERRKEERQRKMMDLDVCSEASEYTGIQ</t>
  </si>
  <si>
    <t>MVDGFLSFHCMMGPTQEKSGPVSSPALPPFLVTCIAHAIF</t>
  </si>
  <si>
    <t>MFFSSFIMICFSCCFEDLELDAKIPFNEKKFINRIKKKITIEINPYEIKIFLFNFFFTLNKQNFLFLILLIVLKFFFKKIS</t>
  </si>
  <si>
    <t>Homology with known effectors</t>
  </si>
  <si>
    <t xml:space="preserve">MEME motif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</si>
</sst>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theme="1"/>
      <name val="Calibri"/>
      <family val="2"/>
      <scheme val="minor"/>
    </font>
    <font>
      <b/>
      <sz val="16"/>
      <color theme="3"/>
      <name val="Calibri Light"/>
      <family val="2"/>
      <scheme val="major"/>
    </font>
    <font>
      <sz val="15"/>
      <name val="Calibri"/>
      <family val="2"/>
      <scheme val="minor"/>
    </font>
    <font>
      <b/>
      <sz val="16"/>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18" fillId="0" borderId="0" xfId="0" applyFont="1" applyAlignment="1">
      <alignment horizontal="right"/>
    </xf>
    <xf numFmtId="0" fontId="18" fillId="0" borderId="0" xfId="0" applyFont="1" applyAlignment="1">
      <alignment horizontal="left"/>
    </xf>
    <xf numFmtId="0" fontId="18" fillId="0" borderId="0" xfId="0" quotePrefix="1" applyFont="1" applyAlignment="1">
      <alignment horizontal="left"/>
    </xf>
    <xf numFmtId="0" fontId="19" fillId="0" borderId="10" xfId="5" applyFont="1" applyBorder="1" applyAlignment="1">
      <alignment horizontal="center" vertical="center"/>
    </xf>
    <xf numFmtId="0" fontId="19" fillId="0" borderId="10" xfId="5" applyFont="1" applyBorder="1" applyAlignment="1">
      <alignment horizontal="center" vertical="center" wrapText="1"/>
    </xf>
    <xf numFmtId="0" fontId="20" fillId="0" borderId="0" xfId="0" applyFont="1"/>
    <xf numFmtId="0" fontId="21" fillId="0" borderId="10" xfId="5" applyFont="1" applyBorder="1" applyAlignment="1">
      <alignment horizontal="center" vertic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
  <sheetViews>
    <sheetView tabSelected="1" zoomScale="90" zoomScaleNormal="90" workbookViewId="0"/>
  </sheetViews>
  <sheetFormatPr baseColWidth="10" defaultRowHeight="20" x14ac:dyDescent="0.25"/>
  <cols>
    <col min="1" max="1" width="28.5" style="7" customWidth="1"/>
    <col min="2" max="2" width="19.83203125" style="1" customWidth="1"/>
    <col min="3" max="3" width="13.1640625" style="2" customWidth="1"/>
    <col min="4" max="4" width="14.6640625" style="2" customWidth="1"/>
    <col min="5" max="5" width="9" style="2" customWidth="1"/>
    <col min="6" max="6" width="10.83203125" style="2" customWidth="1"/>
    <col min="7" max="7" width="9.33203125" style="2" customWidth="1"/>
    <col min="8" max="8" width="15" style="2" customWidth="1"/>
    <col min="9" max="9" width="10.83203125" style="2"/>
    <col min="10" max="10" width="13.5" style="2" customWidth="1"/>
    <col min="11" max="11" width="15.1640625" style="2" customWidth="1"/>
    <col min="12" max="12" width="14.5" style="2" customWidth="1"/>
    <col min="13" max="13" width="27.1640625" style="2" customWidth="1"/>
    <col min="14" max="14" width="25.83203125" style="2" customWidth="1"/>
    <col min="15" max="15" width="20.6640625" style="2" customWidth="1"/>
    <col min="16" max="16" width="25.1640625" style="2" customWidth="1"/>
    <col min="17" max="17" width="13" style="2" customWidth="1"/>
  </cols>
  <sheetData>
    <row r="1" spans="1:17" ht="56" customHeight="1" thickBot="1" x14ac:dyDescent="0.25">
      <c r="A1" s="8" t="s">
        <v>98</v>
      </c>
      <c r="B1" s="5" t="s">
        <v>99</v>
      </c>
      <c r="C1" s="5" t="s">
        <v>102</v>
      </c>
      <c r="D1" s="6" t="s">
        <v>103</v>
      </c>
      <c r="E1" s="6" t="s">
        <v>104</v>
      </c>
      <c r="F1" s="6" t="s">
        <v>105</v>
      </c>
      <c r="G1" s="6" t="s">
        <v>106</v>
      </c>
      <c r="H1" s="6" t="s">
        <v>107</v>
      </c>
      <c r="I1" s="6" t="s">
        <v>108</v>
      </c>
      <c r="J1" s="5" t="s">
        <v>100</v>
      </c>
      <c r="K1" s="5" t="s">
        <v>101</v>
      </c>
      <c r="L1" s="6" t="s">
        <v>117</v>
      </c>
      <c r="M1" s="6" t="s">
        <v>204</v>
      </c>
      <c r="N1" s="6" t="s">
        <v>123</v>
      </c>
      <c r="O1" s="6" t="s">
        <v>121</v>
      </c>
      <c r="P1" s="6" t="s">
        <v>205</v>
      </c>
      <c r="Q1" s="6" t="s">
        <v>109</v>
      </c>
    </row>
    <row r="2" spans="1:17" x14ac:dyDescent="0.25">
      <c r="A2" s="7" t="s">
        <v>0</v>
      </c>
      <c r="B2" s="1" t="s">
        <v>1</v>
      </c>
      <c r="C2" s="2">
        <f>LEN(B2)</f>
        <v>172</v>
      </c>
      <c r="D2" s="2">
        <f>LEN(B2)-LEN(SUBSTITUTE(B2, "N",""))</f>
        <v>20</v>
      </c>
      <c r="E2" s="2">
        <f>LEN(B2)-LEN(SUBSTITUTE(B2, "K",""))</f>
        <v>28</v>
      </c>
      <c r="F2" s="2">
        <f>LEN(B2)-LEN(SUBSTITUTE(B2, "L",""))</f>
        <v>20</v>
      </c>
      <c r="G2" s="2">
        <f>LEN(B2)-LEN(SUBSTITUTE(B2, "S",""))</f>
        <v>14</v>
      </c>
      <c r="H2" s="2">
        <f>LEN(B2)-LEN(SUBSTITUTE(B2, "W",""))</f>
        <v>0</v>
      </c>
      <c r="I2" s="2">
        <f>LEN(B2)-LEN(SUBSTITUTE(B2, "C",""))</f>
        <v>3</v>
      </c>
      <c r="J2" s="2" t="s">
        <v>110</v>
      </c>
      <c r="K2" s="2">
        <v>0</v>
      </c>
      <c r="L2" s="2" t="s">
        <v>118</v>
      </c>
      <c r="M2" s="3" t="s">
        <v>116</v>
      </c>
      <c r="N2" s="3" t="s">
        <v>124</v>
      </c>
      <c r="O2" s="3" t="s">
        <v>122</v>
      </c>
      <c r="P2" s="3" t="s">
        <v>167</v>
      </c>
      <c r="Q2" s="3" t="s">
        <v>193</v>
      </c>
    </row>
    <row r="3" spans="1:17" x14ac:dyDescent="0.25">
      <c r="A3" s="7" t="s">
        <v>2</v>
      </c>
      <c r="B3" s="1" t="s">
        <v>3</v>
      </c>
      <c r="C3" s="2">
        <f t="shared" ref="C3:C55" si="0">LEN(B3)</f>
        <v>91</v>
      </c>
      <c r="D3" s="2">
        <f t="shared" ref="D3:D55" si="1">LEN(B3)-LEN(SUBSTITUTE(B3, "N",""))</f>
        <v>4</v>
      </c>
      <c r="E3" s="2">
        <f t="shared" ref="E3:E55" si="2">LEN(B3)-LEN(SUBSTITUTE(B3, "K",""))</f>
        <v>9</v>
      </c>
      <c r="F3" s="2">
        <f t="shared" ref="F3:F55" si="3">LEN(B3)-LEN(SUBSTITUTE(B3, "L",""))</f>
        <v>10</v>
      </c>
      <c r="G3" s="2">
        <f t="shared" ref="G3:G55" si="4">LEN(B3)-LEN(SUBSTITUTE(B3, "S",""))</f>
        <v>9</v>
      </c>
      <c r="H3" s="2">
        <f t="shared" ref="H3:H55" si="5">LEN(B3)-LEN(SUBSTITUTE(B3, "W",""))</f>
        <v>1</v>
      </c>
      <c r="I3" s="2">
        <f t="shared" ref="I3:I55" si="6">LEN(B3)-LEN(SUBSTITUTE(B3, "C",""))</f>
        <v>0</v>
      </c>
      <c r="J3" s="2" t="s">
        <v>110</v>
      </c>
      <c r="K3" s="2">
        <v>0</v>
      </c>
      <c r="L3" s="2" t="s">
        <v>119</v>
      </c>
      <c r="M3" s="3" t="s">
        <v>116</v>
      </c>
      <c r="N3" s="3" t="s">
        <v>124</v>
      </c>
      <c r="O3" s="3" t="s">
        <v>122</v>
      </c>
      <c r="P3" s="3" t="s">
        <v>116</v>
      </c>
      <c r="Q3" s="3" t="s">
        <v>116</v>
      </c>
    </row>
    <row r="4" spans="1:17" x14ac:dyDescent="0.25">
      <c r="A4" s="7" t="s">
        <v>4</v>
      </c>
      <c r="B4" s="1" t="s">
        <v>5</v>
      </c>
      <c r="C4" s="2">
        <f t="shared" si="0"/>
        <v>43</v>
      </c>
      <c r="D4" s="2">
        <f t="shared" si="1"/>
        <v>3</v>
      </c>
      <c r="E4" s="2">
        <f t="shared" si="2"/>
        <v>5</v>
      </c>
      <c r="F4" s="2">
        <f t="shared" si="3"/>
        <v>2</v>
      </c>
      <c r="G4" s="2">
        <f t="shared" si="4"/>
        <v>6</v>
      </c>
      <c r="H4" s="2">
        <f t="shared" si="5"/>
        <v>0</v>
      </c>
      <c r="I4" s="2">
        <f t="shared" si="6"/>
        <v>1</v>
      </c>
      <c r="J4" s="2" t="s">
        <v>111</v>
      </c>
      <c r="K4" s="2">
        <v>0</v>
      </c>
      <c r="L4" s="2" t="s">
        <v>119</v>
      </c>
      <c r="M4" s="3" t="s">
        <v>116</v>
      </c>
      <c r="N4" s="3" t="s">
        <v>116</v>
      </c>
      <c r="O4" s="3" t="s">
        <v>116</v>
      </c>
      <c r="P4" s="3" t="s">
        <v>116</v>
      </c>
      <c r="Q4" s="3" t="s">
        <v>116</v>
      </c>
    </row>
    <row r="5" spans="1:17" x14ac:dyDescent="0.25">
      <c r="A5" s="7" t="s">
        <v>6</v>
      </c>
      <c r="B5" s="1" t="s">
        <v>7</v>
      </c>
      <c r="C5" s="2">
        <f t="shared" si="0"/>
        <v>383</v>
      </c>
      <c r="D5" s="2">
        <f t="shared" si="1"/>
        <v>52</v>
      </c>
      <c r="E5" s="2">
        <f t="shared" si="2"/>
        <v>52</v>
      </c>
      <c r="F5" s="2">
        <f t="shared" si="3"/>
        <v>44</v>
      </c>
      <c r="G5" s="2">
        <f t="shared" si="4"/>
        <v>30</v>
      </c>
      <c r="H5" s="2">
        <f t="shared" si="5"/>
        <v>0</v>
      </c>
      <c r="I5" s="2">
        <f t="shared" si="6"/>
        <v>1</v>
      </c>
      <c r="J5" s="2" t="s">
        <v>110</v>
      </c>
      <c r="K5" s="2">
        <v>0</v>
      </c>
      <c r="L5" s="2" t="s">
        <v>118</v>
      </c>
      <c r="M5" s="3" t="s">
        <v>116</v>
      </c>
      <c r="N5" s="3" t="s">
        <v>124</v>
      </c>
      <c r="O5" s="3" t="s">
        <v>122</v>
      </c>
      <c r="P5" s="3" t="s">
        <v>178</v>
      </c>
      <c r="Q5" s="3" t="s">
        <v>193</v>
      </c>
    </row>
    <row r="6" spans="1:17" x14ac:dyDescent="0.25">
      <c r="A6" s="7" t="s">
        <v>8</v>
      </c>
      <c r="B6" s="1" t="s">
        <v>9</v>
      </c>
      <c r="C6" s="2">
        <f t="shared" si="0"/>
        <v>194</v>
      </c>
      <c r="D6" s="2">
        <f t="shared" si="1"/>
        <v>19</v>
      </c>
      <c r="E6" s="2">
        <f t="shared" si="2"/>
        <v>18</v>
      </c>
      <c r="F6" s="2">
        <f t="shared" si="3"/>
        <v>18</v>
      </c>
      <c r="G6" s="2">
        <f t="shared" si="4"/>
        <v>18</v>
      </c>
      <c r="H6" s="2">
        <f t="shared" si="5"/>
        <v>0</v>
      </c>
      <c r="I6" s="2">
        <f t="shared" si="6"/>
        <v>0</v>
      </c>
      <c r="J6" s="2" t="s">
        <v>110</v>
      </c>
      <c r="K6" s="2">
        <v>0</v>
      </c>
      <c r="L6" s="2" t="s">
        <v>118</v>
      </c>
      <c r="M6" s="3" t="s">
        <v>116</v>
      </c>
      <c r="N6" s="3" t="s">
        <v>116</v>
      </c>
      <c r="O6" s="3" t="s">
        <v>116</v>
      </c>
      <c r="P6" s="3" t="s">
        <v>181</v>
      </c>
      <c r="Q6" s="3" t="s">
        <v>193</v>
      </c>
    </row>
    <row r="7" spans="1:17" x14ac:dyDescent="0.25">
      <c r="A7" s="7" t="s">
        <v>10</v>
      </c>
      <c r="B7" s="1" t="s">
        <v>11</v>
      </c>
      <c r="C7" s="2">
        <f t="shared" si="0"/>
        <v>94</v>
      </c>
      <c r="D7" s="2">
        <f t="shared" si="1"/>
        <v>7</v>
      </c>
      <c r="E7" s="2">
        <f t="shared" si="2"/>
        <v>17</v>
      </c>
      <c r="F7" s="2">
        <f t="shared" si="3"/>
        <v>6</v>
      </c>
      <c r="G7" s="2">
        <f t="shared" si="4"/>
        <v>2</v>
      </c>
      <c r="H7" s="2">
        <f t="shared" si="5"/>
        <v>2</v>
      </c>
      <c r="I7" s="2">
        <f t="shared" si="6"/>
        <v>1</v>
      </c>
      <c r="J7" s="2" t="s">
        <v>111</v>
      </c>
      <c r="K7" s="2">
        <v>0</v>
      </c>
      <c r="L7" s="2" t="s">
        <v>118</v>
      </c>
      <c r="M7" s="3" t="s">
        <v>112</v>
      </c>
      <c r="N7" s="3" t="s">
        <v>125</v>
      </c>
      <c r="O7" s="4" t="s">
        <v>126</v>
      </c>
      <c r="P7" s="3" t="s">
        <v>162</v>
      </c>
      <c r="Q7" s="3" t="s">
        <v>116</v>
      </c>
    </row>
    <row r="8" spans="1:17" x14ac:dyDescent="0.25">
      <c r="A8" s="7" t="s">
        <v>12</v>
      </c>
      <c r="B8" s="1" t="s">
        <v>13</v>
      </c>
      <c r="C8" s="2">
        <f t="shared" si="0"/>
        <v>124</v>
      </c>
      <c r="D8" s="2">
        <f t="shared" si="1"/>
        <v>10</v>
      </c>
      <c r="E8" s="2">
        <f t="shared" si="2"/>
        <v>19</v>
      </c>
      <c r="F8" s="2">
        <f t="shared" si="3"/>
        <v>6</v>
      </c>
      <c r="G8" s="2">
        <f t="shared" si="4"/>
        <v>12</v>
      </c>
      <c r="H8" s="2">
        <f t="shared" si="5"/>
        <v>0</v>
      </c>
      <c r="I8" s="2">
        <f t="shared" si="6"/>
        <v>2</v>
      </c>
      <c r="J8" s="2" t="s">
        <v>110</v>
      </c>
      <c r="K8" s="2">
        <v>0</v>
      </c>
      <c r="L8" s="2" t="s">
        <v>118</v>
      </c>
      <c r="M8" s="3" t="s">
        <v>113</v>
      </c>
      <c r="N8" s="3" t="s">
        <v>127</v>
      </c>
      <c r="O8" s="4" t="s">
        <v>128</v>
      </c>
      <c r="P8" s="3" t="s">
        <v>174</v>
      </c>
      <c r="Q8" s="3" t="s">
        <v>193</v>
      </c>
    </row>
    <row r="9" spans="1:17" x14ac:dyDescent="0.25">
      <c r="A9" s="7" t="s">
        <v>14</v>
      </c>
      <c r="B9" s="1" t="s">
        <v>15</v>
      </c>
      <c r="C9" s="2">
        <f t="shared" si="0"/>
        <v>38</v>
      </c>
      <c r="D9" s="2">
        <f t="shared" si="1"/>
        <v>2</v>
      </c>
      <c r="E9" s="2">
        <f t="shared" si="2"/>
        <v>4</v>
      </c>
      <c r="F9" s="2">
        <f t="shared" si="3"/>
        <v>3</v>
      </c>
      <c r="G9" s="2">
        <f t="shared" si="4"/>
        <v>1</v>
      </c>
      <c r="H9" s="2">
        <f t="shared" si="5"/>
        <v>0</v>
      </c>
      <c r="I9" s="2">
        <f t="shared" si="6"/>
        <v>0</v>
      </c>
      <c r="J9" s="2" t="s">
        <v>110</v>
      </c>
      <c r="K9" s="2">
        <v>0</v>
      </c>
      <c r="L9" s="2" t="s">
        <v>118</v>
      </c>
      <c r="M9" s="3" t="s">
        <v>112</v>
      </c>
      <c r="N9" s="3" t="s">
        <v>116</v>
      </c>
      <c r="O9" s="3" t="s">
        <v>116</v>
      </c>
      <c r="P9" s="3" t="s">
        <v>116</v>
      </c>
      <c r="Q9" s="3" t="s">
        <v>116</v>
      </c>
    </row>
    <row r="10" spans="1:17" x14ac:dyDescent="0.25">
      <c r="A10" s="7" t="s">
        <v>16</v>
      </c>
      <c r="B10" s="1" t="s">
        <v>17</v>
      </c>
      <c r="C10" s="2">
        <f t="shared" si="0"/>
        <v>54</v>
      </c>
      <c r="D10" s="2">
        <f t="shared" si="1"/>
        <v>6</v>
      </c>
      <c r="E10" s="2">
        <f t="shared" si="2"/>
        <v>8</v>
      </c>
      <c r="F10" s="2">
        <f t="shared" si="3"/>
        <v>3</v>
      </c>
      <c r="G10" s="2">
        <f t="shared" si="4"/>
        <v>3</v>
      </c>
      <c r="H10" s="2">
        <f t="shared" si="5"/>
        <v>1</v>
      </c>
      <c r="I10" s="2">
        <f t="shared" si="6"/>
        <v>0</v>
      </c>
      <c r="J10" s="2" t="s">
        <v>111</v>
      </c>
      <c r="K10" s="2">
        <v>0</v>
      </c>
      <c r="L10" s="2" t="s">
        <v>118</v>
      </c>
      <c r="M10" s="3" t="s">
        <v>112</v>
      </c>
      <c r="N10" s="3" t="s">
        <v>129</v>
      </c>
      <c r="O10" s="4" t="s">
        <v>130</v>
      </c>
      <c r="P10" s="3" t="s">
        <v>116</v>
      </c>
      <c r="Q10" s="3" t="s">
        <v>116</v>
      </c>
    </row>
    <row r="11" spans="1:17" x14ac:dyDescent="0.25">
      <c r="A11" s="7" t="s">
        <v>18</v>
      </c>
      <c r="B11" s="1" t="s">
        <v>19</v>
      </c>
      <c r="C11" s="2">
        <f t="shared" si="0"/>
        <v>128</v>
      </c>
      <c r="D11" s="2">
        <f t="shared" si="1"/>
        <v>7</v>
      </c>
      <c r="E11" s="2">
        <f t="shared" si="2"/>
        <v>21</v>
      </c>
      <c r="F11" s="2">
        <f t="shared" si="3"/>
        <v>10</v>
      </c>
      <c r="G11" s="2">
        <f t="shared" si="4"/>
        <v>10</v>
      </c>
      <c r="H11" s="2">
        <f t="shared" si="5"/>
        <v>0</v>
      </c>
      <c r="I11" s="2">
        <f t="shared" si="6"/>
        <v>2</v>
      </c>
      <c r="J11" s="2" t="s">
        <v>110</v>
      </c>
      <c r="K11" s="2">
        <v>0</v>
      </c>
      <c r="L11" s="2" t="s">
        <v>118</v>
      </c>
      <c r="M11" s="3" t="s">
        <v>114</v>
      </c>
      <c r="N11" s="3" t="s">
        <v>131</v>
      </c>
      <c r="O11" s="3" t="s">
        <v>132</v>
      </c>
      <c r="P11" s="3" t="s">
        <v>179</v>
      </c>
      <c r="Q11" s="3" t="s">
        <v>193</v>
      </c>
    </row>
    <row r="12" spans="1:17" x14ac:dyDescent="0.25">
      <c r="A12" s="7" t="s">
        <v>20</v>
      </c>
      <c r="B12" s="1" t="s">
        <v>21</v>
      </c>
      <c r="C12" s="2">
        <f t="shared" si="0"/>
        <v>40</v>
      </c>
      <c r="D12" s="2">
        <f t="shared" si="1"/>
        <v>6</v>
      </c>
      <c r="E12" s="2">
        <f t="shared" si="2"/>
        <v>6</v>
      </c>
      <c r="F12" s="2">
        <f t="shared" si="3"/>
        <v>5</v>
      </c>
      <c r="G12" s="2">
        <f t="shared" si="4"/>
        <v>0</v>
      </c>
      <c r="H12" s="2">
        <f t="shared" si="5"/>
        <v>0</v>
      </c>
      <c r="I12" s="2">
        <f t="shared" si="6"/>
        <v>0</v>
      </c>
      <c r="J12" s="2" t="s">
        <v>110</v>
      </c>
      <c r="K12" s="2">
        <v>0</v>
      </c>
      <c r="L12" s="2" t="s">
        <v>118</v>
      </c>
      <c r="M12" s="3" t="s">
        <v>116</v>
      </c>
      <c r="N12" s="3" t="s">
        <v>116</v>
      </c>
      <c r="O12" s="3" t="s">
        <v>116</v>
      </c>
      <c r="P12" s="3" t="s">
        <v>116</v>
      </c>
      <c r="Q12" s="3" t="s">
        <v>116</v>
      </c>
    </row>
    <row r="13" spans="1:17" x14ac:dyDescent="0.25">
      <c r="A13" s="7" t="s">
        <v>22</v>
      </c>
      <c r="B13" s="1" t="s">
        <v>23</v>
      </c>
      <c r="C13" s="2">
        <f t="shared" si="0"/>
        <v>81</v>
      </c>
      <c r="D13" s="2">
        <f t="shared" si="1"/>
        <v>6</v>
      </c>
      <c r="E13" s="2">
        <f t="shared" si="2"/>
        <v>4</v>
      </c>
      <c r="F13" s="2">
        <f t="shared" si="3"/>
        <v>10</v>
      </c>
      <c r="G13" s="2">
        <f t="shared" si="4"/>
        <v>8</v>
      </c>
      <c r="H13" s="2">
        <f t="shared" si="5"/>
        <v>0</v>
      </c>
      <c r="I13" s="2">
        <f t="shared" si="6"/>
        <v>1</v>
      </c>
      <c r="J13" s="2" t="s">
        <v>110</v>
      </c>
      <c r="K13" s="2">
        <v>0</v>
      </c>
      <c r="L13" s="2" t="s">
        <v>120</v>
      </c>
      <c r="M13" s="3" t="s">
        <v>116</v>
      </c>
      <c r="N13" s="3" t="s">
        <v>124</v>
      </c>
      <c r="O13" s="4" t="s">
        <v>133</v>
      </c>
      <c r="P13" s="3" t="s">
        <v>116</v>
      </c>
      <c r="Q13" s="3" t="s">
        <v>116</v>
      </c>
    </row>
    <row r="14" spans="1:17" x14ac:dyDescent="0.25">
      <c r="A14" s="7" t="s">
        <v>24</v>
      </c>
      <c r="B14" s="1" t="s">
        <v>25</v>
      </c>
      <c r="C14" s="2">
        <f t="shared" si="0"/>
        <v>242</v>
      </c>
      <c r="D14" s="2">
        <f t="shared" si="1"/>
        <v>30</v>
      </c>
      <c r="E14" s="2">
        <f t="shared" si="2"/>
        <v>38</v>
      </c>
      <c r="F14" s="2">
        <f t="shared" si="3"/>
        <v>28</v>
      </c>
      <c r="G14" s="2">
        <f t="shared" si="4"/>
        <v>13</v>
      </c>
      <c r="H14" s="2">
        <f t="shared" si="5"/>
        <v>1</v>
      </c>
      <c r="I14" s="2">
        <f t="shared" si="6"/>
        <v>1</v>
      </c>
      <c r="J14" s="2" t="s">
        <v>111</v>
      </c>
      <c r="K14" s="2">
        <v>1</v>
      </c>
      <c r="L14" s="2" t="s">
        <v>120</v>
      </c>
      <c r="M14" s="3" t="s">
        <v>115</v>
      </c>
      <c r="N14" s="3" t="s">
        <v>124</v>
      </c>
      <c r="O14" s="3" t="s">
        <v>122</v>
      </c>
      <c r="P14" s="3" t="s">
        <v>171</v>
      </c>
      <c r="Q14" s="3" t="s">
        <v>193</v>
      </c>
    </row>
    <row r="15" spans="1:17" x14ac:dyDescent="0.25">
      <c r="A15" s="7" t="s">
        <v>26</v>
      </c>
      <c r="B15" s="1" t="s">
        <v>27</v>
      </c>
      <c r="C15" s="2">
        <f t="shared" si="0"/>
        <v>705</v>
      </c>
      <c r="D15" s="2">
        <f t="shared" si="1"/>
        <v>97</v>
      </c>
      <c r="E15" s="2">
        <f t="shared" si="2"/>
        <v>101</v>
      </c>
      <c r="F15" s="2">
        <f t="shared" si="3"/>
        <v>76</v>
      </c>
      <c r="G15" s="2">
        <f t="shared" si="4"/>
        <v>30</v>
      </c>
      <c r="H15" s="2">
        <f t="shared" si="5"/>
        <v>2</v>
      </c>
      <c r="I15" s="2">
        <f t="shared" si="6"/>
        <v>2</v>
      </c>
      <c r="J15" s="2" t="s">
        <v>110</v>
      </c>
      <c r="K15" s="2">
        <v>0</v>
      </c>
      <c r="L15" s="2" t="s">
        <v>118</v>
      </c>
      <c r="M15" s="3" t="s">
        <v>116</v>
      </c>
      <c r="N15" s="3" t="s">
        <v>134</v>
      </c>
      <c r="O15" s="4" t="s">
        <v>135</v>
      </c>
      <c r="P15" s="3" t="s">
        <v>180</v>
      </c>
      <c r="Q15" s="3" t="s">
        <v>116</v>
      </c>
    </row>
    <row r="16" spans="1:17" x14ac:dyDescent="0.25">
      <c r="A16" s="7" t="s">
        <v>28</v>
      </c>
      <c r="B16" s="1" t="s">
        <v>29</v>
      </c>
      <c r="C16" s="2">
        <f t="shared" si="0"/>
        <v>324</v>
      </c>
      <c r="D16" s="2">
        <f t="shared" si="1"/>
        <v>36</v>
      </c>
      <c r="E16" s="2">
        <f t="shared" si="2"/>
        <v>35</v>
      </c>
      <c r="F16" s="2">
        <f t="shared" si="3"/>
        <v>26</v>
      </c>
      <c r="G16" s="2">
        <f t="shared" si="4"/>
        <v>25</v>
      </c>
      <c r="H16" s="2">
        <f t="shared" si="5"/>
        <v>1</v>
      </c>
      <c r="I16" s="2">
        <f t="shared" si="6"/>
        <v>8</v>
      </c>
      <c r="J16" s="2" t="s">
        <v>111</v>
      </c>
      <c r="K16" s="2">
        <v>0</v>
      </c>
      <c r="L16" s="2" t="s">
        <v>119</v>
      </c>
      <c r="M16" s="3" t="s">
        <v>116</v>
      </c>
      <c r="N16" s="3" t="s">
        <v>136</v>
      </c>
      <c r="O16" s="4" t="s">
        <v>137</v>
      </c>
      <c r="P16" s="3" t="s">
        <v>184</v>
      </c>
      <c r="Q16" s="3" t="s">
        <v>116</v>
      </c>
    </row>
    <row r="17" spans="1:17" x14ac:dyDescent="0.25">
      <c r="A17" s="7" t="s">
        <v>30</v>
      </c>
      <c r="B17" s="1" t="s">
        <v>31</v>
      </c>
      <c r="C17" s="2">
        <f t="shared" si="0"/>
        <v>118</v>
      </c>
      <c r="D17" s="2">
        <f t="shared" si="1"/>
        <v>14</v>
      </c>
      <c r="E17" s="2">
        <f t="shared" si="2"/>
        <v>15</v>
      </c>
      <c r="F17" s="2">
        <f t="shared" si="3"/>
        <v>13</v>
      </c>
      <c r="G17" s="2">
        <f t="shared" si="4"/>
        <v>6</v>
      </c>
      <c r="H17" s="2">
        <f t="shared" si="5"/>
        <v>0</v>
      </c>
      <c r="I17" s="2">
        <f t="shared" si="6"/>
        <v>0</v>
      </c>
      <c r="J17" s="2" t="s">
        <v>111</v>
      </c>
      <c r="K17" s="2">
        <v>0</v>
      </c>
      <c r="L17" s="2" t="s">
        <v>119</v>
      </c>
      <c r="M17" s="3" t="s">
        <v>116</v>
      </c>
      <c r="N17" s="3" t="s">
        <v>139</v>
      </c>
      <c r="O17" s="4" t="s">
        <v>138</v>
      </c>
      <c r="P17" s="3" t="s">
        <v>116</v>
      </c>
      <c r="Q17" s="3" t="s">
        <v>116</v>
      </c>
    </row>
    <row r="18" spans="1:17" x14ac:dyDescent="0.25">
      <c r="A18" s="7" t="s">
        <v>32</v>
      </c>
      <c r="B18" s="1" t="s">
        <v>33</v>
      </c>
      <c r="C18" s="2">
        <f t="shared" si="0"/>
        <v>254</v>
      </c>
      <c r="D18" s="2">
        <f t="shared" si="1"/>
        <v>33</v>
      </c>
      <c r="E18" s="2">
        <f t="shared" si="2"/>
        <v>33</v>
      </c>
      <c r="F18" s="2">
        <f t="shared" si="3"/>
        <v>6</v>
      </c>
      <c r="G18" s="2">
        <f t="shared" si="4"/>
        <v>34</v>
      </c>
      <c r="H18" s="2">
        <f t="shared" si="5"/>
        <v>0</v>
      </c>
      <c r="I18" s="2">
        <f t="shared" si="6"/>
        <v>1</v>
      </c>
      <c r="J18" s="2" t="s">
        <v>110</v>
      </c>
      <c r="K18" s="2">
        <v>0</v>
      </c>
      <c r="L18" s="2" t="s">
        <v>119</v>
      </c>
      <c r="M18" s="3" t="s">
        <v>116</v>
      </c>
      <c r="N18" s="3" t="s">
        <v>116</v>
      </c>
      <c r="O18" s="3" t="s">
        <v>116</v>
      </c>
      <c r="P18" s="3" t="s">
        <v>165</v>
      </c>
      <c r="Q18" s="3" t="s">
        <v>194</v>
      </c>
    </row>
    <row r="19" spans="1:17" x14ac:dyDescent="0.25">
      <c r="A19" s="7" t="s">
        <v>34</v>
      </c>
      <c r="B19" s="1" t="s">
        <v>35</v>
      </c>
      <c r="C19" s="2">
        <f t="shared" si="0"/>
        <v>326</v>
      </c>
      <c r="D19" s="2">
        <f t="shared" si="1"/>
        <v>37</v>
      </c>
      <c r="E19" s="2">
        <f t="shared" si="2"/>
        <v>36</v>
      </c>
      <c r="F19" s="2">
        <f t="shared" si="3"/>
        <v>30</v>
      </c>
      <c r="G19" s="2">
        <f t="shared" si="4"/>
        <v>24</v>
      </c>
      <c r="H19" s="2">
        <f t="shared" si="5"/>
        <v>1</v>
      </c>
      <c r="I19" s="2">
        <f t="shared" si="6"/>
        <v>2</v>
      </c>
      <c r="J19" s="2" t="s">
        <v>110</v>
      </c>
      <c r="K19" s="2">
        <v>0</v>
      </c>
      <c r="L19" s="2" t="s">
        <v>118</v>
      </c>
      <c r="M19" s="3" t="s">
        <v>116</v>
      </c>
      <c r="N19" s="3" t="s">
        <v>140</v>
      </c>
      <c r="O19" s="4" t="s">
        <v>141</v>
      </c>
      <c r="P19" s="3" t="s">
        <v>183</v>
      </c>
      <c r="Q19" s="3" t="s">
        <v>116</v>
      </c>
    </row>
    <row r="20" spans="1:17" x14ac:dyDescent="0.25">
      <c r="A20" s="7" t="s">
        <v>36</v>
      </c>
      <c r="B20" s="1" t="s">
        <v>37</v>
      </c>
      <c r="C20" s="2">
        <f t="shared" si="0"/>
        <v>369</v>
      </c>
      <c r="D20" s="2">
        <f t="shared" si="1"/>
        <v>28</v>
      </c>
      <c r="E20" s="2">
        <f t="shared" si="2"/>
        <v>55</v>
      </c>
      <c r="F20" s="2">
        <f t="shared" si="3"/>
        <v>47</v>
      </c>
      <c r="G20" s="2">
        <f t="shared" si="4"/>
        <v>28</v>
      </c>
      <c r="H20" s="2">
        <f t="shared" si="5"/>
        <v>5</v>
      </c>
      <c r="I20" s="2">
        <f t="shared" si="6"/>
        <v>2</v>
      </c>
      <c r="J20" s="2" t="s">
        <v>110</v>
      </c>
      <c r="K20" s="2">
        <v>0</v>
      </c>
      <c r="L20" s="2" t="s">
        <v>118</v>
      </c>
      <c r="M20" s="3" t="s">
        <v>116</v>
      </c>
      <c r="N20" s="3" t="s">
        <v>142</v>
      </c>
      <c r="O20" s="4" t="s">
        <v>143</v>
      </c>
      <c r="P20" s="3" t="s">
        <v>172</v>
      </c>
      <c r="Q20" s="3" t="s">
        <v>193</v>
      </c>
    </row>
    <row r="21" spans="1:17" x14ac:dyDescent="0.25">
      <c r="A21" s="7" t="s">
        <v>38</v>
      </c>
      <c r="B21" s="1" t="s">
        <v>39</v>
      </c>
      <c r="C21" s="2">
        <f t="shared" si="0"/>
        <v>674</v>
      </c>
      <c r="D21" s="2">
        <f t="shared" si="1"/>
        <v>46</v>
      </c>
      <c r="E21" s="2">
        <f t="shared" si="2"/>
        <v>61</v>
      </c>
      <c r="F21" s="2">
        <f t="shared" si="3"/>
        <v>67</v>
      </c>
      <c r="G21" s="2">
        <f t="shared" si="4"/>
        <v>35</v>
      </c>
      <c r="H21" s="2">
        <f t="shared" si="5"/>
        <v>2</v>
      </c>
      <c r="I21" s="2">
        <f t="shared" si="6"/>
        <v>7</v>
      </c>
      <c r="J21" s="2" t="s">
        <v>110</v>
      </c>
      <c r="K21" s="2">
        <v>0</v>
      </c>
      <c r="L21" s="2" t="s">
        <v>120</v>
      </c>
      <c r="M21" s="3" t="s">
        <v>116</v>
      </c>
      <c r="N21" s="3" t="s">
        <v>144</v>
      </c>
      <c r="O21" s="4" t="s">
        <v>145</v>
      </c>
      <c r="P21" s="3" t="s">
        <v>185</v>
      </c>
      <c r="Q21" s="3" t="s">
        <v>193</v>
      </c>
    </row>
    <row r="22" spans="1:17" x14ac:dyDescent="0.25">
      <c r="A22" s="7" t="s">
        <v>40</v>
      </c>
      <c r="B22" s="1" t="s">
        <v>41</v>
      </c>
      <c r="C22" s="2">
        <f t="shared" si="0"/>
        <v>47</v>
      </c>
      <c r="D22" s="2">
        <f t="shared" si="1"/>
        <v>7</v>
      </c>
      <c r="E22" s="2">
        <f t="shared" si="2"/>
        <v>5</v>
      </c>
      <c r="F22" s="2">
        <f t="shared" si="3"/>
        <v>3</v>
      </c>
      <c r="G22" s="2">
        <f t="shared" si="4"/>
        <v>1</v>
      </c>
      <c r="H22" s="2">
        <f t="shared" si="5"/>
        <v>0</v>
      </c>
      <c r="I22" s="2">
        <f t="shared" si="6"/>
        <v>0</v>
      </c>
      <c r="J22" s="2" t="s">
        <v>111</v>
      </c>
      <c r="K22" s="2">
        <v>0</v>
      </c>
      <c r="L22" s="2" t="s">
        <v>118</v>
      </c>
      <c r="M22" s="3" t="s">
        <v>116</v>
      </c>
      <c r="N22" s="3" t="s">
        <v>124</v>
      </c>
      <c r="O22" s="3" t="s">
        <v>122</v>
      </c>
      <c r="P22" s="3" t="s">
        <v>116</v>
      </c>
      <c r="Q22" s="3" t="s">
        <v>116</v>
      </c>
    </row>
    <row r="23" spans="1:17" x14ac:dyDescent="0.25">
      <c r="A23" s="7" t="s">
        <v>42</v>
      </c>
      <c r="B23" s="1" t="s">
        <v>43</v>
      </c>
      <c r="C23" s="2">
        <f t="shared" si="0"/>
        <v>468</v>
      </c>
      <c r="D23" s="2">
        <f t="shared" si="1"/>
        <v>66</v>
      </c>
      <c r="E23" s="2">
        <f t="shared" si="2"/>
        <v>60</v>
      </c>
      <c r="F23" s="2">
        <f t="shared" si="3"/>
        <v>21</v>
      </c>
      <c r="G23" s="2">
        <f t="shared" si="4"/>
        <v>65</v>
      </c>
      <c r="H23" s="2">
        <f t="shared" si="5"/>
        <v>0</v>
      </c>
      <c r="I23" s="2">
        <f t="shared" si="6"/>
        <v>0</v>
      </c>
      <c r="J23" s="2" t="s">
        <v>111</v>
      </c>
      <c r="K23" s="2">
        <v>0</v>
      </c>
      <c r="L23" s="2" t="s">
        <v>118</v>
      </c>
      <c r="M23" s="3" t="s">
        <v>116</v>
      </c>
      <c r="N23" s="3" t="s">
        <v>124</v>
      </c>
      <c r="O23" s="3" t="s">
        <v>122</v>
      </c>
      <c r="P23" s="3" t="s">
        <v>177</v>
      </c>
      <c r="Q23" s="3" t="s">
        <v>193</v>
      </c>
    </row>
    <row r="24" spans="1:17" x14ac:dyDescent="0.25">
      <c r="A24" s="7" t="s">
        <v>44</v>
      </c>
      <c r="B24" s="1" t="s">
        <v>45</v>
      </c>
      <c r="C24" s="2">
        <f t="shared" si="0"/>
        <v>27</v>
      </c>
      <c r="D24" s="2">
        <f t="shared" si="1"/>
        <v>3</v>
      </c>
      <c r="E24" s="2">
        <f t="shared" si="2"/>
        <v>0</v>
      </c>
      <c r="F24" s="2">
        <f t="shared" si="3"/>
        <v>8</v>
      </c>
      <c r="G24" s="2">
        <f t="shared" si="4"/>
        <v>1</v>
      </c>
      <c r="H24" s="2">
        <f t="shared" si="5"/>
        <v>0</v>
      </c>
      <c r="I24" s="2">
        <f t="shared" si="6"/>
        <v>0</v>
      </c>
      <c r="J24" s="2" t="s">
        <v>111</v>
      </c>
      <c r="K24" s="2">
        <v>0</v>
      </c>
      <c r="L24" s="2" t="s">
        <v>119</v>
      </c>
      <c r="M24" s="3" t="s">
        <v>116</v>
      </c>
      <c r="N24" s="3" t="s">
        <v>116</v>
      </c>
      <c r="O24" s="3" t="s">
        <v>116</v>
      </c>
      <c r="P24" s="3" t="s">
        <v>116</v>
      </c>
      <c r="Q24" s="3" t="s">
        <v>116</v>
      </c>
    </row>
    <row r="25" spans="1:17" x14ac:dyDescent="0.25">
      <c r="A25" s="7" t="s">
        <v>198</v>
      </c>
      <c r="B25" s="7" t="s">
        <v>201</v>
      </c>
      <c r="C25" s="2">
        <f t="shared" ref="C25:C26" si="7">LEN(B25)</f>
        <v>49</v>
      </c>
      <c r="D25" s="2">
        <f t="shared" ref="D25:D26" si="8">LEN(B25)-LEN(SUBSTITUTE(B25, "N",""))</f>
        <v>1</v>
      </c>
      <c r="E25" s="2">
        <f t="shared" ref="E25:E26" si="9">LEN(B25)-LEN(SUBSTITUTE(B25, "K",""))</f>
        <v>2</v>
      </c>
      <c r="F25" s="2">
        <f t="shared" ref="F25:F26" si="10">LEN(B25)-LEN(SUBSTITUTE(B25, "L",""))</f>
        <v>2</v>
      </c>
      <c r="G25" s="2">
        <f t="shared" ref="G25:G26" si="11">LEN(B25)-LEN(SUBSTITUTE(B25, "S",""))</f>
        <v>3</v>
      </c>
      <c r="H25" s="2">
        <f t="shared" ref="H25:H26" si="12">LEN(B25)-LEN(SUBSTITUTE(B25, "W",""))</f>
        <v>1</v>
      </c>
      <c r="I25" s="2">
        <f t="shared" ref="I25:I26" si="13">LEN(B25)-LEN(SUBSTITUTE(B25, "C",""))</f>
        <v>2</v>
      </c>
      <c r="J25" s="2" t="s">
        <v>111</v>
      </c>
      <c r="K25" s="2">
        <v>0</v>
      </c>
      <c r="L25" s="2" t="s">
        <v>118</v>
      </c>
      <c r="M25" s="3" t="s">
        <v>116</v>
      </c>
      <c r="N25" s="3" t="s">
        <v>116</v>
      </c>
      <c r="O25" s="3" t="s">
        <v>116</v>
      </c>
      <c r="P25" s="3" t="s">
        <v>116</v>
      </c>
      <c r="Q25" s="3" t="s">
        <v>116</v>
      </c>
    </row>
    <row r="26" spans="1:17" x14ac:dyDescent="0.25">
      <c r="A26" s="7" t="s">
        <v>199</v>
      </c>
      <c r="B26" s="7" t="s">
        <v>202</v>
      </c>
      <c r="C26" s="2">
        <f t="shared" si="7"/>
        <v>40</v>
      </c>
      <c r="D26" s="2">
        <f t="shared" si="8"/>
        <v>0</v>
      </c>
      <c r="E26" s="2">
        <f t="shared" si="9"/>
        <v>1</v>
      </c>
      <c r="F26" s="2">
        <f t="shared" si="10"/>
        <v>3</v>
      </c>
      <c r="G26" s="2">
        <f t="shared" si="11"/>
        <v>4</v>
      </c>
      <c r="H26" s="2">
        <f t="shared" si="12"/>
        <v>0</v>
      </c>
      <c r="I26" s="2">
        <f t="shared" si="13"/>
        <v>2</v>
      </c>
      <c r="J26" s="2" t="s">
        <v>111</v>
      </c>
      <c r="K26" s="2">
        <v>0</v>
      </c>
      <c r="L26" s="2" t="s">
        <v>118</v>
      </c>
      <c r="M26" s="3" t="s">
        <v>116</v>
      </c>
      <c r="N26" s="3" t="s">
        <v>116</v>
      </c>
      <c r="O26" s="3" t="s">
        <v>116</v>
      </c>
      <c r="P26" s="3" t="s">
        <v>116</v>
      </c>
      <c r="Q26" s="3" t="s">
        <v>116</v>
      </c>
    </row>
    <row r="27" spans="1:17" x14ac:dyDescent="0.25">
      <c r="A27" s="7" t="s">
        <v>46</v>
      </c>
      <c r="B27" s="1" t="s">
        <v>47</v>
      </c>
      <c r="C27" s="2">
        <f t="shared" si="0"/>
        <v>82</v>
      </c>
      <c r="D27" s="2">
        <f t="shared" si="1"/>
        <v>9</v>
      </c>
      <c r="E27" s="2">
        <f t="shared" si="2"/>
        <v>16</v>
      </c>
      <c r="F27" s="2">
        <f t="shared" si="3"/>
        <v>3</v>
      </c>
      <c r="G27" s="2">
        <f t="shared" si="4"/>
        <v>6</v>
      </c>
      <c r="H27" s="2">
        <f t="shared" si="5"/>
        <v>2</v>
      </c>
      <c r="I27" s="2">
        <f t="shared" si="6"/>
        <v>0</v>
      </c>
      <c r="J27" s="2" t="s">
        <v>111</v>
      </c>
      <c r="K27" s="2">
        <v>0</v>
      </c>
      <c r="L27" s="2" t="s">
        <v>118</v>
      </c>
      <c r="M27" s="3" t="s">
        <v>116</v>
      </c>
      <c r="N27" s="3" t="s">
        <v>116</v>
      </c>
      <c r="O27" s="3" t="s">
        <v>116</v>
      </c>
      <c r="P27" s="3" t="s">
        <v>173</v>
      </c>
      <c r="Q27" s="3" t="s">
        <v>116</v>
      </c>
    </row>
    <row r="28" spans="1:17" x14ac:dyDescent="0.25">
      <c r="A28" s="7" t="s">
        <v>48</v>
      </c>
      <c r="B28" s="1" t="s">
        <v>49</v>
      </c>
      <c r="C28" s="2">
        <f t="shared" si="0"/>
        <v>134</v>
      </c>
      <c r="D28" s="2">
        <f t="shared" si="1"/>
        <v>2</v>
      </c>
      <c r="E28" s="2">
        <f t="shared" si="2"/>
        <v>1</v>
      </c>
      <c r="F28" s="2">
        <f t="shared" si="3"/>
        <v>28</v>
      </c>
      <c r="G28" s="2">
        <f t="shared" si="4"/>
        <v>8</v>
      </c>
      <c r="H28" s="2">
        <f t="shared" si="5"/>
        <v>3</v>
      </c>
      <c r="I28" s="2">
        <f t="shared" si="6"/>
        <v>0</v>
      </c>
      <c r="J28" s="2" t="s">
        <v>111</v>
      </c>
      <c r="K28" s="2">
        <v>0</v>
      </c>
      <c r="L28" s="2" t="s">
        <v>119</v>
      </c>
      <c r="M28" s="3" t="s">
        <v>116</v>
      </c>
      <c r="N28" s="3" t="s">
        <v>146</v>
      </c>
      <c r="O28" s="3" t="s">
        <v>147</v>
      </c>
      <c r="P28" s="3" t="s">
        <v>116</v>
      </c>
      <c r="Q28" s="3" t="s">
        <v>116</v>
      </c>
    </row>
    <row r="29" spans="1:17" x14ac:dyDescent="0.25">
      <c r="A29" s="7" t="s">
        <v>50</v>
      </c>
      <c r="B29" s="1" t="s">
        <v>51</v>
      </c>
      <c r="C29" s="2">
        <f t="shared" si="0"/>
        <v>150</v>
      </c>
      <c r="D29" s="2">
        <f t="shared" si="1"/>
        <v>13</v>
      </c>
      <c r="E29" s="2">
        <f t="shared" si="2"/>
        <v>24</v>
      </c>
      <c r="F29" s="2">
        <f t="shared" si="3"/>
        <v>15</v>
      </c>
      <c r="G29" s="2">
        <f t="shared" si="4"/>
        <v>16</v>
      </c>
      <c r="H29" s="2">
        <f t="shared" si="5"/>
        <v>1</v>
      </c>
      <c r="I29" s="2">
        <f t="shared" si="6"/>
        <v>2</v>
      </c>
      <c r="J29" s="2" t="s">
        <v>110</v>
      </c>
      <c r="K29" s="2">
        <v>0</v>
      </c>
      <c r="L29" s="2" t="s">
        <v>118</v>
      </c>
      <c r="M29" s="3" t="s">
        <v>116</v>
      </c>
      <c r="N29" s="3" t="s">
        <v>116</v>
      </c>
      <c r="O29" s="3" t="s">
        <v>116</v>
      </c>
      <c r="P29" s="3" t="s">
        <v>176</v>
      </c>
      <c r="Q29" s="3" t="s">
        <v>193</v>
      </c>
    </row>
    <row r="30" spans="1:17" x14ac:dyDescent="0.25">
      <c r="A30" s="7" t="s">
        <v>52</v>
      </c>
      <c r="B30" s="1" t="s">
        <v>53</v>
      </c>
      <c r="C30" s="2">
        <f t="shared" si="0"/>
        <v>249</v>
      </c>
      <c r="D30" s="2">
        <f t="shared" si="1"/>
        <v>19</v>
      </c>
      <c r="E30" s="2">
        <f t="shared" si="2"/>
        <v>21</v>
      </c>
      <c r="F30" s="2">
        <f t="shared" si="3"/>
        <v>23</v>
      </c>
      <c r="G30" s="2">
        <f t="shared" si="4"/>
        <v>18</v>
      </c>
      <c r="H30" s="2">
        <f t="shared" si="5"/>
        <v>2</v>
      </c>
      <c r="I30" s="2">
        <f t="shared" si="6"/>
        <v>2</v>
      </c>
      <c r="J30" s="2" t="s">
        <v>110</v>
      </c>
      <c r="K30" s="2">
        <v>0</v>
      </c>
      <c r="L30" s="2" t="s">
        <v>119</v>
      </c>
      <c r="M30" s="3" t="s">
        <v>196</v>
      </c>
      <c r="N30" s="3" t="s">
        <v>124</v>
      </c>
      <c r="O30" s="3" t="s">
        <v>148</v>
      </c>
      <c r="P30" s="3" t="s">
        <v>192</v>
      </c>
      <c r="Q30" s="3" t="s">
        <v>116</v>
      </c>
    </row>
    <row r="31" spans="1:17" x14ac:dyDescent="0.25">
      <c r="A31" s="7" t="s">
        <v>54</v>
      </c>
      <c r="B31" s="1" t="s">
        <v>55</v>
      </c>
      <c r="C31" s="2">
        <f t="shared" si="0"/>
        <v>223</v>
      </c>
      <c r="D31" s="2">
        <f t="shared" si="1"/>
        <v>27</v>
      </c>
      <c r="E31" s="2">
        <f t="shared" si="2"/>
        <v>31</v>
      </c>
      <c r="F31" s="2">
        <f t="shared" si="3"/>
        <v>15</v>
      </c>
      <c r="G31" s="2">
        <f t="shared" si="4"/>
        <v>17</v>
      </c>
      <c r="H31" s="2">
        <f t="shared" si="5"/>
        <v>0</v>
      </c>
      <c r="I31" s="2">
        <f t="shared" si="6"/>
        <v>3</v>
      </c>
      <c r="J31" s="2" t="s">
        <v>110</v>
      </c>
      <c r="K31" s="2">
        <v>0</v>
      </c>
      <c r="L31" s="2" t="s">
        <v>118</v>
      </c>
      <c r="M31" s="3" t="s">
        <v>116</v>
      </c>
      <c r="N31" s="3" t="s">
        <v>124</v>
      </c>
      <c r="O31" s="3" t="s">
        <v>122</v>
      </c>
      <c r="P31" s="3" t="s">
        <v>164</v>
      </c>
      <c r="Q31" s="3" t="s">
        <v>193</v>
      </c>
    </row>
    <row r="32" spans="1:17" x14ac:dyDescent="0.25">
      <c r="A32" s="7" t="s">
        <v>56</v>
      </c>
      <c r="B32" s="1" t="s">
        <v>57</v>
      </c>
      <c r="C32" s="2">
        <f>LEN(B32)</f>
        <v>107</v>
      </c>
      <c r="D32" s="2">
        <f>LEN(B32)-LEN(SUBSTITUTE(B32, "N",""))</f>
        <v>6</v>
      </c>
      <c r="E32" s="2">
        <f>LEN(B32)-LEN(SUBSTITUTE(B32, "K",""))</f>
        <v>19</v>
      </c>
      <c r="F32" s="2">
        <f>LEN(B32)-LEN(SUBSTITUTE(B32, "L",""))</f>
        <v>9</v>
      </c>
      <c r="G32" s="2">
        <f>LEN(B32)-LEN(SUBSTITUTE(B32, "S",""))</f>
        <v>13</v>
      </c>
      <c r="H32" s="2">
        <f>LEN(B32)-LEN(SUBSTITUTE(B32, "W",""))</f>
        <v>1</v>
      </c>
      <c r="I32" s="2">
        <f>LEN(B32)-LEN(SUBSTITUTE(B32, "C",""))</f>
        <v>1</v>
      </c>
      <c r="J32" s="2" t="s">
        <v>111</v>
      </c>
      <c r="K32" s="2">
        <v>0</v>
      </c>
      <c r="L32" s="2" t="s">
        <v>118</v>
      </c>
      <c r="M32" s="3" t="s">
        <v>116</v>
      </c>
      <c r="N32" s="3" t="s">
        <v>116</v>
      </c>
      <c r="O32" s="3" t="s">
        <v>116</v>
      </c>
      <c r="P32" s="3" t="s">
        <v>116</v>
      </c>
      <c r="Q32" s="3" t="s">
        <v>116</v>
      </c>
    </row>
    <row r="33" spans="1:17" x14ac:dyDescent="0.25">
      <c r="A33" s="7" t="s">
        <v>200</v>
      </c>
      <c r="B33" s="7" t="s">
        <v>203</v>
      </c>
      <c r="C33" s="2">
        <f>LEN(B33)</f>
        <v>81</v>
      </c>
      <c r="D33" s="2">
        <f>LEN(B33)-LEN(SUBSTITUTE(B33, "N",""))</f>
        <v>6</v>
      </c>
      <c r="E33" s="2">
        <f>LEN(B33)-LEN(SUBSTITUTE(B33, "K",""))</f>
        <v>11</v>
      </c>
      <c r="F33" s="2">
        <f>LEN(B33)-LEN(SUBSTITUTE(B33, "L",""))</f>
        <v>9</v>
      </c>
      <c r="G33" s="2">
        <f>LEN(B33)-LEN(SUBSTITUTE(B33, "S",""))</f>
        <v>4</v>
      </c>
      <c r="H33" s="2">
        <f>LEN(B33)-LEN(SUBSTITUTE(B33, "W",""))</f>
        <v>0</v>
      </c>
      <c r="I33" s="2">
        <f>LEN(B33)-LEN(SUBSTITUTE(B33, "C",""))</f>
        <v>3</v>
      </c>
      <c r="J33" s="2" t="s">
        <v>111</v>
      </c>
      <c r="K33" s="2">
        <v>1</v>
      </c>
      <c r="L33" s="2" t="s">
        <v>120</v>
      </c>
      <c r="M33" s="3" t="s">
        <v>116</v>
      </c>
      <c r="N33" s="3" t="s">
        <v>116</v>
      </c>
      <c r="O33" s="3" t="s">
        <v>116</v>
      </c>
      <c r="P33" s="3" t="s">
        <v>116</v>
      </c>
      <c r="Q33" s="3" t="s">
        <v>116</v>
      </c>
    </row>
    <row r="34" spans="1:17" x14ac:dyDescent="0.25">
      <c r="A34" s="7" t="s">
        <v>58</v>
      </c>
      <c r="B34" s="1" t="s">
        <v>59</v>
      </c>
      <c r="C34" s="2">
        <f t="shared" si="0"/>
        <v>266</v>
      </c>
      <c r="D34" s="2">
        <f t="shared" si="1"/>
        <v>21</v>
      </c>
      <c r="E34" s="2">
        <f t="shared" si="2"/>
        <v>23</v>
      </c>
      <c r="F34" s="2">
        <f t="shared" si="3"/>
        <v>24</v>
      </c>
      <c r="G34" s="2">
        <f t="shared" si="4"/>
        <v>27</v>
      </c>
      <c r="H34" s="2">
        <f t="shared" si="5"/>
        <v>2</v>
      </c>
      <c r="I34" s="2">
        <f t="shared" si="6"/>
        <v>2</v>
      </c>
      <c r="J34" s="2" t="s">
        <v>110</v>
      </c>
      <c r="K34" s="2">
        <v>0</v>
      </c>
      <c r="L34" s="2" t="s">
        <v>118</v>
      </c>
      <c r="M34" s="3" t="s">
        <v>197</v>
      </c>
      <c r="N34" s="3" t="s">
        <v>124</v>
      </c>
      <c r="O34" s="3" t="s">
        <v>149</v>
      </c>
      <c r="P34" s="3" t="s">
        <v>188</v>
      </c>
      <c r="Q34" s="3" t="s">
        <v>195</v>
      </c>
    </row>
    <row r="35" spans="1:17" x14ac:dyDescent="0.25">
      <c r="A35" s="7" t="s">
        <v>60</v>
      </c>
      <c r="B35" s="1" t="s">
        <v>61</v>
      </c>
      <c r="C35" s="2">
        <f t="shared" si="0"/>
        <v>342</v>
      </c>
      <c r="D35" s="2">
        <f t="shared" si="1"/>
        <v>56</v>
      </c>
      <c r="E35" s="2">
        <f t="shared" si="2"/>
        <v>54</v>
      </c>
      <c r="F35" s="2">
        <f t="shared" si="3"/>
        <v>20</v>
      </c>
      <c r="G35" s="2">
        <f t="shared" si="4"/>
        <v>30</v>
      </c>
      <c r="H35" s="2">
        <f t="shared" si="5"/>
        <v>0</v>
      </c>
      <c r="I35" s="2">
        <f t="shared" si="6"/>
        <v>2</v>
      </c>
      <c r="J35" s="2" t="s">
        <v>110</v>
      </c>
      <c r="K35" s="2">
        <v>0</v>
      </c>
      <c r="L35" s="2" t="s">
        <v>118</v>
      </c>
      <c r="M35" s="3" t="s">
        <v>116</v>
      </c>
      <c r="N35" s="3" t="s">
        <v>116</v>
      </c>
      <c r="O35" s="3" t="s">
        <v>116</v>
      </c>
      <c r="P35" s="3" t="s">
        <v>163</v>
      </c>
      <c r="Q35" s="3" t="s">
        <v>193</v>
      </c>
    </row>
    <row r="36" spans="1:17" x14ac:dyDescent="0.25">
      <c r="A36" s="7" t="s">
        <v>62</v>
      </c>
      <c r="B36" s="1" t="s">
        <v>63</v>
      </c>
      <c r="C36" s="2">
        <f t="shared" si="0"/>
        <v>43</v>
      </c>
      <c r="D36" s="2">
        <f t="shared" si="1"/>
        <v>3</v>
      </c>
      <c r="E36" s="2">
        <f t="shared" si="2"/>
        <v>6</v>
      </c>
      <c r="F36" s="2">
        <f t="shared" si="3"/>
        <v>2</v>
      </c>
      <c r="G36" s="2">
        <f t="shared" si="4"/>
        <v>6</v>
      </c>
      <c r="H36" s="2">
        <f t="shared" si="5"/>
        <v>0</v>
      </c>
      <c r="I36" s="2">
        <f t="shared" si="6"/>
        <v>1</v>
      </c>
      <c r="J36" s="2" t="s">
        <v>111</v>
      </c>
      <c r="K36" s="2">
        <v>0</v>
      </c>
      <c r="L36" s="2" t="s">
        <v>119</v>
      </c>
      <c r="M36" s="3" t="s">
        <v>116</v>
      </c>
      <c r="N36" s="3" t="s">
        <v>116</v>
      </c>
      <c r="O36" s="3" t="s">
        <v>116</v>
      </c>
      <c r="P36" s="3" t="s">
        <v>116</v>
      </c>
      <c r="Q36" s="3" t="s">
        <v>116</v>
      </c>
    </row>
    <row r="37" spans="1:17" x14ac:dyDescent="0.25">
      <c r="A37" s="7" t="s">
        <v>64</v>
      </c>
      <c r="B37" s="1" t="s">
        <v>65</v>
      </c>
      <c r="C37" s="2">
        <f t="shared" si="0"/>
        <v>197</v>
      </c>
      <c r="D37" s="2">
        <f t="shared" si="1"/>
        <v>14</v>
      </c>
      <c r="E37" s="2">
        <f t="shared" si="2"/>
        <v>30</v>
      </c>
      <c r="F37" s="2">
        <f t="shared" si="3"/>
        <v>14</v>
      </c>
      <c r="G37" s="2">
        <f t="shared" si="4"/>
        <v>13</v>
      </c>
      <c r="H37" s="2">
        <f t="shared" si="5"/>
        <v>3</v>
      </c>
      <c r="I37" s="2">
        <f t="shared" si="6"/>
        <v>4</v>
      </c>
      <c r="J37" s="2" t="s">
        <v>111</v>
      </c>
      <c r="K37" s="2">
        <v>0</v>
      </c>
      <c r="L37" s="2" t="s">
        <v>118</v>
      </c>
      <c r="M37" s="3" t="s">
        <v>116</v>
      </c>
      <c r="N37" s="3" t="s">
        <v>150</v>
      </c>
      <c r="O37" s="4" t="s">
        <v>151</v>
      </c>
      <c r="P37" s="3" t="s">
        <v>191</v>
      </c>
      <c r="Q37" s="3" t="s">
        <v>116</v>
      </c>
    </row>
    <row r="38" spans="1:17" x14ac:dyDescent="0.25">
      <c r="A38" s="7" t="s">
        <v>66</v>
      </c>
      <c r="B38" s="1" t="s">
        <v>67</v>
      </c>
      <c r="C38" s="2">
        <f t="shared" si="0"/>
        <v>371</v>
      </c>
      <c r="D38" s="2">
        <f t="shared" si="1"/>
        <v>24</v>
      </c>
      <c r="E38" s="2">
        <f t="shared" si="2"/>
        <v>46</v>
      </c>
      <c r="F38" s="2">
        <f t="shared" si="3"/>
        <v>19</v>
      </c>
      <c r="G38" s="2">
        <f t="shared" si="4"/>
        <v>25</v>
      </c>
      <c r="H38" s="2">
        <f t="shared" si="5"/>
        <v>1</v>
      </c>
      <c r="I38" s="2">
        <f t="shared" si="6"/>
        <v>9</v>
      </c>
      <c r="J38" s="2" t="s">
        <v>111</v>
      </c>
      <c r="K38" s="2">
        <v>0</v>
      </c>
      <c r="L38" s="2" t="s">
        <v>118</v>
      </c>
      <c r="M38" s="3" t="s">
        <v>116</v>
      </c>
      <c r="N38" s="3" t="s">
        <v>152</v>
      </c>
      <c r="O38" s="4" t="s">
        <v>153</v>
      </c>
      <c r="P38" s="3" t="s">
        <v>116</v>
      </c>
      <c r="Q38" s="3" t="s">
        <v>116</v>
      </c>
    </row>
    <row r="39" spans="1:17" x14ac:dyDescent="0.25">
      <c r="A39" s="7" t="s">
        <v>68</v>
      </c>
      <c r="B39" s="1" t="s">
        <v>69</v>
      </c>
      <c r="C39" s="2">
        <f t="shared" si="0"/>
        <v>142</v>
      </c>
      <c r="D39" s="2">
        <f t="shared" si="1"/>
        <v>25</v>
      </c>
      <c r="E39" s="2">
        <f t="shared" si="2"/>
        <v>23</v>
      </c>
      <c r="F39" s="2">
        <f t="shared" si="3"/>
        <v>9</v>
      </c>
      <c r="G39" s="2">
        <f t="shared" si="4"/>
        <v>15</v>
      </c>
      <c r="H39" s="2">
        <f t="shared" si="5"/>
        <v>0</v>
      </c>
      <c r="I39" s="2">
        <f t="shared" si="6"/>
        <v>0</v>
      </c>
      <c r="J39" s="2" t="s">
        <v>111</v>
      </c>
      <c r="K39" s="2">
        <v>0</v>
      </c>
      <c r="L39" s="2" t="s">
        <v>118</v>
      </c>
      <c r="M39" s="3" t="s">
        <v>116</v>
      </c>
      <c r="N39" s="3" t="s">
        <v>124</v>
      </c>
      <c r="O39" s="3" t="s">
        <v>122</v>
      </c>
      <c r="P39" s="3" t="s">
        <v>175</v>
      </c>
      <c r="Q39" s="3" t="s">
        <v>116</v>
      </c>
    </row>
    <row r="40" spans="1:17" x14ac:dyDescent="0.25">
      <c r="A40" s="7" t="s">
        <v>70</v>
      </c>
      <c r="B40" s="1" t="s">
        <v>71</v>
      </c>
      <c r="C40" s="2">
        <f t="shared" si="0"/>
        <v>522</v>
      </c>
      <c r="D40" s="2">
        <f t="shared" si="1"/>
        <v>30</v>
      </c>
      <c r="E40" s="2">
        <f t="shared" si="2"/>
        <v>58</v>
      </c>
      <c r="F40" s="2">
        <f t="shared" si="3"/>
        <v>49</v>
      </c>
      <c r="G40" s="2">
        <f t="shared" si="4"/>
        <v>38</v>
      </c>
      <c r="H40" s="2">
        <f t="shared" si="5"/>
        <v>0</v>
      </c>
      <c r="I40" s="2">
        <f t="shared" si="6"/>
        <v>1</v>
      </c>
      <c r="J40" s="2" t="s">
        <v>110</v>
      </c>
      <c r="K40" s="2">
        <v>0</v>
      </c>
      <c r="L40" s="2" t="s">
        <v>118</v>
      </c>
      <c r="M40" s="3" t="s">
        <v>116</v>
      </c>
      <c r="N40" s="3" t="s">
        <v>154</v>
      </c>
      <c r="O40" s="4" t="s">
        <v>155</v>
      </c>
      <c r="P40" s="3" t="s">
        <v>189</v>
      </c>
      <c r="Q40" s="3" t="s">
        <v>195</v>
      </c>
    </row>
    <row r="41" spans="1:17" x14ac:dyDescent="0.25">
      <c r="A41" s="7" t="s">
        <v>72</v>
      </c>
      <c r="B41" s="1" t="s">
        <v>73</v>
      </c>
      <c r="C41" s="2">
        <f t="shared" si="0"/>
        <v>122</v>
      </c>
      <c r="D41" s="2">
        <f t="shared" si="1"/>
        <v>9</v>
      </c>
      <c r="E41" s="2">
        <f t="shared" si="2"/>
        <v>23</v>
      </c>
      <c r="F41" s="2">
        <f t="shared" si="3"/>
        <v>8</v>
      </c>
      <c r="G41" s="2">
        <f t="shared" si="4"/>
        <v>17</v>
      </c>
      <c r="H41" s="2">
        <f t="shared" si="5"/>
        <v>1</v>
      </c>
      <c r="I41" s="2">
        <f t="shared" si="6"/>
        <v>3</v>
      </c>
      <c r="J41" s="2" t="s">
        <v>111</v>
      </c>
      <c r="K41" s="2">
        <v>0</v>
      </c>
      <c r="L41" s="2" t="s">
        <v>118</v>
      </c>
      <c r="M41" s="3" t="s">
        <v>116</v>
      </c>
      <c r="N41" s="3" t="s">
        <v>116</v>
      </c>
      <c r="O41" s="3" t="s">
        <v>116</v>
      </c>
      <c r="P41" s="3" t="s">
        <v>182</v>
      </c>
      <c r="Q41" s="3" t="s">
        <v>116</v>
      </c>
    </row>
    <row r="42" spans="1:17" x14ac:dyDescent="0.25">
      <c r="A42" s="7" t="s">
        <v>74</v>
      </c>
      <c r="B42" s="1" t="s">
        <v>5</v>
      </c>
      <c r="C42" s="2">
        <f t="shared" si="0"/>
        <v>43</v>
      </c>
      <c r="D42" s="2">
        <f t="shared" si="1"/>
        <v>3</v>
      </c>
      <c r="E42" s="2">
        <f t="shared" si="2"/>
        <v>5</v>
      </c>
      <c r="F42" s="2">
        <f t="shared" si="3"/>
        <v>2</v>
      </c>
      <c r="G42" s="2">
        <f t="shared" si="4"/>
        <v>6</v>
      </c>
      <c r="H42" s="2">
        <f t="shared" si="5"/>
        <v>0</v>
      </c>
      <c r="I42" s="2">
        <f t="shared" si="6"/>
        <v>1</v>
      </c>
      <c r="J42" s="2" t="s">
        <v>111</v>
      </c>
      <c r="K42" s="2">
        <v>0</v>
      </c>
      <c r="L42" s="2" t="s">
        <v>119</v>
      </c>
      <c r="M42" s="3" t="s">
        <v>116</v>
      </c>
      <c r="N42" s="3" t="s">
        <v>116</v>
      </c>
      <c r="O42" s="3" t="s">
        <v>116</v>
      </c>
      <c r="P42" s="3" t="s">
        <v>116</v>
      </c>
      <c r="Q42" s="3" t="s">
        <v>116</v>
      </c>
    </row>
    <row r="43" spans="1:17" x14ac:dyDescent="0.25">
      <c r="A43" s="7" t="s">
        <v>75</v>
      </c>
      <c r="B43" s="1" t="s">
        <v>76</v>
      </c>
      <c r="C43" s="2">
        <f t="shared" si="0"/>
        <v>60</v>
      </c>
      <c r="D43" s="2">
        <f t="shared" si="1"/>
        <v>12</v>
      </c>
      <c r="E43" s="2">
        <f t="shared" si="2"/>
        <v>5</v>
      </c>
      <c r="F43" s="2">
        <f t="shared" si="3"/>
        <v>4</v>
      </c>
      <c r="G43" s="2">
        <f t="shared" si="4"/>
        <v>3</v>
      </c>
      <c r="H43" s="2">
        <f t="shared" si="5"/>
        <v>0</v>
      </c>
      <c r="I43" s="2">
        <f t="shared" si="6"/>
        <v>2</v>
      </c>
      <c r="J43" s="2" t="s">
        <v>111</v>
      </c>
      <c r="K43" s="2">
        <v>0</v>
      </c>
      <c r="L43" s="2" t="s">
        <v>118</v>
      </c>
      <c r="M43" s="3" t="s">
        <v>116</v>
      </c>
      <c r="N43" s="3" t="s">
        <v>116</v>
      </c>
      <c r="O43" s="3" t="s">
        <v>116</v>
      </c>
      <c r="P43" s="3" t="s">
        <v>116</v>
      </c>
      <c r="Q43" s="3" t="s">
        <v>116</v>
      </c>
    </row>
    <row r="44" spans="1:17" x14ac:dyDescent="0.25">
      <c r="A44" s="7" t="s">
        <v>77</v>
      </c>
      <c r="B44" s="1" t="s">
        <v>78</v>
      </c>
      <c r="C44" s="2">
        <f t="shared" si="0"/>
        <v>335</v>
      </c>
      <c r="D44" s="2">
        <f t="shared" si="1"/>
        <v>34</v>
      </c>
      <c r="E44" s="2">
        <f t="shared" si="2"/>
        <v>46</v>
      </c>
      <c r="F44" s="2">
        <f t="shared" si="3"/>
        <v>38</v>
      </c>
      <c r="G44" s="2">
        <f t="shared" si="4"/>
        <v>22</v>
      </c>
      <c r="H44" s="2">
        <f t="shared" si="5"/>
        <v>2</v>
      </c>
      <c r="I44" s="2">
        <f t="shared" si="6"/>
        <v>2</v>
      </c>
      <c r="J44" s="2" t="s">
        <v>110</v>
      </c>
      <c r="K44" s="2">
        <v>0</v>
      </c>
      <c r="L44" s="2" t="s">
        <v>118</v>
      </c>
      <c r="M44" s="3" t="s">
        <v>116</v>
      </c>
      <c r="N44" s="3" t="s">
        <v>156</v>
      </c>
      <c r="O44" s="4" t="s">
        <v>157</v>
      </c>
      <c r="P44" s="3" t="s">
        <v>186</v>
      </c>
      <c r="Q44" s="3" t="s">
        <v>193</v>
      </c>
    </row>
    <row r="45" spans="1:17" x14ac:dyDescent="0.25">
      <c r="A45" s="7" t="s">
        <v>79</v>
      </c>
      <c r="B45" s="1" t="s">
        <v>63</v>
      </c>
      <c r="C45" s="2">
        <f t="shared" si="0"/>
        <v>43</v>
      </c>
      <c r="D45" s="2">
        <f t="shared" si="1"/>
        <v>3</v>
      </c>
      <c r="E45" s="2">
        <f t="shared" si="2"/>
        <v>6</v>
      </c>
      <c r="F45" s="2">
        <f t="shared" si="3"/>
        <v>2</v>
      </c>
      <c r="G45" s="2">
        <f t="shared" si="4"/>
        <v>6</v>
      </c>
      <c r="H45" s="2">
        <f t="shared" si="5"/>
        <v>0</v>
      </c>
      <c r="I45" s="2">
        <f t="shared" si="6"/>
        <v>1</v>
      </c>
      <c r="J45" s="2" t="s">
        <v>111</v>
      </c>
      <c r="K45" s="2">
        <v>0</v>
      </c>
      <c r="L45" s="2" t="s">
        <v>119</v>
      </c>
      <c r="M45" s="3" t="s">
        <v>116</v>
      </c>
      <c r="N45" s="3" t="s">
        <v>116</v>
      </c>
      <c r="O45" s="3" t="s">
        <v>116</v>
      </c>
      <c r="P45" s="3" t="s">
        <v>116</v>
      </c>
      <c r="Q45" s="3" t="s">
        <v>116</v>
      </c>
    </row>
    <row r="46" spans="1:17" x14ac:dyDescent="0.25">
      <c r="A46" s="7" t="s">
        <v>80</v>
      </c>
      <c r="B46" s="1" t="s">
        <v>81</v>
      </c>
      <c r="C46" s="2">
        <f t="shared" si="0"/>
        <v>44</v>
      </c>
      <c r="D46" s="2">
        <f t="shared" si="1"/>
        <v>4</v>
      </c>
      <c r="E46" s="2">
        <f t="shared" si="2"/>
        <v>3</v>
      </c>
      <c r="F46" s="2">
        <f t="shared" si="3"/>
        <v>2</v>
      </c>
      <c r="G46" s="2">
        <f t="shared" si="4"/>
        <v>4</v>
      </c>
      <c r="H46" s="2">
        <f t="shared" si="5"/>
        <v>0</v>
      </c>
      <c r="I46" s="2">
        <f t="shared" si="6"/>
        <v>1</v>
      </c>
      <c r="J46" s="2" t="s">
        <v>110</v>
      </c>
      <c r="K46" s="2">
        <v>0</v>
      </c>
      <c r="L46" s="2" t="s">
        <v>118</v>
      </c>
      <c r="M46" s="3" t="s">
        <v>116</v>
      </c>
      <c r="N46" s="3" t="s">
        <v>124</v>
      </c>
      <c r="O46" s="3" t="s">
        <v>122</v>
      </c>
      <c r="P46" s="3" t="s">
        <v>187</v>
      </c>
      <c r="Q46" s="3" t="s">
        <v>116</v>
      </c>
    </row>
    <row r="47" spans="1:17" x14ac:dyDescent="0.25">
      <c r="A47" s="7" t="s">
        <v>82</v>
      </c>
      <c r="B47" s="1" t="s">
        <v>83</v>
      </c>
      <c r="C47" s="2">
        <f t="shared" si="0"/>
        <v>216</v>
      </c>
      <c r="D47" s="2">
        <f t="shared" si="1"/>
        <v>24</v>
      </c>
      <c r="E47" s="2">
        <f t="shared" si="2"/>
        <v>32</v>
      </c>
      <c r="F47" s="2">
        <f t="shared" si="3"/>
        <v>17</v>
      </c>
      <c r="G47" s="2">
        <f t="shared" si="4"/>
        <v>16</v>
      </c>
      <c r="H47" s="2">
        <f t="shared" si="5"/>
        <v>0</v>
      </c>
      <c r="I47" s="2">
        <f t="shared" si="6"/>
        <v>2</v>
      </c>
      <c r="J47" s="2" t="s">
        <v>110</v>
      </c>
      <c r="K47" s="2">
        <v>0</v>
      </c>
      <c r="L47" s="2" t="s">
        <v>118</v>
      </c>
      <c r="M47" s="3" t="s">
        <v>116</v>
      </c>
      <c r="N47" s="3" t="s">
        <v>124</v>
      </c>
      <c r="O47" s="3" t="s">
        <v>122</v>
      </c>
      <c r="P47" s="3" t="s">
        <v>170</v>
      </c>
      <c r="Q47" s="3" t="s">
        <v>193</v>
      </c>
    </row>
    <row r="48" spans="1:17" x14ac:dyDescent="0.25">
      <c r="A48" s="7" t="s">
        <v>84</v>
      </c>
      <c r="B48" s="1" t="s">
        <v>85</v>
      </c>
      <c r="C48" s="2">
        <f t="shared" si="0"/>
        <v>127</v>
      </c>
      <c r="D48" s="2">
        <f t="shared" si="1"/>
        <v>12</v>
      </c>
      <c r="E48" s="2">
        <f t="shared" si="2"/>
        <v>19</v>
      </c>
      <c r="F48" s="2">
        <f t="shared" si="3"/>
        <v>13</v>
      </c>
      <c r="G48" s="2">
        <f t="shared" si="4"/>
        <v>11</v>
      </c>
      <c r="H48" s="2">
        <f t="shared" si="5"/>
        <v>0</v>
      </c>
      <c r="I48" s="2">
        <f t="shared" si="6"/>
        <v>0</v>
      </c>
      <c r="J48" s="2" t="s">
        <v>110</v>
      </c>
      <c r="K48" s="2">
        <v>0</v>
      </c>
      <c r="L48" s="2" t="s">
        <v>119</v>
      </c>
      <c r="M48" s="3" t="s">
        <v>116</v>
      </c>
      <c r="N48" s="3" t="s">
        <v>124</v>
      </c>
      <c r="O48" s="3" t="s">
        <v>122</v>
      </c>
      <c r="P48" s="3" t="s">
        <v>166</v>
      </c>
      <c r="Q48" s="3" t="s">
        <v>193</v>
      </c>
    </row>
    <row r="49" spans="1:17" x14ac:dyDescent="0.25">
      <c r="A49" s="7" t="s">
        <v>86</v>
      </c>
      <c r="B49" s="1" t="s">
        <v>87</v>
      </c>
      <c r="C49" s="2">
        <f t="shared" si="0"/>
        <v>137</v>
      </c>
      <c r="D49" s="2">
        <f t="shared" si="1"/>
        <v>15</v>
      </c>
      <c r="E49" s="2">
        <f t="shared" si="2"/>
        <v>17</v>
      </c>
      <c r="F49" s="2">
        <f t="shared" si="3"/>
        <v>16</v>
      </c>
      <c r="G49" s="2">
        <f t="shared" si="4"/>
        <v>8</v>
      </c>
      <c r="H49" s="2">
        <f t="shared" si="5"/>
        <v>0</v>
      </c>
      <c r="I49" s="2">
        <f t="shared" si="6"/>
        <v>1</v>
      </c>
      <c r="J49" s="2" t="s">
        <v>110</v>
      </c>
      <c r="K49" s="2">
        <v>0</v>
      </c>
      <c r="L49" s="2" t="s">
        <v>119</v>
      </c>
      <c r="M49" s="3" t="s">
        <v>116</v>
      </c>
      <c r="N49" s="3" t="s">
        <v>116</v>
      </c>
      <c r="O49" s="3" t="s">
        <v>116</v>
      </c>
      <c r="P49" s="3" t="s">
        <v>169</v>
      </c>
      <c r="Q49" s="3" t="s">
        <v>116</v>
      </c>
    </row>
    <row r="50" spans="1:17" x14ac:dyDescent="0.25">
      <c r="A50" s="7" t="s">
        <v>88</v>
      </c>
      <c r="B50" s="1" t="s">
        <v>5</v>
      </c>
      <c r="C50" s="2">
        <f t="shared" si="0"/>
        <v>43</v>
      </c>
      <c r="D50" s="2">
        <f t="shared" si="1"/>
        <v>3</v>
      </c>
      <c r="E50" s="2">
        <f t="shared" si="2"/>
        <v>5</v>
      </c>
      <c r="F50" s="2">
        <f t="shared" si="3"/>
        <v>2</v>
      </c>
      <c r="G50" s="2">
        <f t="shared" si="4"/>
        <v>6</v>
      </c>
      <c r="H50" s="2">
        <f t="shared" si="5"/>
        <v>0</v>
      </c>
      <c r="I50" s="2">
        <f t="shared" si="6"/>
        <v>1</v>
      </c>
      <c r="J50" s="2" t="s">
        <v>111</v>
      </c>
      <c r="K50" s="2">
        <v>0</v>
      </c>
      <c r="L50" s="2" t="s">
        <v>119</v>
      </c>
      <c r="M50" s="3" t="s">
        <v>116</v>
      </c>
      <c r="N50" s="3" t="s">
        <v>116</v>
      </c>
      <c r="O50" s="3" t="s">
        <v>116</v>
      </c>
      <c r="P50" s="3" t="s">
        <v>116</v>
      </c>
      <c r="Q50" s="3" t="s">
        <v>116</v>
      </c>
    </row>
    <row r="51" spans="1:17" x14ac:dyDescent="0.25">
      <c r="A51" s="7" t="s">
        <v>89</v>
      </c>
      <c r="B51" s="1" t="s">
        <v>90</v>
      </c>
      <c r="C51" s="2">
        <f t="shared" si="0"/>
        <v>54</v>
      </c>
      <c r="D51" s="2">
        <f t="shared" si="1"/>
        <v>4</v>
      </c>
      <c r="E51" s="2">
        <f t="shared" si="2"/>
        <v>4</v>
      </c>
      <c r="F51" s="2">
        <f t="shared" si="3"/>
        <v>6</v>
      </c>
      <c r="G51" s="2">
        <f t="shared" si="4"/>
        <v>2</v>
      </c>
      <c r="H51" s="2">
        <f t="shared" si="5"/>
        <v>1</v>
      </c>
      <c r="I51" s="2">
        <f t="shared" si="6"/>
        <v>0</v>
      </c>
      <c r="J51" s="2" t="s">
        <v>110</v>
      </c>
      <c r="K51" s="2">
        <v>0</v>
      </c>
      <c r="L51" s="2" t="s">
        <v>118</v>
      </c>
      <c r="M51" s="3" t="s">
        <v>116</v>
      </c>
      <c r="N51" s="3" t="s">
        <v>158</v>
      </c>
      <c r="O51" s="4" t="s">
        <v>159</v>
      </c>
      <c r="P51" s="3" t="s">
        <v>190</v>
      </c>
      <c r="Q51" s="3" t="s">
        <v>116</v>
      </c>
    </row>
    <row r="52" spans="1:17" x14ac:dyDescent="0.25">
      <c r="A52" s="7" t="s">
        <v>91</v>
      </c>
      <c r="B52" s="1" t="s">
        <v>92</v>
      </c>
      <c r="C52" s="2">
        <f t="shared" si="0"/>
        <v>42</v>
      </c>
      <c r="D52" s="2">
        <f t="shared" si="1"/>
        <v>3</v>
      </c>
      <c r="E52" s="2">
        <f t="shared" si="2"/>
        <v>6</v>
      </c>
      <c r="F52" s="2">
        <f t="shared" si="3"/>
        <v>2</v>
      </c>
      <c r="G52" s="2">
        <f t="shared" si="4"/>
        <v>6</v>
      </c>
      <c r="H52" s="2">
        <f t="shared" si="5"/>
        <v>0</v>
      </c>
      <c r="I52" s="2">
        <f t="shared" si="6"/>
        <v>1</v>
      </c>
      <c r="J52" s="2" t="s">
        <v>111</v>
      </c>
      <c r="K52" s="2">
        <v>0</v>
      </c>
      <c r="L52" s="2" t="s">
        <v>119</v>
      </c>
      <c r="M52" s="3" t="s">
        <v>116</v>
      </c>
      <c r="N52" s="3" t="s">
        <v>116</v>
      </c>
      <c r="O52" s="3" t="s">
        <v>116</v>
      </c>
      <c r="P52" s="3" t="s">
        <v>116</v>
      </c>
      <c r="Q52" s="3" t="s">
        <v>116</v>
      </c>
    </row>
    <row r="53" spans="1:17" x14ac:dyDescent="0.25">
      <c r="A53" s="7" t="s">
        <v>93</v>
      </c>
      <c r="B53" s="1" t="s">
        <v>94</v>
      </c>
      <c r="C53" s="2">
        <f t="shared" si="0"/>
        <v>43</v>
      </c>
      <c r="D53" s="2">
        <f t="shared" si="1"/>
        <v>3</v>
      </c>
      <c r="E53" s="2">
        <f t="shared" si="2"/>
        <v>6</v>
      </c>
      <c r="F53" s="2">
        <f t="shared" si="3"/>
        <v>3</v>
      </c>
      <c r="G53" s="2">
        <f t="shared" si="4"/>
        <v>5</v>
      </c>
      <c r="H53" s="2">
        <f t="shared" si="5"/>
        <v>0</v>
      </c>
      <c r="I53" s="2">
        <f t="shared" si="6"/>
        <v>1</v>
      </c>
      <c r="J53" s="2" t="s">
        <v>111</v>
      </c>
      <c r="K53" s="2">
        <v>0</v>
      </c>
      <c r="L53" s="2" t="s">
        <v>119</v>
      </c>
      <c r="M53" s="3" t="s">
        <v>116</v>
      </c>
      <c r="N53" s="3" t="s">
        <v>116</v>
      </c>
      <c r="O53" s="3" t="s">
        <v>116</v>
      </c>
      <c r="P53" s="3" t="s">
        <v>116</v>
      </c>
      <c r="Q53" s="3" t="s">
        <v>116</v>
      </c>
    </row>
    <row r="54" spans="1:17" x14ac:dyDescent="0.25">
      <c r="A54" s="7" t="s">
        <v>95</v>
      </c>
      <c r="B54" s="1" t="s">
        <v>96</v>
      </c>
      <c r="C54" s="2">
        <f t="shared" si="0"/>
        <v>114</v>
      </c>
      <c r="D54" s="2">
        <f t="shared" si="1"/>
        <v>10</v>
      </c>
      <c r="E54" s="2">
        <f t="shared" si="2"/>
        <v>16</v>
      </c>
      <c r="F54" s="2">
        <f t="shared" si="3"/>
        <v>19</v>
      </c>
      <c r="G54" s="2">
        <f t="shared" si="4"/>
        <v>3</v>
      </c>
      <c r="H54" s="2">
        <f t="shared" si="5"/>
        <v>0</v>
      </c>
      <c r="I54" s="2">
        <f t="shared" si="6"/>
        <v>2</v>
      </c>
      <c r="J54" s="2" t="s">
        <v>110</v>
      </c>
      <c r="K54" s="2">
        <v>0</v>
      </c>
      <c r="L54" s="2" t="s">
        <v>118</v>
      </c>
      <c r="M54" s="3" t="s">
        <v>116</v>
      </c>
      <c r="N54" s="3" t="s">
        <v>160</v>
      </c>
      <c r="O54" s="4" t="s">
        <v>161</v>
      </c>
      <c r="P54" s="3" t="s">
        <v>168</v>
      </c>
      <c r="Q54" s="3" t="s">
        <v>116</v>
      </c>
    </row>
    <row r="55" spans="1:17" x14ac:dyDescent="0.25">
      <c r="A55" s="7" t="s">
        <v>97</v>
      </c>
      <c r="B55" s="1" t="s">
        <v>5</v>
      </c>
      <c r="C55" s="2">
        <f t="shared" si="0"/>
        <v>43</v>
      </c>
      <c r="D55" s="2">
        <f t="shared" si="1"/>
        <v>3</v>
      </c>
      <c r="E55" s="2">
        <f t="shared" si="2"/>
        <v>5</v>
      </c>
      <c r="F55" s="2">
        <f t="shared" si="3"/>
        <v>2</v>
      </c>
      <c r="G55" s="2">
        <f t="shared" si="4"/>
        <v>6</v>
      </c>
      <c r="H55" s="2">
        <f t="shared" si="5"/>
        <v>0</v>
      </c>
      <c r="I55" s="2">
        <f t="shared" si="6"/>
        <v>1</v>
      </c>
      <c r="J55" s="2" t="s">
        <v>111</v>
      </c>
      <c r="K55" s="2">
        <v>0</v>
      </c>
      <c r="L55" s="2" t="s">
        <v>119</v>
      </c>
      <c r="M55" s="3" t="s">
        <v>116</v>
      </c>
      <c r="N55" s="3" t="s">
        <v>116</v>
      </c>
      <c r="O55" s="3" t="s">
        <v>116</v>
      </c>
      <c r="P55" s="3" t="s">
        <v>116</v>
      </c>
      <c r="Q55" s="3" t="s">
        <v>116</v>
      </c>
    </row>
  </sheetData>
  <autoFilter ref="A1:Q55" xr:uid="{00000000-0009-0000-0000-000000000000}"/>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effectors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Gisel Carreón</cp:lastModifiedBy>
  <dcterms:created xsi:type="dcterms:W3CDTF">2024-01-25T22:21:34Z</dcterms:created>
  <dcterms:modified xsi:type="dcterms:W3CDTF">2025-01-24T01:06:36Z</dcterms:modified>
</cp:coreProperties>
</file>