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1">
      <go:sheetsCustomData xmlns:go="http://customooxmlschemas.google.com/" r:id="rId6" roundtripDataSignature="AMtx7mgowZj6kAQFtDKAcV7tdAeQO9ChfA=="/>
    </ext>
  </extLst>
</workbook>
</file>

<file path=xl/sharedStrings.xml><?xml version="1.0" encoding="utf-8"?>
<sst xmlns="http://schemas.openxmlformats.org/spreadsheetml/2006/main" count="216" uniqueCount="145">
  <si>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</si>
  <si>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</si>
  <si>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</si>
  <si>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</si>
  <si>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</si>
  <si>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</si>
  <si>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</si>
  <si>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</si>
  <si>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</si>
  <si>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</si>
  <si>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</si>
  <si>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</si>
  <si>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</si>
  <si>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</si>
  <si>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</si>
  <si>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</si>
  <si>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Ingresar al sistema del aplicativo</t>
  </si>
  <si>
    <t>Administar el aplicativo de gestión de cobro hospitalario</t>
  </si>
  <si>
    <t>Realizar todas las operaciones necesarias para gestionar el aplicativo de la casa de salud</t>
  </si>
  <si>
    <t>Administrador</t>
  </si>
  <si>
    <t>El Administrador ingresa los datos solicitados en el formulario correspondiente para el ingreso y validación del sistema: usuario y contraseña del administrador</t>
  </si>
  <si>
    <t>Gisselle Loachamin</t>
  </si>
  <si>
    <t>Alta</t>
  </si>
  <si>
    <t>En proceso</t>
  </si>
  <si>
    <t xml:space="preserve">El administrador ingresa al sistema de haber ingresado sus datos correctamente y vizualiza sus datos. </t>
  </si>
  <si>
    <t>Si el usuario se encuentra bloqueado nos mostrará un mensaje de error : "Usuario bloqueado"
Si sus datos ingresados son incorrectos se desplegará un mensaje de error: "Datos incorrecto"</t>
  </si>
  <si>
    <t>Ingresar al sistema</t>
  </si>
  <si>
    <t>REQ002</t>
  </si>
  <si>
    <t>Mostrar Nomina empleados</t>
  </si>
  <si>
    <t>Listar todos los empleados que existen en la casa de salud</t>
  </si>
  <si>
    <t>Conocer los datos de los empleados</t>
  </si>
  <si>
    <t>El administrador escoje la opción de mostrar nómina empleados en el aplicativo</t>
  </si>
  <si>
    <t>Rubén tomalá</t>
  </si>
  <si>
    <t>Prueba Unitaria de validación en la base de datos</t>
  </si>
  <si>
    <t>Mostrar un reporte de la nómina de todos los empleados en donde se visualicen sus datos: cédula, nombre, fecha de nacimiento, dirección, departamento, puesto de trabajo</t>
  </si>
  <si>
    <t>REQ003</t>
  </si>
  <si>
    <t xml:space="preserve">Registro de nuevos empleados
</t>
  </si>
  <si>
    <t>Registrar un empleado nuevo en el aplicativo</t>
  </si>
  <si>
    <t>Para ingresar los datos de empleados nuevos que se hayan incorporado a la casa de salud</t>
  </si>
  <si>
    <t>El Administrador ingresa los datos solicitados en el formulario para el ingreso y validación de empleados en el aplicativo:cédula, nombre, fecha de nacimiento, dirección, departamento, puesto de trabajo.</t>
  </si>
  <si>
    <t>Ricky García</t>
  </si>
  <si>
    <t>Se verifica que se ingresó un nuevo empleado con éxito revisando en la base de datos, en el caso de que exista un duplicado nos mostrará un mensaje de error</t>
  </si>
  <si>
    <t>Para esto el Administrador deberá estar dentro del aplicativo, e ingresará los datos del nuevo empleado que se registrará en el mismo.</t>
  </si>
  <si>
    <t xml:space="preserve">Registro nuevos empleados
</t>
  </si>
  <si>
    <t>REQ004</t>
  </si>
  <si>
    <t>Registro de nuevo departamento</t>
  </si>
  <si>
    <t>Registrar un departamento nuevo en el aplicativo</t>
  </si>
  <si>
    <t>Para ingresar los datos de departamentos nuevos que se hayan incorporado a la casa de salud</t>
  </si>
  <si>
    <t xml:space="preserve">El Administrador ingresa los datos del  formulario en el cual consten los datos del departamento: Código del departamento y nombre del dep.
</t>
  </si>
  <si>
    <t>Eunice Coyago</t>
  </si>
  <si>
    <t>Se verificará que se ingresó un nuevo departamento con éxito a través de la base de datos en el cual se verificará la existencia del mismo , en caso de algún inconveniente con el registro del departamento se mostrará un mensaje de error</t>
  </si>
  <si>
    <t>Para esto el Administrador deberá estar dentro del aplicativo, e ingresará los datos del nuevo dep. que se registrará en el mismo.</t>
  </si>
  <si>
    <t>Registro nuevo departamento</t>
  </si>
  <si>
    <t>REQ005</t>
  </si>
  <si>
    <t>Registro de puesto de trabajo</t>
  </si>
  <si>
    <t>Registrar un puesto de trabajo nuevo en el aplicativo</t>
  </si>
  <si>
    <t>Para ingresar los datos de puestos de trabajo nuevos que se hayan incorporado a la casa de salud</t>
  </si>
  <si>
    <t>El administrador ingresa los datos del nuevo puesto de trabajo mediante un formulario en el que conste los datos: Nombre del puesto, Descripción, departamento, sueldo min y max</t>
  </si>
  <si>
    <t xml:space="preserve">Se verifica  el ingreso del puesto de trabajo en la base de datos, si el proceso no se completa nos mostrará un mensaje del error generado o datos faltantes.
</t>
  </si>
  <si>
    <t>Para esto el Administrador deberá estar dentro del aplicativo, e ingresará los datos del nuevo puesto de trabajo que se registrará en el mismo.</t>
  </si>
  <si>
    <t>REQ006</t>
  </si>
  <si>
    <t xml:space="preserve">Actualización de empleados 
</t>
  </si>
  <si>
    <t>Actualizar la nómina de empleados en el aplicativo</t>
  </si>
  <si>
    <t>Para actualizar los datos de los empleados  que se hayan incorporado a la casa de salud</t>
  </si>
  <si>
    <t>El administrador escoje la opcion donde se despliega  la información actual del usuario con los campos habilitados para editar y pone los datos nuevos del empleado</t>
  </si>
  <si>
    <t xml:space="preserve">se verifica que los cambios realizados en los datos del empleado se hayan guardado correctamente en la base de datos
</t>
  </si>
  <si>
    <t>Para esto el Administrador deberá estar dentro del aplicativo, si el proceso no se completa nos mostrará un mensaje del error generado</t>
  </si>
  <si>
    <t>REQ007</t>
  </si>
  <si>
    <t>Actualización de departamentos</t>
  </si>
  <si>
    <t>Actualizar la nómina de departamentos en el aplicativo</t>
  </si>
  <si>
    <t>Para actualizar los datos de los departamentos que se hayan incorporado a la casa de salud</t>
  </si>
  <si>
    <t>El administrador escoje la opcion donde se despliega  la información actual de los dep. con los campos habilitados para editar y pone los datos nuevos del departamento</t>
  </si>
  <si>
    <t>Rubén Tomalá</t>
  </si>
  <si>
    <t>se verifica  que los cambios realizados en la información del departamento se hayan guardado correctamente en la base de datos</t>
  </si>
  <si>
    <t>REQ008</t>
  </si>
  <si>
    <t xml:space="preserve">Actualización de puestos de trabajo
</t>
  </si>
  <si>
    <t>Actualizar la nómina de puestos de trabajo en el aplicativo</t>
  </si>
  <si>
    <t>Para actualizar los datos de los puestos de trabajo que se hayan incorporado a la casa de salud</t>
  </si>
  <si>
    <t>El administrador escoje la opcion donde se despliega  la información actual de los puestos de trabajoo con los campos habilitados para editar y pone los datos nuevos del puesto de trabajo</t>
  </si>
  <si>
    <t>se verifica  que los cambios realizados en la información del puesto de trabajo se hayan guardado correctamente en la base de datos</t>
  </si>
  <si>
    <t>REQ009</t>
  </si>
  <si>
    <t>Eliminar empleado</t>
  </si>
  <si>
    <t>Eliminar un empleado de la nómina en el aplicativo</t>
  </si>
  <si>
    <t>Para eliminar los datos de un empleado  que se haya desvinculado de la casa de salud</t>
  </si>
  <si>
    <t xml:space="preserve">El Admnistrador selecciona el empleado y habilita la opción para eliminar.
</t>
  </si>
  <si>
    <t xml:space="preserve">Se verifica que se eliminó el empleado en la base de datos, nos mostrará un mensaje confirmación
</t>
  </si>
  <si>
    <t>Para esto el Administrador deberá estar dentro del aplicativo, si no se encuentra el empleado  nos mostrará un mensaje del error: "no existe empleado a eliminar"</t>
  </si>
  <si>
    <t xml:space="preserve">Eliminar empleado
</t>
  </si>
  <si>
    <t>REQ010</t>
  </si>
  <si>
    <t>Ingresar al sistema del aplicativo como empleado</t>
  </si>
  <si>
    <t>Administar el aplicativo de gestión de cobro hospitalario con las funciones de empleado</t>
  </si>
  <si>
    <t>Realizar todas las operaciones necesarias para gestionar el aplicativo de la casa de salud como empleado</t>
  </si>
  <si>
    <t>Empleado</t>
  </si>
  <si>
    <t xml:space="preserve">El empleado ingresa los datos solicitados en el formulario de empleado en el aplicativo : usuario y contraseña del Empleado
</t>
  </si>
  <si>
    <t xml:space="preserve">El empleado  ingresa al sistema de haber ingresado sus datos correctamente y vizualiza sus datos. </t>
  </si>
  <si>
    <t>Ingresar al sistema como empleado</t>
  </si>
  <si>
    <t>REQ011</t>
  </si>
  <si>
    <t>Mostrar Nomina pacientes</t>
  </si>
  <si>
    <t>Listar todos los pacientes que han sido registrados en la casa de salud</t>
  </si>
  <si>
    <t>Conocer los datos de los pacientes</t>
  </si>
  <si>
    <t xml:space="preserve">El empleado escoge a opcion donde se le muestra  un reporte de la nómina de todos los pacientes en donde se visualicen sus datos: Número de cédula, Nombres, apellidos, edad, lugar donde vive, número de habitación asignada, teléfono, Diagnóstico, medicación aplicada, médico que ingresa al paciente en hospitalización. Se puede realizar filtros por número de cédula
</t>
  </si>
  <si>
    <t xml:space="preserve">Prueba Unitaria de validación en la base de datos.
</t>
  </si>
  <si>
    <t xml:space="preserve">Mostrar un reporte de la nómina de todos los pacientes en donde se visualicen sus datos
</t>
  </si>
  <si>
    <t>REQ012</t>
  </si>
  <si>
    <t>Registro nuevos pacientes</t>
  </si>
  <si>
    <t>Registrar un paciente nuevo en el aplicativo</t>
  </si>
  <si>
    <t>Para ingresar los datos de pacientes nuevos que hayan sido ingresados a la casa de salud</t>
  </si>
  <si>
    <t xml:space="preserve">El empleado ingresa  los datos del formulario en el cual consten los datos del paciente:Número de cédula, Nombres, apellidos, edad, lugar donde vive, número de habitación asignada, teléfono, Diagnóstico, medicación aplicada, médico que ingresa al paciente en hospitalización.
</t>
  </si>
  <si>
    <t xml:space="preserve">Se verifica que se ingresó un nuevo empleado con éxito revisando en la base de datos
</t>
  </si>
  <si>
    <t>Para esto el Empleado deberá estar dentro del aplicativo, en el caso de que exista un duplicado nos mostrará un mensaje de error</t>
  </si>
  <si>
    <t>REQ013</t>
  </si>
  <si>
    <t>Actualización de pacientes</t>
  </si>
  <si>
    <t>Actualizar la nómina de pacientes en el aplicativo</t>
  </si>
  <si>
    <t>Para actualizar los datos de los pacientes que se hayan incorporado a la casa de salud</t>
  </si>
  <si>
    <t>El empleado escoje la opcion donde se despliega  la información actual del paciente con los campos habilitados para editar y pone los datos nuevos del paciente</t>
  </si>
  <si>
    <t xml:space="preserve">Se verifica  que los cambios realizados en los datos del paciente se hayan guardado correctamente en la base de datos, si el proceso no se completa nos mostrará un mensaje del error generado
</t>
  </si>
  <si>
    <t>Para esto el empleado deberá estar dentro del aplicativo, si el proceso no se completa nos mostrará un mensaje del error generado</t>
  </si>
  <si>
    <t>REQ014</t>
  </si>
  <si>
    <t xml:space="preserve">Eliminar paciente
</t>
  </si>
  <si>
    <t>Eliminar un paciente de la nómina en el aplicativo</t>
  </si>
  <si>
    <t>Para eliminar los datos de un paciente que se haya desvinculado de la casa de salud</t>
  </si>
  <si>
    <t>El empleado selecciona el paciente y habilita la opción para eliminar.</t>
  </si>
  <si>
    <t>se Verifica que se eliminó el paciente en la base de datos, nos mostrará un mensaje confirmación</t>
  </si>
  <si>
    <t>Para esto el empleado deberá estar dentro del aplicativo, si no se encuentra el paciente nos mostrará un mensaje del error: "no existe paciente a eliminar"</t>
  </si>
  <si>
    <t>REQ015</t>
  </si>
  <si>
    <t xml:space="preserve"> Facturar servicio médico
</t>
  </si>
  <si>
    <t>Calcular total a pagar de los servicios médicos brindados a un paciente de la nómina de la casa de salud</t>
  </si>
  <si>
    <t>Para eliminar espera y el paciente pueda retirarse después de recibir el alta médica</t>
  </si>
  <si>
    <t>El empleado selecciona  el paciente y verifica su  historia clínica,  tiempo de estadía en la casa de salud  y se realizan los cálculos correspondientes del valor total a pagar.</t>
  </si>
  <si>
    <t xml:space="preserve">Se verifica que se realizó el pago correspondiente al paciente, nos mostrará un mensaje confirmación de pago 
</t>
  </si>
  <si>
    <t>Para esto el empleado deberá estar dentro del aplicativo, si no se ha realizado el pago en su totalidad nos mostrará un mensaje del error: "no se ha realizado el cobro con exito"</t>
  </si>
  <si>
    <t>No iniciado</t>
  </si>
  <si>
    <t xml:space="preserve">Media </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</si>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</sst>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1.0"/>
      <color theme="1"/>
      <name val="Arial"/>
    </font>
    <font>
      <sz val="11.0"/>
      <color theme="1"/>
      <name val="Calibri"/>
    </font>
    <font>
      <b/>
      <i/>
      <sz val="16.0"/>
      <color theme="1"/>
      <name val="Arial"/>
    </font>
    <font>
      <b/>
      <i/>
      <sz val="11.0"/>
      <color rgb="FF9C6500"/>
      <name val="Calibri"/>
    </font>
    <font>
      <b/>
      <i/>
      <sz val="11.0"/>
      <color rgb="FFFF0000"/>
      <name val="Arial"/>
    </font>
    <font>
      <sz val="10.0"/>
      <color rgb="FF000000"/>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B2B2B2"/>
      </left>
      <right style="thin">
        <color rgb="FFB2B2B2"/>
      </right>
      <top style="thin">
        <color rgb="FFB2B2B2"/>
      </top>
      <bottom/>
    </border>
    <border>
      <left style="thin">
        <color rgb="FFB2B2B2"/>
      </left>
      <right/>
      <top style="thin">
        <color rgb="FFB2B2B2"/>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readingOrder="0" vertical="center"/>
    </xf>
    <xf borderId="0" fillId="0" fontId="1"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164" xfId="0" applyAlignment="1" applyBorder="1" applyFont="1" applyNumberFormat="1">
      <alignment horizontal="center" shrinkToFit="0" vertical="center" wrapText="1"/>
    </xf>
    <xf borderId="0" fillId="0" fontId="0" numFmtId="0" xfId="0" applyAlignment="1" applyFont="1">
      <alignment horizontal="center"/>
    </xf>
    <xf borderId="0" fillId="0" fontId="6" numFmtId="0" xfId="0" applyAlignment="1" applyFont="1">
      <alignment horizontal="center"/>
    </xf>
    <xf borderId="0" fillId="0" fontId="7" numFmtId="0" xfId="0" applyAlignment="1" applyFont="1">
      <alignment horizontal="left" shrinkToFit="0" vertical="center" wrapText="1"/>
    </xf>
    <xf borderId="4" fillId="3" fontId="8" numFmtId="0" xfId="0" applyAlignment="1" applyBorder="1" applyFill="1" applyFont="1">
      <alignment horizontal="center" shrinkToFit="0" vertical="center" wrapText="1"/>
    </xf>
    <xf borderId="5" fillId="0" fontId="9" numFmtId="0" xfId="0" applyBorder="1" applyFont="1"/>
    <xf borderId="6" fillId="0" fontId="9" numFmtId="0" xfId="0" applyBorder="1" applyFont="1"/>
    <xf borderId="0" fillId="0" fontId="7" numFmtId="0" xfId="0" applyAlignment="1" applyFont="1">
      <alignment horizontal="center" shrinkToFit="0" vertical="center" wrapText="1"/>
    </xf>
    <xf borderId="7" fillId="3" fontId="0" numFmtId="0" xfId="0" applyBorder="1" applyFont="1"/>
    <xf borderId="8" fillId="3" fontId="7" numFmtId="0" xfId="0" applyAlignment="1" applyBorder="1" applyFont="1">
      <alignment horizontal="left" shrinkToFit="0" vertical="center" wrapText="1"/>
    </xf>
    <xf borderId="8" fillId="3" fontId="1" numFmtId="0" xfId="0" applyBorder="1" applyFont="1"/>
    <xf borderId="8" fillId="3" fontId="0" numFmtId="0" xfId="0" applyBorder="1" applyFont="1"/>
    <xf borderId="9" fillId="3" fontId="0" numFmtId="0" xfId="0" applyBorder="1" applyFont="1"/>
    <xf borderId="10" fillId="3" fontId="0" numFmtId="0" xfId="0" applyBorder="1" applyFont="1"/>
    <xf borderId="3" fillId="4" fontId="10" numFmtId="0" xfId="0" applyAlignment="1" applyBorder="1" applyFill="1" applyFont="1">
      <alignment horizontal="center" vertical="center"/>
    </xf>
    <xf borderId="11" fillId="3" fontId="11" numFmtId="0" xfId="0" applyAlignment="1" applyBorder="1" applyFont="1">
      <alignment vertical="center"/>
    </xf>
    <xf borderId="4" fillId="4" fontId="10" numFmtId="0" xfId="0" applyAlignment="1" applyBorder="1" applyFont="1">
      <alignment horizontal="center" vertical="center"/>
    </xf>
    <xf borderId="11" fillId="3" fontId="0" numFmtId="0" xfId="0" applyBorder="1" applyFont="1"/>
    <xf borderId="12" fillId="3" fontId="0" numFmtId="0" xfId="0" applyBorder="1" applyFont="1"/>
    <xf borderId="3" fillId="5" fontId="12" numFmtId="0" xfId="0" applyAlignment="1" applyBorder="1" applyFill="1" applyFont="1">
      <alignment horizontal="center" vertical="center"/>
    </xf>
    <xf borderId="11" fillId="3" fontId="1" numFmtId="0" xfId="0" applyAlignment="1" applyBorder="1" applyFont="1">
      <alignment shrinkToFit="0" vertical="center" wrapText="1"/>
    </xf>
    <xf borderId="4" fillId="5" fontId="1" numFmtId="0" xfId="0" applyAlignment="1" applyBorder="1" applyFont="1">
      <alignment horizontal="center" vertical="center"/>
    </xf>
    <xf borderId="11" fillId="3" fontId="1" numFmtId="0" xfId="0" applyAlignment="1" applyBorder="1" applyFont="1">
      <alignment vertical="center"/>
    </xf>
    <xf borderId="11" fillId="3" fontId="12" numFmtId="0" xfId="0" applyAlignment="1" applyBorder="1" applyFont="1">
      <alignment horizontal="center" vertical="center"/>
    </xf>
    <xf borderId="11" fillId="3" fontId="1" numFmtId="0" xfId="0" applyAlignment="1" applyBorder="1" applyFont="1">
      <alignment horizontal="center" vertical="center"/>
    </xf>
    <xf borderId="13" fillId="6" fontId="10" numFmtId="0" xfId="0" applyAlignment="1" applyBorder="1" applyFill="1" applyFont="1">
      <alignment horizontal="center" vertical="center"/>
    </xf>
    <xf borderId="14" fillId="5" fontId="1" numFmtId="0" xfId="0" applyAlignment="1" applyBorder="1" applyFont="1">
      <alignment horizontal="center" shrinkToFit="0" vertical="center" wrapText="1"/>
    </xf>
    <xf borderId="15" fillId="0" fontId="9" numFmtId="0" xfId="0" applyBorder="1" applyFont="1"/>
    <xf borderId="16" fillId="0" fontId="9" numFmtId="0" xfId="0" applyBorder="1" applyFont="1"/>
    <xf borderId="14" fillId="5" fontId="1" numFmtId="0" xfId="0" applyAlignment="1" applyBorder="1" applyFont="1">
      <alignment horizontal="center" vertical="center"/>
    </xf>
    <xf borderId="17" fillId="0" fontId="9" numFmtId="0" xfId="0" applyBorder="1" applyFont="1"/>
    <xf borderId="18" fillId="0" fontId="9" numFmtId="0" xfId="0" applyBorder="1" applyFont="1"/>
    <xf borderId="19" fillId="0" fontId="9" numFmtId="0" xfId="0" applyBorder="1" applyFont="1"/>
    <xf borderId="20" fillId="0" fontId="9" numFmtId="0" xfId="0" applyBorder="1" applyFont="1"/>
    <xf borderId="21" fillId="0" fontId="9" numFmtId="0" xfId="0" applyBorder="1" applyFont="1"/>
    <xf borderId="22" fillId="0" fontId="9" numFmtId="0" xfId="0" applyBorder="1" applyFont="1"/>
    <xf borderId="23" fillId="0" fontId="9" numFmtId="0" xfId="0" applyBorder="1" applyFont="1"/>
    <xf borderId="14" fillId="7" fontId="13" numFmtId="0" xfId="0" applyAlignment="1" applyBorder="1" applyFill="1" applyFont="1">
      <alignment horizontal="center" vertical="center"/>
    </xf>
    <xf borderId="24" fillId="2" fontId="12" numFmtId="0" xfId="0" applyAlignment="1" applyBorder="1" applyFont="1">
      <alignment horizontal="center" vertical="center"/>
    </xf>
    <xf borderId="25" fillId="0" fontId="9" numFmtId="0" xfId="0" applyBorder="1" applyFont="1"/>
    <xf borderId="26" fillId="0" fontId="9" numFmtId="0" xfId="0" applyBorder="1" applyFont="1"/>
    <xf borderId="27" fillId="0" fontId="9" numFmtId="0" xfId="0" applyBorder="1" applyFont="1"/>
    <xf borderId="28" fillId="0" fontId="9" numFmtId="0" xfId="0" applyBorder="1" applyFont="1"/>
    <xf borderId="29" fillId="0" fontId="9" numFmtId="0" xfId="0" applyBorder="1" applyFont="1"/>
    <xf borderId="14" fillId="4" fontId="10" numFmtId="0" xfId="0" applyAlignment="1" applyBorder="1" applyFont="1">
      <alignment horizontal="center" vertical="center"/>
    </xf>
    <xf borderId="30" fillId="3" fontId="0" numFmtId="0" xfId="0" applyBorder="1" applyFont="1"/>
    <xf borderId="31" fillId="3" fontId="0" numFmtId="0" xfId="0" applyBorder="1" applyFont="1"/>
    <xf borderId="32" fillId="3"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4" width="20.63"/>
    <col customWidth="1" min="5" max="5" width="26.75"/>
    <col customWidth="1" min="6" max="6" width="10.63"/>
    <col customWidth="1" min="7" max="7" width="53.25"/>
    <col customWidth="1" min="8" max="12" width="10.63"/>
    <col customWidth="1" min="13" max="13" width="33.25"/>
    <col customWidth="1" min="14" max="14" width="43.5"/>
    <col customWidth="1" min="15"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8" t="s">
        <v>3</v>
      </c>
      <c r="E5" s="7" t="s">
        <v>4</v>
      </c>
      <c r="F5" s="7" t="s">
        <v>5</v>
      </c>
      <c r="G5" s="7" t="s">
        <v>6</v>
      </c>
      <c r="H5" s="7" t="s">
        <v>7</v>
      </c>
      <c r="I5" s="7" t="s">
        <v>8</v>
      </c>
      <c r="J5" s="7" t="s">
        <v>9</v>
      </c>
      <c r="K5" s="7" t="s">
        <v>10</v>
      </c>
      <c r="L5" s="7" t="s">
        <v>11</v>
      </c>
      <c r="M5" s="8" t="s">
        <v>12</v>
      </c>
      <c r="N5" s="9" t="s">
        <v>13</v>
      </c>
      <c r="O5" s="10" t="s">
        <v>14</v>
      </c>
      <c r="P5" s="4"/>
      <c r="Q5" s="4"/>
      <c r="R5" s="4"/>
      <c r="S5" s="4"/>
      <c r="T5" s="4"/>
      <c r="U5" s="4"/>
      <c r="V5" s="4"/>
      <c r="W5" s="4"/>
      <c r="X5" s="4"/>
      <c r="Y5" s="4"/>
      <c r="Z5" s="4"/>
    </row>
    <row r="6" ht="59.25" customHeight="1">
      <c r="B6" s="11" t="s">
        <v>15</v>
      </c>
      <c r="C6" s="11" t="s">
        <v>16</v>
      </c>
      <c r="D6" s="11" t="s">
        <v>17</v>
      </c>
      <c r="E6" s="11" t="s">
        <v>18</v>
      </c>
      <c r="F6" s="11" t="s">
        <v>19</v>
      </c>
      <c r="G6" s="11" t="s">
        <v>20</v>
      </c>
      <c r="H6" s="11" t="s">
        <v>21</v>
      </c>
      <c r="I6" s="11">
        <v>4.0</v>
      </c>
      <c r="J6" s="12">
        <v>44385.0</v>
      </c>
      <c r="K6" s="11" t="s">
        <v>22</v>
      </c>
      <c r="L6" s="11" t="s">
        <v>23</v>
      </c>
      <c r="M6" s="11" t="s">
        <v>24</v>
      </c>
      <c r="N6" s="11" t="s">
        <v>25</v>
      </c>
      <c r="O6" s="11" t="s">
        <v>26</v>
      </c>
    </row>
    <row r="7" ht="56.25" customHeight="1">
      <c r="B7" s="11" t="s">
        <v>27</v>
      </c>
      <c r="C7" s="11" t="s">
        <v>28</v>
      </c>
      <c r="D7" s="11" t="s">
        <v>29</v>
      </c>
      <c r="E7" s="11" t="s">
        <v>30</v>
      </c>
      <c r="F7" s="11" t="s">
        <v>19</v>
      </c>
      <c r="G7" s="11" t="s">
        <v>31</v>
      </c>
      <c r="H7" s="11" t="s">
        <v>32</v>
      </c>
      <c r="I7" s="11">
        <v>2.0</v>
      </c>
      <c r="J7" s="12">
        <v>44386.0</v>
      </c>
      <c r="K7" s="11" t="s">
        <v>22</v>
      </c>
      <c r="L7" s="11" t="s">
        <v>23</v>
      </c>
      <c r="M7" s="11" t="s">
        <v>33</v>
      </c>
      <c r="N7" s="11" t="s">
        <v>34</v>
      </c>
      <c r="O7" s="11" t="s">
        <v>28</v>
      </c>
    </row>
    <row r="8" ht="72.75" customHeight="1">
      <c r="B8" s="11" t="s">
        <v>35</v>
      </c>
      <c r="C8" s="11" t="s">
        <v>36</v>
      </c>
      <c r="D8" s="11" t="s">
        <v>37</v>
      </c>
      <c r="E8" s="11" t="s">
        <v>38</v>
      </c>
      <c r="F8" s="11" t="s">
        <v>19</v>
      </c>
      <c r="G8" s="11" t="s">
        <v>39</v>
      </c>
      <c r="H8" s="11" t="s">
        <v>40</v>
      </c>
      <c r="I8" s="11">
        <v>2.0</v>
      </c>
      <c r="J8" s="12">
        <v>44387.0</v>
      </c>
      <c r="K8" s="11" t="s">
        <v>22</v>
      </c>
      <c r="L8" s="11" t="s">
        <v>23</v>
      </c>
      <c r="M8" s="11" t="s">
        <v>41</v>
      </c>
      <c r="N8" s="11" t="s">
        <v>42</v>
      </c>
      <c r="O8" s="11" t="s">
        <v>43</v>
      </c>
    </row>
    <row r="9" ht="45.0" customHeight="1">
      <c r="B9" s="11" t="s">
        <v>44</v>
      </c>
      <c r="C9" s="11" t="s">
        <v>45</v>
      </c>
      <c r="D9" s="11" t="s">
        <v>46</v>
      </c>
      <c r="E9" s="11" t="s">
        <v>47</v>
      </c>
      <c r="F9" s="11" t="s">
        <v>19</v>
      </c>
      <c r="G9" s="11" t="s">
        <v>48</v>
      </c>
      <c r="H9" s="11" t="s">
        <v>49</v>
      </c>
      <c r="I9" s="11">
        <v>1.0</v>
      </c>
      <c r="J9" s="12">
        <v>44388.0</v>
      </c>
      <c r="K9" s="11" t="s">
        <v>22</v>
      </c>
      <c r="L9" s="11" t="s">
        <v>23</v>
      </c>
      <c r="M9" s="11" t="s">
        <v>50</v>
      </c>
      <c r="N9" s="11" t="s">
        <v>51</v>
      </c>
      <c r="O9" s="11" t="s">
        <v>52</v>
      </c>
    </row>
    <row r="10" ht="57.0" customHeight="1">
      <c r="B10" s="11" t="s">
        <v>53</v>
      </c>
      <c r="C10" s="11" t="s">
        <v>54</v>
      </c>
      <c r="D10" s="11" t="s">
        <v>55</v>
      </c>
      <c r="E10" s="11" t="s">
        <v>56</v>
      </c>
      <c r="F10" s="11" t="s">
        <v>19</v>
      </c>
      <c r="G10" s="11" t="s">
        <v>57</v>
      </c>
      <c r="H10" s="11" t="s">
        <v>49</v>
      </c>
      <c r="I10" s="11">
        <v>3.0</v>
      </c>
      <c r="J10" s="12">
        <v>44389.0</v>
      </c>
      <c r="K10" s="11" t="s">
        <v>22</v>
      </c>
      <c r="L10" s="11" t="s">
        <v>23</v>
      </c>
      <c r="M10" s="11" t="s">
        <v>58</v>
      </c>
      <c r="N10" s="11" t="s">
        <v>59</v>
      </c>
      <c r="O10" s="11" t="s">
        <v>54</v>
      </c>
    </row>
    <row r="11" ht="39.75" customHeight="1">
      <c r="B11" s="11" t="s">
        <v>60</v>
      </c>
      <c r="C11" s="11" t="s">
        <v>61</v>
      </c>
      <c r="D11" s="11" t="s">
        <v>62</v>
      </c>
      <c r="E11" s="11" t="s">
        <v>63</v>
      </c>
      <c r="F11" s="11" t="s">
        <v>19</v>
      </c>
      <c r="G11" s="11" t="s">
        <v>64</v>
      </c>
      <c r="H11" s="11" t="s">
        <v>40</v>
      </c>
      <c r="I11" s="11">
        <v>2.0</v>
      </c>
      <c r="J11" s="12">
        <v>44390.0</v>
      </c>
      <c r="K11" s="11" t="s">
        <v>22</v>
      </c>
      <c r="L11" s="11" t="s">
        <v>23</v>
      </c>
      <c r="M11" s="11" t="s">
        <v>65</v>
      </c>
      <c r="N11" s="11" t="s">
        <v>66</v>
      </c>
      <c r="O11" s="11" t="s">
        <v>61</v>
      </c>
    </row>
    <row r="12" ht="39.75" customHeight="1">
      <c r="B12" s="11" t="s">
        <v>67</v>
      </c>
      <c r="C12" s="11" t="s">
        <v>68</v>
      </c>
      <c r="D12" s="11" t="s">
        <v>69</v>
      </c>
      <c r="E12" s="11" t="s">
        <v>70</v>
      </c>
      <c r="F12" s="11" t="s">
        <v>19</v>
      </c>
      <c r="G12" s="11" t="s">
        <v>71</v>
      </c>
      <c r="H12" s="11" t="s">
        <v>72</v>
      </c>
      <c r="I12" s="11">
        <v>2.0</v>
      </c>
      <c r="J12" s="12">
        <v>44391.0</v>
      </c>
      <c r="K12" s="11" t="s">
        <v>22</v>
      </c>
      <c r="L12" s="11" t="s">
        <v>23</v>
      </c>
      <c r="M12" s="11" t="s">
        <v>73</v>
      </c>
      <c r="N12" s="11" t="s">
        <v>66</v>
      </c>
      <c r="O12" s="11" t="s">
        <v>68</v>
      </c>
    </row>
    <row r="13" ht="39.75" customHeight="1">
      <c r="B13" s="11" t="s">
        <v>74</v>
      </c>
      <c r="C13" s="11" t="s">
        <v>75</v>
      </c>
      <c r="D13" s="11" t="s">
        <v>76</v>
      </c>
      <c r="E13" s="11" t="s">
        <v>77</v>
      </c>
      <c r="F13" s="11" t="s">
        <v>19</v>
      </c>
      <c r="G13" s="11" t="s">
        <v>78</v>
      </c>
      <c r="H13" s="11" t="s">
        <v>21</v>
      </c>
      <c r="I13" s="11">
        <v>3.0</v>
      </c>
      <c r="J13" s="12">
        <v>44392.0</v>
      </c>
      <c r="K13" s="11" t="s">
        <v>22</v>
      </c>
      <c r="L13" s="11" t="s">
        <v>23</v>
      </c>
      <c r="M13" s="11" t="s">
        <v>79</v>
      </c>
      <c r="N13" s="11" t="s">
        <v>66</v>
      </c>
      <c r="O13" s="11" t="s">
        <v>75</v>
      </c>
    </row>
    <row r="14" ht="39.75" customHeight="1">
      <c r="B14" s="11" t="s">
        <v>80</v>
      </c>
      <c r="C14" s="11" t="s">
        <v>81</v>
      </c>
      <c r="D14" s="11" t="s">
        <v>82</v>
      </c>
      <c r="E14" s="11" t="s">
        <v>83</v>
      </c>
      <c r="F14" s="11" t="s">
        <v>19</v>
      </c>
      <c r="G14" s="11" t="s">
        <v>84</v>
      </c>
      <c r="H14" s="11" t="s">
        <v>21</v>
      </c>
      <c r="I14" s="11">
        <v>2.0</v>
      </c>
      <c r="J14" s="12">
        <v>44393.0</v>
      </c>
      <c r="K14" s="11" t="s">
        <v>22</v>
      </c>
      <c r="L14" s="11" t="s">
        <v>23</v>
      </c>
      <c r="M14" s="11" t="s">
        <v>85</v>
      </c>
      <c r="N14" s="11" t="s">
        <v>86</v>
      </c>
      <c r="O14" s="11" t="s">
        <v>87</v>
      </c>
    </row>
    <row r="15" ht="55.5" customHeight="1">
      <c r="B15" s="11" t="s">
        <v>88</v>
      </c>
      <c r="C15" s="11" t="s">
        <v>89</v>
      </c>
      <c r="D15" s="11" t="s">
        <v>90</v>
      </c>
      <c r="E15" s="11" t="s">
        <v>91</v>
      </c>
      <c r="F15" s="11" t="s">
        <v>92</v>
      </c>
      <c r="G15" s="11" t="s">
        <v>93</v>
      </c>
      <c r="H15" s="11" t="s">
        <v>72</v>
      </c>
      <c r="I15" s="11">
        <v>2.0</v>
      </c>
      <c r="J15" s="12">
        <v>44394.0</v>
      </c>
      <c r="K15" s="11" t="s">
        <v>22</v>
      </c>
      <c r="L15" s="11" t="s">
        <v>23</v>
      </c>
      <c r="M15" s="11" t="s">
        <v>94</v>
      </c>
      <c r="N15" s="11" t="s">
        <v>25</v>
      </c>
      <c r="O15" s="11" t="s">
        <v>95</v>
      </c>
    </row>
    <row r="16" ht="63.75" customHeight="1">
      <c r="B16" s="11" t="s">
        <v>96</v>
      </c>
      <c r="C16" s="11" t="s">
        <v>97</v>
      </c>
      <c r="D16" s="11" t="s">
        <v>98</v>
      </c>
      <c r="E16" s="11" t="s">
        <v>99</v>
      </c>
      <c r="F16" s="11" t="s">
        <v>92</v>
      </c>
      <c r="G16" s="11" t="s">
        <v>100</v>
      </c>
      <c r="H16" s="11" t="s">
        <v>32</v>
      </c>
      <c r="I16" s="11">
        <v>2.0</v>
      </c>
      <c r="J16" s="12">
        <v>44395.0</v>
      </c>
      <c r="K16" s="11" t="s">
        <v>22</v>
      </c>
      <c r="L16" s="11" t="s">
        <v>23</v>
      </c>
      <c r="M16" s="11" t="s">
        <v>101</v>
      </c>
      <c r="N16" s="11" t="s">
        <v>102</v>
      </c>
      <c r="O16" s="11" t="s">
        <v>97</v>
      </c>
    </row>
    <row r="17" ht="50.25" customHeight="1">
      <c r="B17" s="11" t="s">
        <v>103</v>
      </c>
      <c r="C17" s="11" t="s">
        <v>104</v>
      </c>
      <c r="D17" s="11" t="s">
        <v>105</v>
      </c>
      <c r="E17" s="11" t="s">
        <v>106</v>
      </c>
      <c r="F17" s="11" t="s">
        <v>92</v>
      </c>
      <c r="G17" s="11" t="s">
        <v>107</v>
      </c>
      <c r="H17" s="11" t="s">
        <v>40</v>
      </c>
      <c r="I17" s="11">
        <v>3.0</v>
      </c>
      <c r="J17" s="12">
        <v>44396.0</v>
      </c>
      <c r="K17" s="11" t="s">
        <v>22</v>
      </c>
      <c r="L17" s="11" t="s">
        <v>23</v>
      </c>
      <c r="M17" s="11" t="s">
        <v>108</v>
      </c>
      <c r="N17" s="11" t="s">
        <v>109</v>
      </c>
      <c r="O17" s="11" t="s">
        <v>104</v>
      </c>
    </row>
    <row r="18" ht="39.75" customHeight="1">
      <c r="B18" s="11" t="s">
        <v>110</v>
      </c>
      <c r="C18" s="11" t="s">
        <v>111</v>
      </c>
      <c r="D18" s="11" t="s">
        <v>112</v>
      </c>
      <c r="E18" s="11" t="s">
        <v>113</v>
      </c>
      <c r="F18" s="11" t="s">
        <v>92</v>
      </c>
      <c r="G18" s="11" t="s">
        <v>114</v>
      </c>
      <c r="H18" s="11" t="s">
        <v>49</v>
      </c>
      <c r="I18" s="11">
        <v>2.0</v>
      </c>
      <c r="J18" s="12">
        <v>44397.0</v>
      </c>
      <c r="K18" s="11" t="s">
        <v>22</v>
      </c>
      <c r="L18" s="11" t="s">
        <v>23</v>
      </c>
      <c r="M18" s="11" t="s">
        <v>115</v>
      </c>
      <c r="N18" s="11" t="s">
        <v>116</v>
      </c>
      <c r="O18" s="11" t="s">
        <v>111</v>
      </c>
    </row>
    <row r="19" ht="39.75" customHeight="1">
      <c r="B19" s="11" t="s">
        <v>117</v>
      </c>
      <c r="C19" s="11" t="s">
        <v>118</v>
      </c>
      <c r="D19" s="11" t="s">
        <v>119</v>
      </c>
      <c r="E19" s="11" t="s">
        <v>120</v>
      </c>
      <c r="F19" s="11" t="s">
        <v>92</v>
      </c>
      <c r="G19" s="11" t="s">
        <v>121</v>
      </c>
      <c r="H19" s="11" t="s">
        <v>49</v>
      </c>
      <c r="I19" s="11">
        <v>3.0</v>
      </c>
      <c r="J19" s="12">
        <v>44398.0</v>
      </c>
      <c r="K19" s="11" t="s">
        <v>22</v>
      </c>
      <c r="L19" s="11" t="s">
        <v>23</v>
      </c>
      <c r="M19" s="11" t="s">
        <v>122</v>
      </c>
      <c r="N19" s="11" t="s">
        <v>123</v>
      </c>
      <c r="O19" s="11" t="s">
        <v>118</v>
      </c>
    </row>
    <row r="20" ht="57.75" customHeight="1">
      <c r="B20" s="11" t="s">
        <v>124</v>
      </c>
      <c r="C20" s="11" t="s">
        <v>125</v>
      </c>
      <c r="D20" s="11" t="s">
        <v>126</v>
      </c>
      <c r="E20" s="11" t="s">
        <v>127</v>
      </c>
      <c r="F20" s="11" t="s">
        <v>92</v>
      </c>
      <c r="G20" s="11" t="s">
        <v>128</v>
      </c>
      <c r="H20" s="11" t="s">
        <v>40</v>
      </c>
      <c r="I20" s="11">
        <v>3.0</v>
      </c>
      <c r="J20" s="12">
        <v>44399.0</v>
      </c>
      <c r="K20" s="11" t="s">
        <v>22</v>
      </c>
      <c r="L20" s="11" t="s">
        <v>23</v>
      </c>
      <c r="M20" s="11" t="s">
        <v>129</v>
      </c>
      <c r="N20" s="11" t="s">
        <v>130</v>
      </c>
      <c r="O20" s="11" t="s">
        <v>125</v>
      </c>
    </row>
    <row r="21" ht="19.5" customHeight="1">
      <c r="B21" s="4"/>
      <c r="C21" s="4"/>
      <c r="D21" s="4"/>
      <c r="E21" s="4"/>
      <c r="F21" s="4"/>
      <c r="G21" s="4"/>
      <c r="H21" s="4"/>
      <c r="I21" s="3"/>
      <c r="J21" s="3"/>
      <c r="K21" s="13"/>
      <c r="L21" s="3"/>
      <c r="M21" s="4"/>
      <c r="N21" s="4"/>
    </row>
    <row r="22" ht="19.5" customHeight="1">
      <c r="I22" s="1"/>
      <c r="J22" s="1"/>
      <c r="K22" s="2"/>
      <c r="L22" s="3"/>
    </row>
    <row r="23" ht="19.5" customHeight="1">
      <c r="I23" s="1"/>
      <c r="J23" s="1"/>
      <c r="K23" s="2"/>
      <c r="L23" s="3"/>
    </row>
    <row r="24" ht="19.5" customHeight="1">
      <c r="I24" s="1"/>
      <c r="J24" s="1"/>
      <c r="K24" s="2"/>
      <c r="L24" s="3"/>
    </row>
    <row r="25" ht="19.5" customHeight="1">
      <c r="I25" s="1"/>
      <c r="J25" s="1"/>
      <c r="K25" s="14"/>
      <c r="L25" s="3"/>
    </row>
    <row r="26" ht="19.5" customHeight="1">
      <c r="I26" s="1"/>
      <c r="J26" s="1"/>
      <c r="K26" s="14"/>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131</v>
      </c>
      <c r="M30" s="6"/>
    </row>
    <row r="31" ht="19.5" customHeight="1">
      <c r="I31" s="1"/>
      <c r="J31" s="1"/>
      <c r="K31" s="2" t="s">
        <v>132</v>
      </c>
      <c r="L31" s="1" t="s">
        <v>23</v>
      </c>
      <c r="M31" s="6"/>
    </row>
    <row r="32" ht="19.5" customHeight="1">
      <c r="I32" s="1"/>
      <c r="J32" s="1"/>
      <c r="K32" s="2" t="s">
        <v>133</v>
      </c>
      <c r="L32" s="1" t="s">
        <v>134</v>
      </c>
      <c r="M32" s="6"/>
    </row>
    <row r="33" ht="19.5" customHeight="1">
      <c r="I33" s="1"/>
      <c r="J33" s="1"/>
      <c r="K33" s="2"/>
      <c r="L33" s="1" t="s">
        <v>135</v>
      </c>
      <c r="M33" s="6"/>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3"/>
      <c r="J1000" s="3"/>
      <c r="K1000" s="13"/>
      <c r="L1000" s="3"/>
    </row>
    <row r="1001" ht="15.75" customHeight="1">
      <c r="I1001" s="3"/>
      <c r="J1001" s="3"/>
      <c r="K1001" s="13"/>
      <c r="L1001" s="3"/>
    </row>
  </sheetData>
  <mergeCells count="1">
    <mergeCell ref="B3:O3"/>
  </mergeCells>
  <dataValidations>
    <dataValidation type="list" allowBlank="1" showErrorMessage="1" sqref="L6:L20">
      <formula1>$L$30:$L$33</formula1>
    </dataValidation>
    <dataValidation type="list" allowBlank="1" showErrorMessage="1" sqref="K6: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15"/>
      <c r="D4" s="15"/>
      <c r="E4" s="15"/>
      <c r="F4" s="6"/>
    </row>
    <row r="5" hidden="1">
      <c r="C5" s="15"/>
      <c r="D5" s="15"/>
      <c r="E5" s="15"/>
      <c r="F5" s="6"/>
    </row>
    <row r="6" ht="39.75" customHeight="1">
      <c r="B6" s="16" t="s">
        <v>136</v>
      </c>
      <c r="C6" s="17"/>
      <c r="D6" s="17"/>
      <c r="E6" s="17"/>
      <c r="F6" s="17"/>
      <c r="G6" s="17"/>
      <c r="H6" s="17"/>
      <c r="I6" s="17"/>
      <c r="J6" s="17"/>
      <c r="K6" s="17"/>
      <c r="L6" s="17"/>
      <c r="M6" s="17"/>
      <c r="N6" s="17"/>
      <c r="O6" s="17"/>
      <c r="P6" s="18"/>
    </row>
    <row r="7" ht="9.75" customHeight="1">
      <c r="A7" s="4"/>
      <c r="B7" s="4"/>
      <c r="C7" s="19"/>
      <c r="D7" s="19"/>
      <c r="E7" s="19"/>
      <c r="F7" s="19"/>
      <c r="G7" s="19"/>
      <c r="H7" s="19"/>
      <c r="I7" s="19"/>
      <c r="J7" s="19"/>
      <c r="K7" s="19"/>
      <c r="L7" s="19"/>
      <c r="M7" s="19"/>
      <c r="N7" s="19"/>
      <c r="O7" s="19"/>
      <c r="P7" s="4"/>
      <c r="Q7" s="4"/>
      <c r="R7" s="4"/>
      <c r="S7" s="4"/>
      <c r="T7" s="4"/>
      <c r="U7" s="4"/>
      <c r="V7" s="4"/>
      <c r="W7" s="4"/>
      <c r="X7" s="4"/>
      <c r="Y7" s="4"/>
      <c r="Z7" s="4"/>
    </row>
    <row r="8" ht="9.75" customHeight="1">
      <c r="B8" s="20"/>
      <c r="C8" s="21"/>
      <c r="D8" s="21"/>
      <c r="E8" s="21"/>
      <c r="F8" s="22"/>
      <c r="G8" s="23"/>
      <c r="H8" s="23"/>
      <c r="I8" s="23"/>
      <c r="J8" s="23"/>
      <c r="K8" s="23"/>
      <c r="L8" s="23"/>
      <c r="M8" s="23"/>
      <c r="N8" s="23"/>
      <c r="O8" s="23"/>
      <c r="P8" s="24"/>
      <c r="Q8" s="4"/>
    </row>
    <row r="9" ht="30.0" customHeight="1">
      <c r="B9" s="25"/>
      <c r="C9" s="26" t="s">
        <v>1</v>
      </c>
      <c r="D9" s="27"/>
      <c r="E9" s="28" t="s">
        <v>137</v>
      </c>
      <c r="F9" s="18"/>
      <c r="G9" s="27"/>
      <c r="H9" s="28" t="s">
        <v>11</v>
      </c>
      <c r="I9" s="18"/>
      <c r="J9" s="29"/>
      <c r="K9" s="29"/>
      <c r="L9" s="29"/>
      <c r="M9" s="29"/>
      <c r="N9" s="29"/>
      <c r="O9" s="29"/>
      <c r="P9" s="30"/>
      <c r="Q9" s="4"/>
    </row>
    <row r="10" ht="30.0" customHeight="1">
      <c r="B10" s="25"/>
      <c r="C10" s="31" t="s">
        <v>15</v>
      </c>
      <c r="D10" s="32"/>
      <c r="E10" s="33" t="str">
        <f>VLOOKUP(C10,'Formato descripción HU'!B6:O20,5,0)</f>
        <v>Administrador</v>
      </c>
      <c r="F10" s="18"/>
      <c r="G10" s="34"/>
      <c r="H10" s="33" t="str">
        <f>VLOOKUP(C10,'Formato descripción HU'!B6:O20,11,0)</f>
        <v>En proceso</v>
      </c>
      <c r="I10" s="18"/>
      <c r="J10" s="34"/>
      <c r="K10" s="29"/>
      <c r="L10" s="29"/>
      <c r="M10" s="29"/>
      <c r="N10" s="29"/>
      <c r="O10" s="29"/>
      <c r="P10" s="30"/>
      <c r="Q10" s="4"/>
    </row>
    <row r="11" ht="9.75" customHeight="1">
      <c r="A11" s="4"/>
      <c r="B11" s="25"/>
      <c r="C11" s="35"/>
      <c r="D11" s="32"/>
      <c r="E11" s="36"/>
      <c r="F11" s="36"/>
      <c r="G11" s="34"/>
      <c r="H11" s="36"/>
      <c r="I11" s="36"/>
      <c r="J11" s="34"/>
      <c r="K11" s="36"/>
      <c r="L11" s="36"/>
      <c r="M11" s="29"/>
      <c r="N11" s="36"/>
      <c r="O11" s="36"/>
      <c r="P11" s="30"/>
      <c r="Q11" s="4"/>
      <c r="R11" s="4"/>
      <c r="S11" s="4"/>
      <c r="T11" s="4"/>
      <c r="U11" s="4"/>
      <c r="V11" s="4"/>
      <c r="W11" s="4"/>
      <c r="X11" s="4"/>
      <c r="Y11" s="4"/>
      <c r="Z11" s="4"/>
    </row>
    <row r="12" ht="30.0" customHeight="1">
      <c r="A12" s="4"/>
      <c r="B12" s="25"/>
      <c r="C12" s="26" t="s">
        <v>138</v>
      </c>
      <c r="D12" s="32"/>
      <c r="E12" s="28" t="s">
        <v>10</v>
      </c>
      <c r="F12" s="18"/>
      <c r="G12" s="34"/>
      <c r="H12" s="28" t="s">
        <v>139</v>
      </c>
      <c r="I12" s="18"/>
      <c r="J12" s="34"/>
      <c r="K12" s="36"/>
      <c r="L12" s="36"/>
      <c r="M12" s="29"/>
      <c r="N12" s="36"/>
      <c r="O12" s="36"/>
      <c r="P12" s="30"/>
      <c r="Q12" s="4"/>
      <c r="R12" s="4"/>
      <c r="S12" s="4"/>
      <c r="T12" s="4"/>
      <c r="U12" s="4"/>
      <c r="V12" s="4"/>
      <c r="W12" s="4"/>
      <c r="X12" s="4"/>
      <c r="Y12" s="4"/>
      <c r="Z12" s="4"/>
    </row>
    <row r="13" ht="30.0" customHeight="1">
      <c r="A13" s="4"/>
      <c r="B13" s="25"/>
      <c r="C13" s="31">
        <f>VLOOKUP('Historia de Usuario'!C10,'Formato descripción HU'!B6:O20,8,0)</f>
        <v>4</v>
      </c>
      <c r="D13" s="32"/>
      <c r="E13" s="33" t="str">
        <f>VLOOKUP(C10,'Formato descripción HU'!B6:O20,10,0)</f>
        <v>Alta</v>
      </c>
      <c r="F13" s="18"/>
      <c r="G13" s="34"/>
      <c r="H13" s="33" t="str">
        <f>VLOOKUP(C10,'Formato descripción HU'!B6:O20,7,0)</f>
        <v>Gisselle Loachamin</v>
      </c>
      <c r="I13" s="18"/>
      <c r="J13" s="34"/>
      <c r="K13" s="36"/>
      <c r="L13" s="36"/>
      <c r="M13" s="29"/>
      <c r="N13" s="36"/>
      <c r="O13" s="36"/>
      <c r="P13" s="30"/>
      <c r="Q13" s="4"/>
      <c r="R13" s="4"/>
      <c r="S13" s="4"/>
      <c r="T13" s="4"/>
      <c r="U13" s="4"/>
      <c r="V13" s="4"/>
      <c r="W13" s="4"/>
      <c r="X13" s="4"/>
      <c r="Y13" s="4"/>
      <c r="Z13" s="4"/>
    </row>
    <row r="14" ht="9.75" customHeight="1">
      <c r="A14" s="4"/>
      <c r="B14" s="25"/>
      <c r="C14" s="29"/>
      <c r="D14" s="32"/>
      <c r="E14" s="29"/>
      <c r="F14" s="29"/>
      <c r="G14" s="34"/>
      <c r="H14" s="34"/>
      <c r="I14" s="29"/>
      <c r="J14" s="29"/>
      <c r="K14" s="29"/>
      <c r="L14" s="29"/>
      <c r="M14" s="29"/>
      <c r="N14" s="29"/>
      <c r="O14" s="29"/>
      <c r="P14" s="30"/>
      <c r="Q14" s="4"/>
      <c r="R14" s="4"/>
      <c r="S14" s="4"/>
      <c r="T14" s="4"/>
      <c r="U14" s="4"/>
      <c r="V14" s="4"/>
      <c r="W14" s="4"/>
      <c r="X14" s="4"/>
      <c r="Y14" s="4"/>
      <c r="Z14" s="4"/>
    </row>
    <row r="15" ht="19.5" customHeight="1">
      <c r="A15" s="4"/>
      <c r="B15" s="25"/>
      <c r="C15" s="37" t="s">
        <v>140</v>
      </c>
      <c r="D15" s="38" t="str">
        <f>VLOOKUP(C10,'Formato descripción HU'!B6:O20,3,0)</f>
        <v>Administar el aplicativo de gestión de cobro hospitalario</v>
      </c>
      <c r="E15" s="39"/>
      <c r="F15" s="29"/>
      <c r="G15" s="37" t="s">
        <v>141</v>
      </c>
      <c r="H15" s="38" t="str">
        <f>VLOOKUP(C10,'Formato descripción HU'!B6:O20,4,0)</f>
        <v>Realizar todas las operaciones necesarias para gestionar el aplicativo de la casa de salud</v>
      </c>
      <c r="I15" s="40"/>
      <c r="J15" s="39"/>
      <c r="K15" s="29"/>
      <c r="L15" s="37" t="s">
        <v>142</v>
      </c>
      <c r="M15" s="41" t="str">
        <f>VLOOKUP(C10,'Formato descripción HU'!B6:O20,6,0)</f>
        <v>El Administrador ingresa los datos solicitados en el formulario correspondiente para el ingreso y validación del sistema: usuario y contraseña del administrador</v>
      </c>
      <c r="N15" s="40"/>
      <c r="O15" s="39"/>
      <c r="P15" s="30"/>
      <c r="Q15" s="4"/>
      <c r="R15" s="4"/>
      <c r="S15" s="4"/>
      <c r="T15" s="4"/>
      <c r="U15" s="4"/>
      <c r="V15" s="4"/>
      <c r="W15" s="4"/>
      <c r="X15" s="4"/>
      <c r="Y15" s="4"/>
      <c r="Z15" s="4"/>
    </row>
    <row r="16" ht="19.5" customHeight="1">
      <c r="A16" s="4"/>
      <c r="B16" s="25"/>
      <c r="C16" s="42"/>
      <c r="D16" s="43"/>
      <c r="E16" s="44"/>
      <c r="F16" s="29"/>
      <c r="G16" s="42"/>
      <c r="H16" s="43"/>
      <c r="J16" s="44"/>
      <c r="K16" s="29"/>
      <c r="L16" s="42"/>
      <c r="M16" s="43"/>
      <c r="O16" s="44"/>
      <c r="P16" s="30"/>
      <c r="Q16" s="4"/>
      <c r="R16" s="4"/>
      <c r="S16" s="4"/>
      <c r="T16" s="4"/>
      <c r="U16" s="4"/>
      <c r="V16" s="4"/>
      <c r="W16" s="4"/>
      <c r="X16" s="4"/>
      <c r="Y16" s="4"/>
      <c r="Z16" s="4"/>
    </row>
    <row r="17" ht="19.5" customHeight="1">
      <c r="A17" s="4"/>
      <c r="B17" s="25"/>
      <c r="C17" s="45"/>
      <c r="D17" s="46"/>
      <c r="E17" s="47"/>
      <c r="F17" s="29"/>
      <c r="G17" s="45"/>
      <c r="H17" s="46"/>
      <c r="I17" s="48"/>
      <c r="J17" s="47"/>
      <c r="K17" s="29"/>
      <c r="L17" s="45"/>
      <c r="M17" s="46"/>
      <c r="N17" s="48"/>
      <c r="O17" s="47"/>
      <c r="P17" s="30"/>
      <c r="Q17" s="4"/>
      <c r="R17" s="4"/>
      <c r="S17" s="4"/>
      <c r="T17" s="4"/>
      <c r="U17" s="4"/>
      <c r="V17" s="4"/>
      <c r="W17" s="4"/>
      <c r="X17" s="4"/>
      <c r="Y17" s="4"/>
      <c r="Z17" s="4"/>
    </row>
    <row r="18" ht="9.75" customHeight="1">
      <c r="A18" s="4"/>
      <c r="B18" s="25"/>
      <c r="C18" s="29"/>
      <c r="D18" s="29"/>
      <c r="E18" s="29"/>
      <c r="F18" s="29"/>
      <c r="G18" s="34"/>
      <c r="H18" s="34"/>
      <c r="I18" s="34"/>
      <c r="J18" s="29"/>
      <c r="K18" s="29"/>
      <c r="L18" s="29"/>
      <c r="M18" s="29"/>
      <c r="N18" s="29"/>
      <c r="O18" s="29"/>
      <c r="P18" s="30"/>
      <c r="Q18" s="4"/>
      <c r="R18" s="4"/>
      <c r="S18" s="4"/>
      <c r="T18" s="4"/>
      <c r="U18" s="4"/>
      <c r="V18" s="4"/>
      <c r="W18" s="4"/>
      <c r="X18" s="4"/>
      <c r="Y18" s="4"/>
      <c r="Z18" s="4"/>
    </row>
    <row r="19" ht="19.5" customHeight="1">
      <c r="B19" s="25"/>
      <c r="C19" s="49" t="s">
        <v>143</v>
      </c>
      <c r="D19" s="39"/>
      <c r="E19" s="50" t="str">
        <f>VLOOKUP(C10,'Formato descripción HU'!B6:O20,14,0)</f>
        <v>Ingresar al sistema</v>
      </c>
      <c r="F19" s="51"/>
      <c r="G19" s="51"/>
      <c r="H19" s="51"/>
      <c r="I19" s="51"/>
      <c r="J19" s="51"/>
      <c r="K19" s="51"/>
      <c r="L19" s="51"/>
      <c r="M19" s="51"/>
      <c r="N19" s="51"/>
      <c r="O19" s="52"/>
      <c r="P19" s="30"/>
      <c r="Q19" s="4"/>
    </row>
    <row r="20" ht="19.5" customHeight="1">
      <c r="B20" s="25"/>
      <c r="C20" s="46"/>
      <c r="D20" s="47"/>
      <c r="E20" s="53"/>
      <c r="F20" s="54"/>
      <c r="G20" s="54"/>
      <c r="H20" s="54"/>
      <c r="I20" s="54"/>
      <c r="J20" s="54"/>
      <c r="K20" s="54"/>
      <c r="L20" s="54"/>
      <c r="M20" s="54"/>
      <c r="N20" s="54"/>
      <c r="O20" s="55"/>
      <c r="P20" s="30"/>
      <c r="Q20" s="4"/>
    </row>
    <row r="21" ht="9.75" customHeight="1">
      <c r="B21" s="25"/>
      <c r="C21" s="29"/>
      <c r="D21" s="29"/>
      <c r="E21" s="29"/>
      <c r="F21" s="29"/>
      <c r="G21" s="29"/>
      <c r="H21" s="29"/>
      <c r="I21" s="29"/>
      <c r="J21" s="29"/>
      <c r="K21" s="29"/>
      <c r="L21" s="29"/>
      <c r="M21" s="29"/>
      <c r="N21" s="29"/>
      <c r="O21" s="29"/>
      <c r="P21" s="30"/>
      <c r="Q21" s="4"/>
    </row>
    <row r="22" ht="19.5" customHeight="1">
      <c r="A22" s="4"/>
      <c r="B22" s="25"/>
      <c r="C22" s="56" t="s">
        <v>144</v>
      </c>
      <c r="D22" s="39"/>
      <c r="E22" s="41" t="str">
        <f>VLOOKUP(C10,'Formato descripción HU'!B6:O20,12,0)</f>
        <v>El administrador ingresa al sistema de haber ingresado sus datos correctamente y vizualiza sus datos. </v>
      </c>
      <c r="F22" s="40"/>
      <c r="G22" s="40"/>
      <c r="H22" s="39"/>
      <c r="I22" s="29"/>
      <c r="J22" s="56" t="s">
        <v>13</v>
      </c>
      <c r="K22" s="39"/>
      <c r="L22" s="41" t="str">
        <f>VLOOKUP(C10,'Formato descripción HU'!B6:O20,13,0)</f>
        <v>Si el usuario se encuentra bloqueado nos mostrará un mensaje de error : "Usuario bloqueado"
Si sus datos ingresados son incorrectos se desplegará un mensaje de error: "Datos incorrecto"</v>
      </c>
      <c r="M22" s="40"/>
      <c r="N22" s="40"/>
      <c r="O22" s="39"/>
      <c r="P22" s="30"/>
      <c r="Q22" s="4"/>
      <c r="R22" s="4"/>
      <c r="S22" s="4"/>
      <c r="T22" s="4"/>
      <c r="U22" s="4"/>
      <c r="V22" s="4"/>
      <c r="W22" s="4"/>
      <c r="X22" s="4"/>
      <c r="Y22" s="4"/>
      <c r="Z22" s="4"/>
    </row>
    <row r="23" ht="19.5" customHeight="1">
      <c r="A23" s="4"/>
      <c r="B23" s="25"/>
      <c r="C23" s="43"/>
      <c r="D23" s="44"/>
      <c r="E23" s="43"/>
      <c r="H23" s="44"/>
      <c r="I23" s="29"/>
      <c r="J23" s="43"/>
      <c r="K23" s="44"/>
      <c r="L23" s="43"/>
      <c r="O23" s="44"/>
      <c r="P23" s="30"/>
      <c r="Q23" s="4"/>
      <c r="R23" s="4"/>
      <c r="S23" s="4"/>
      <c r="T23" s="4"/>
      <c r="U23" s="4"/>
      <c r="V23" s="4"/>
      <c r="W23" s="4"/>
      <c r="X23" s="4"/>
      <c r="Y23" s="4"/>
      <c r="Z23" s="4"/>
    </row>
    <row r="24" ht="19.5" customHeight="1">
      <c r="A24" s="4"/>
      <c r="B24" s="25"/>
      <c r="C24" s="46"/>
      <c r="D24" s="47"/>
      <c r="E24" s="46"/>
      <c r="F24" s="48"/>
      <c r="G24" s="48"/>
      <c r="H24" s="47"/>
      <c r="I24" s="29"/>
      <c r="J24" s="46"/>
      <c r="K24" s="47"/>
      <c r="L24" s="46"/>
      <c r="M24" s="48"/>
      <c r="N24" s="48"/>
      <c r="O24" s="47"/>
      <c r="P24" s="30"/>
      <c r="Q24" s="4"/>
      <c r="R24" s="4"/>
      <c r="S24" s="4"/>
      <c r="T24" s="4"/>
      <c r="U24" s="4"/>
      <c r="V24" s="4"/>
      <c r="W24" s="4"/>
      <c r="X24" s="4"/>
      <c r="Y24" s="4"/>
      <c r="Z24" s="4"/>
    </row>
    <row r="25" ht="9.75" customHeight="1">
      <c r="A25" s="4"/>
      <c r="B25" s="57"/>
      <c r="C25" s="58"/>
      <c r="D25" s="58"/>
      <c r="E25" s="58"/>
      <c r="F25" s="58"/>
      <c r="G25" s="58"/>
      <c r="H25" s="58"/>
      <c r="I25" s="58"/>
      <c r="J25" s="58"/>
      <c r="K25" s="58"/>
      <c r="L25" s="58"/>
      <c r="M25" s="58"/>
      <c r="N25" s="58"/>
      <c r="O25" s="58"/>
      <c r="P25" s="59"/>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HU'!$B$6:$B$20</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