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xr:revisionPtr revIDLastSave="0" documentId="13_ncr:801_{BF9468A5-7397-4155-82A1-80A2609FF325}" xr6:coauthVersionLast="36" xr6:coauthVersionMax="36" xr10:uidLastSave="{00000000-0000-0000-0000-000000000000}"/>
  <bookViews>
    <workbookView xWindow="0" yWindow="0" windowWidth="28680" windowHeight="11550" activeTab="2" xr2:uid="{660F626F-05E0-43AB-8484-079EB35CFAFE}"/>
  </bookViews>
  <sheets>
    <sheet name="Sheet1" sheetId="1" r:id="rId1"/>
    <sheet name="Sheet2" sheetId="2" r:id="rId2"/>
    <sheet name="Sheet3" sheetId="3" r:id="rId3"/>
  </sheets>
  <calcPr calcId="181029"/>
  <oleSize ref="A1:S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<sst xmlns="http://schemas.openxmlformats.org/spreadsheetml/2006/main" count="131" uniqueCount="91">
  <si>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BaudRate</t>
    <phoneticPr fontId="1" type="noConversion"/>
  </si>
  <si>
    <t>1byte 전송시간=</t>
    <phoneticPr fontId="1" type="noConversion"/>
  </si>
  <si>
    <t>8byte</t>
    <phoneticPr fontId="1" type="noConversion"/>
  </si>
  <si>
    <t>Data 20개</t>
    <phoneticPr fontId="1" type="noConversion"/>
  </si>
  <si>
    <t>ADC</t>
    <phoneticPr fontId="1" type="noConversion"/>
  </si>
  <si>
    <t>DAC</t>
    <phoneticPr fontId="1" type="noConversion"/>
  </si>
  <si>
    <t>DIN</t>
    <phoneticPr fontId="1" type="noConversion"/>
  </si>
  <si>
    <t>DOUT</t>
    <phoneticPr fontId="1" type="noConversion"/>
  </si>
  <si>
    <t>데이터당 byte</t>
    <phoneticPr fontId="1" type="noConversion"/>
  </si>
  <si>
    <t>CH on</t>
    <phoneticPr fontId="1" type="noConversion"/>
  </si>
  <si>
    <t>Ch off</t>
    <phoneticPr fontId="1" type="noConversion"/>
  </si>
  <si>
    <t>Ch phase</t>
    <phoneticPr fontId="1" type="noConversion"/>
  </si>
  <si>
    <t>Pulse periode</t>
    <phoneticPr fontId="1" type="noConversion"/>
  </si>
  <si>
    <t>Pulse Width</t>
    <phoneticPr fontId="1" type="noConversion"/>
  </si>
  <si>
    <t>전체 데이터</t>
    <phoneticPr fontId="1" type="noConversion"/>
  </si>
  <si>
    <t>전체</t>
    <phoneticPr fontId="1" type="noConversion"/>
  </si>
  <si>
    <t>ch1_OnTime</t>
    <phoneticPr fontId="1" type="noConversion"/>
  </si>
  <si>
    <t>ch2_OnTime</t>
  </si>
  <si>
    <t>ch3_OnTime</t>
  </si>
  <si>
    <t>ch4_OnTime</t>
  </si>
  <si>
    <t>ch1_OffTime</t>
    <phoneticPr fontId="1" type="noConversion"/>
  </si>
  <si>
    <t>ch2_OffTime</t>
  </si>
  <si>
    <t>ch3_OffTime</t>
  </si>
  <si>
    <t>ch4_OffTime</t>
  </si>
  <si>
    <t>ch1_Phase</t>
    <phoneticPr fontId="1" type="noConversion"/>
  </si>
  <si>
    <t>ch2_Phase</t>
  </si>
  <si>
    <t>ch3_Phase</t>
  </si>
  <si>
    <t>ch4_Phase</t>
  </si>
  <si>
    <t>pulseWidth</t>
    <phoneticPr fontId="1" type="noConversion"/>
  </si>
  <si>
    <t>period</t>
    <phoneticPr fontId="1" type="noConversion"/>
  </si>
  <si>
    <t>CMD</t>
    <phoneticPr fontId="1" type="noConversion"/>
  </si>
  <si>
    <t>-&gt;&gt;</t>
    <phoneticPr fontId="1" type="noConversion"/>
  </si>
  <si>
    <t>Receive</t>
    <phoneticPr fontId="1" type="noConversion"/>
  </si>
  <si>
    <t>데이터 종류</t>
    <phoneticPr fontId="1" type="noConversion"/>
  </si>
  <si>
    <t>PC-&gt;DSP</t>
    <phoneticPr fontId="1" type="noConversion"/>
  </si>
  <si>
    <t>0x5a</t>
    <phoneticPr fontId="1" type="noConversion"/>
  </si>
  <si>
    <t>0xa5</t>
    <phoneticPr fontId="1" type="noConversion"/>
  </si>
  <si>
    <t>STX</t>
    <phoneticPr fontId="1" type="noConversion"/>
  </si>
  <si>
    <t>DIR</t>
    <phoneticPr fontId="1" type="noConversion"/>
  </si>
  <si>
    <t>Descripstion</t>
    <phoneticPr fontId="1" type="noConversion"/>
  </si>
  <si>
    <t>명령 전송</t>
    <phoneticPr fontId="1" type="noConversion"/>
  </si>
  <si>
    <t>MsgType</t>
    <phoneticPr fontId="1" type="noConversion"/>
  </si>
  <si>
    <t>DataType</t>
    <phoneticPr fontId="1" type="noConversion"/>
  </si>
  <si>
    <t>Data</t>
    <phoneticPr fontId="1" type="noConversion"/>
  </si>
  <si>
    <t>ETX</t>
    <phoneticPr fontId="1" type="noConversion"/>
  </si>
  <si>
    <t>1byte</t>
    <phoneticPr fontId="1" type="noConversion"/>
  </si>
  <si>
    <t>0xfe</t>
    <phoneticPr fontId="1" type="noConversion"/>
  </si>
  <si>
    <t>4byte</t>
    <phoneticPr fontId="1" type="noConversion"/>
  </si>
  <si>
    <t>DSP-&gt;PC</t>
    <phoneticPr fontId="1" type="noConversion"/>
  </si>
  <si>
    <t>0xf0</t>
    <phoneticPr fontId="1" type="noConversion"/>
  </si>
  <si>
    <t>34byte</t>
    <phoneticPr fontId="1" type="noConversion"/>
  </si>
  <si>
    <t>32byte</t>
    <phoneticPr fontId="1" type="noConversion"/>
  </si>
  <si>
    <t>0xf1</t>
    <phoneticPr fontId="1" type="noConversion"/>
  </si>
  <si>
    <t>ADC 데이터 회신</t>
    <phoneticPr fontId="1" type="noConversion"/>
  </si>
  <si>
    <t>명령 회신</t>
    <phoneticPr fontId="1" type="noConversion"/>
  </si>
  <si>
    <t>Value 전송 명령 데이터 회신</t>
    <phoneticPr fontId="1" type="noConversion"/>
  </si>
  <si>
    <t>Connect</t>
    <phoneticPr fontId="1" type="noConversion"/>
  </si>
  <si>
    <t>Din</t>
    <phoneticPr fontId="1" type="noConversion"/>
  </si>
  <si>
    <t>Dout</t>
    <phoneticPr fontId="1" type="noConversion"/>
  </si>
  <si>
    <t>ch1_DAC</t>
    <phoneticPr fontId="1" type="noConversion"/>
  </si>
  <si>
    <t>ch2_DAC</t>
  </si>
  <si>
    <t>ch3_DAC</t>
  </si>
  <si>
    <t>ch4_DAC</t>
  </si>
  <si>
    <t>ch5_DAC</t>
  </si>
  <si>
    <t>ch6_DAC</t>
  </si>
  <si>
    <t>ch7_DAC</t>
  </si>
  <si>
    <t>ch8_DAC</t>
  </si>
  <si>
    <t>ch1_PhaseTime</t>
    <phoneticPr fontId="1" type="noConversion"/>
  </si>
  <si>
    <t>ch2_PhaseTime</t>
  </si>
  <si>
    <t>ch3_PhaseTime</t>
  </si>
  <si>
    <t>ch4_PhaseTime</t>
  </si>
  <si>
    <t>AB_DeadBand</t>
    <phoneticPr fontId="1" type="noConversion"/>
  </si>
  <si>
    <t>SingleOnTime</t>
    <phoneticPr fontId="1" type="noConversion"/>
  </si>
  <si>
    <t>SingleOffTime</t>
    <phoneticPr fontId="1" type="noConversion"/>
  </si>
  <si>
    <t>Description</t>
    <phoneticPr fontId="1" type="noConversion"/>
  </si>
  <si>
    <t>char</t>
    <phoneticPr fontId="1" type="noConversion"/>
  </si>
  <si>
    <t>Uint16</t>
    <phoneticPr fontId="1" type="noConversion"/>
  </si>
  <si>
    <t>Uint32</t>
    <phoneticPr fontId="1" type="noConversion"/>
  </si>
  <si>
    <t>ClkDivider</t>
    <phoneticPr fontId="1" type="noConversion"/>
  </si>
  <si>
    <t>CLKDIV</t>
    <phoneticPr fontId="1" type="noConversion"/>
  </si>
  <si>
    <t>clkdivider</t>
    <phoneticPr fontId="1" type="noConversion"/>
  </si>
  <si>
    <t>hspclkdiv</t>
    <phoneticPr fontId="1" type="noConversion"/>
  </si>
  <si>
    <t>Frequncy</t>
    <phoneticPr fontId="1" type="noConversion"/>
  </si>
  <si>
    <t>TBRPD</t>
    <phoneticPr fontId="1" type="noConversion"/>
  </si>
  <si>
    <t>clkDivider</t>
    <phoneticPr fontId="1" type="noConversion"/>
  </si>
  <si>
    <t>OnPulse</t>
    <phoneticPr fontId="1" type="noConversion"/>
  </si>
  <si>
    <t>CMPA</t>
    <phoneticPr fontId="1" type="noConversion"/>
  </si>
  <si>
    <t>Return Pulse</t>
    <phoneticPr fontId="1" type="noConversion"/>
  </si>
  <si>
    <t>Clkdivider</t>
    <phoneticPr fontId="1" type="noConversion"/>
  </si>
  <si>
    <t>CLKDIV</t>
    <phoneticPr fontId="1" type="noConversion"/>
  </si>
  <si>
    <t>HSPCLK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</si>
</sst>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801A-F2F4-41C6-9687-E1E0A29AE60B}">
  <dimension ref="A5:H43"/>
  <sheetViews>
    <sheetView topLeftCell="A25" workbookViewId="0">
      <selection activeCell="H38" sqref="H38"/>
    </sheetView>
  </sheetViews>
  <sheetFormatPr defaultRowHeight="16.5" x14ac:dyDescent="0.3"/>
  <cols>
    <col min="1" max="1" width="20.375" customWidth="1"/>
    <col min="2" max="2" width="13.125" bestFit="1" customWidth="1"/>
    <col min="4" max="4" width="16.25" customWidth="1"/>
  </cols>
  <sheetData>
    <row r="5" spans="1:8" x14ac:dyDescent="0.3">
      <c r="C5" t="s">
        <v>0</v>
      </c>
      <c r="G5" t="s">
        <v>33</v>
      </c>
    </row>
    <row r="6" spans="1:8" x14ac:dyDescent="0.3">
      <c r="A6">
        <f>B6/C6</f>
        <v>8.6805555555555555E-6</v>
      </c>
      <c r="B6">
        <v>1</v>
      </c>
      <c r="C6">
        <v>115200</v>
      </c>
    </row>
    <row r="9" spans="1:8" x14ac:dyDescent="0.3">
      <c r="A9" t="s">
        <v>1</v>
      </c>
      <c r="B9">
        <f>A6*8</f>
        <v>6.9444444444444444E-5</v>
      </c>
    </row>
    <row r="10" spans="1:8" x14ac:dyDescent="0.3">
      <c r="A10" t="s">
        <v>2</v>
      </c>
      <c r="B10">
        <f>B9*8</f>
        <v>5.5555555555555556E-4</v>
      </c>
    </row>
    <row r="11" spans="1:8" x14ac:dyDescent="0.3">
      <c r="A11" t="s">
        <v>3</v>
      </c>
      <c r="B11">
        <f>B10*20</f>
        <v>1.1111111111111112E-2</v>
      </c>
    </row>
    <row r="12" spans="1:8" x14ac:dyDescent="0.3">
      <c r="A12" t="s">
        <v>15</v>
      </c>
      <c r="B12">
        <f>B10*H16</f>
        <v>6.222222222222222E-2</v>
      </c>
    </row>
    <row r="13" spans="1:8" x14ac:dyDescent="0.3">
      <c r="A13">
        <f>E20</f>
        <v>80</v>
      </c>
      <c r="B13">
        <f>A13*B10</f>
        <v>4.4444444444444446E-2</v>
      </c>
    </row>
    <row r="15" spans="1:8" x14ac:dyDescent="0.3">
      <c r="D15" t="s">
        <v>8</v>
      </c>
      <c r="H15" t="s">
        <v>14</v>
      </c>
    </row>
    <row r="16" spans="1:8" x14ac:dyDescent="0.3">
      <c r="B16" t="s">
        <v>4</v>
      </c>
      <c r="C16">
        <v>8</v>
      </c>
      <c r="D16">
        <v>4</v>
      </c>
      <c r="E16">
        <f>C16*D16</f>
        <v>32</v>
      </c>
      <c r="H16">
        <f>E20+E26</f>
        <v>112</v>
      </c>
    </row>
    <row r="17" spans="2:5" x14ac:dyDescent="0.3">
      <c r="B17" t="s">
        <v>5</v>
      </c>
      <c r="C17">
        <v>8</v>
      </c>
      <c r="D17">
        <v>4</v>
      </c>
      <c r="E17">
        <f t="shared" ref="E17:E19" si="0">C17*D17</f>
        <v>32</v>
      </c>
    </row>
    <row r="18" spans="2:5" x14ac:dyDescent="0.3">
      <c r="B18" t="s">
        <v>6</v>
      </c>
      <c r="C18">
        <v>8</v>
      </c>
      <c r="D18">
        <v>1</v>
      </c>
      <c r="E18">
        <f t="shared" si="0"/>
        <v>8</v>
      </c>
    </row>
    <row r="19" spans="2:5" x14ac:dyDescent="0.3">
      <c r="B19" t="s">
        <v>7</v>
      </c>
      <c r="C19">
        <v>8</v>
      </c>
      <c r="D19">
        <v>1</v>
      </c>
      <c r="E19">
        <f t="shared" si="0"/>
        <v>8</v>
      </c>
    </row>
    <row r="20" spans="2:5" x14ac:dyDescent="0.3">
      <c r="E20">
        <f>SUM(E16:E19)</f>
        <v>80</v>
      </c>
    </row>
    <row r="21" spans="2:5" x14ac:dyDescent="0.3">
      <c r="B21" t="s">
        <v>9</v>
      </c>
      <c r="C21">
        <v>2</v>
      </c>
      <c r="D21">
        <v>4</v>
      </c>
      <c r="E21">
        <f>C21*D21</f>
        <v>8</v>
      </c>
    </row>
    <row r="22" spans="2:5" x14ac:dyDescent="0.3">
      <c r="B22" t="s">
        <v>10</v>
      </c>
      <c r="C22">
        <v>2</v>
      </c>
      <c r="D22">
        <v>4</v>
      </c>
      <c r="E22">
        <f t="shared" ref="E22:E25" si="1">C22*D22</f>
        <v>8</v>
      </c>
    </row>
    <row r="23" spans="2:5" x14ac:dyDescent="0.3">
      <c r="B23" t="s">
        <v>11</v>
      </c>
      <c r="C23">
        <v>2</v>
      </c>
      <c r="D23">
        <v>4</v>
      </c>
      <c r="E23">
        <f t="shared" si="1"/>
        <v>8</v>
      </c>
    </row>
    <row r="24" spans="2:5" x14ac:dyDescent="0.3">
      <c r="B24" t="s">
        <v>12</v>
      </c>
      <c r="C24">
        <v>1</v>
      </c>
      <c r="D24">
        <v>4</v>
      </c>
      <c r="E24">
        <f t="shared" si="1"/>
        <v>4</v>
      </c>
    </row>
    <row r="25" spans="2:5" x14ac:dyDescent="0.3">
      <c r="B25" t="s">
        <v>13</v>
      </c>
      <c r="C25">
        <v>1</v>
      </c>
      <c r="D25">
        <v>4</v>
      </c>
      <c r="E25">
        <f t="shared" si="1"/>
        <v>4</v>
      </c>
    </row>
    <row r="26" spans="2:5" x14ac:dyDescent="0.3">
      <c r="E26">
        <f>SUM(E21:E25)</f>
        <v>32</v>
      </c>
    </row>
    <row r="28" spans="2:5" x14ac:dyDescent="0.3">
      <c r="B28" t="s">
        <v>28</v>
      </c>
      <c r="C28">
        <v>2</v>
      </c>
    </row>
    <row r="29" spans="2:5" x14ac:dyDescent="0.3">
      <c r="B29" t="s">
        <v>29</v>
      </c>
      <c r="C29">
        <v>2</v>
      </c>
    </row>
    <row r="30" spans="2:5" x14ac:dyDescent="0.3">
      <c r="B30" t="s">
        <v>16</v>
      </c>
      <c r="C30">
        <v>2</v>
      </c>
    </row>
    <row r="31" spans="2:5" x14ac:dyDescent="0.3">
      <c r="B31" t="s">
        <v>17</v>
      </c>
      <c r="C31">
        <v>2</v>
      </c>
    </row>
    <row r="32" spans="2:5" x14ac:dyDescent="0.3">
      <c r="B32" t="s">
        <v>18</v>
      </c>
      <c r="C32">
        <v>2</v>
      </c>
    </row>
    <row r="33" spans="2:4" x14ac:dyDescent="0.3">
      <c r="B33" t="s">
        <v>19</v>
      </c>
      <c r="C33">
        <v>2</v>
      </c>
    </row>
    <row r="34" spans="2:4" x14ac:dyDescent="0.3">
      <c r="B34" t="s">
        <v>20</v>
      </c>
      <c r="C34">
        <v>2</v>
      </c>
    </row>
    <row r="35" spans="2:4" x14ac:dyDescent="0.3">
      <c r="B35" t="s">
        <v>21</v>
      </c>
      <c r="C35">
        <v>2</v>
      </c>
    </row>
    <row r="36" spans="2:4" x14ac:dyDescent="0.3">
      <c r="B36" t="s">
        <v>22</v>
      </c>
      <c r="C36">
        <v>2</v>
      </c>
    </row>
    <row r="37" spans="2:4" x14ac:dyDescent="0.3">
      <c r="B37" t="s">
        <v>23</v>
      </c>
      <c r="C37">
        <v>2</v>
      </c>
    </row>
    <row r="38" spans="2:4" x14ac:dyDescent="0.3">
      <c r="B38" t="s">
        <v>24</v>
      </c>
      <c r="C38">
        <v>2</v>
      </c>
    </row>
    <row r="39" spans="2:4" x14ac:dyDescent="0.3">
      <c r="B39" t="s">
        <v>25</v>
      </c>
      <c r="C39">
        <v>2</v>
      </c>
    </row>
    <row r="40" spans="2:4" x14ac:dyDescent="0.3">
      <c r="B40" t="s">
        <v>26</v>
      </c>
      <c r="C40">
        <v>2</v>
      </c>
    </row>
    <row r="41" spans="2:4" x14ac:dyDescent="0.3">
      <c r="B41" t="s">
        <v>27</v>
      </c>
      <c r="C41">
        <v>2</v>
      </c>
    </row>
    <row r="42" spans="2:4" x14ac:dyDescent="0.3">
      <c r="C42">
        <f>SUM(C28:C41)</f>
        <v>28</v>
      </c>
    </row>
    <row r="43" spans="2:4" x14ac:dyDescent="0.3">
      <c r="B43" t="s">
        <v>30</v>
      </c>
      <c r="C43" s="1" t="s">
        <v>31</v>
      </c>
      <c r="D4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5103-8B79-4C5F-AD62-7C2BDD40F328}">
  <dimension ref="B2:N30"/>
  <sheetViews>
    <sheetView workbookViewId="0">
      <selection activeCell="M12" sqref="M12"/>
    </sheetView>
  </sheetViews>
  <sheetFormatPr defaultRowHeight="16.5" x14ac:dyDescent="0.3"/>
  <cols>
    <col min="11" max="11" width="15.875" customWidth="1"/>
  </cols>
  <sheetData>
    <row r="2" spans="2:14" x14ac:dyDescent="0.3">
      <c r="B2" t="s">
        <v>38</v>
      </c>
      <c r="C2" t="s">
        <v>39</v>
      </c>
    </row>
    <row r="3" spans="2:14" x14ac:dyDescent="0.3">
      <c r="B3" t="s">
        <v>34</v>
      </c>
      <c r="C3" t="s">
        <v>40</v>
      </c>
    </row>
    <row r="4" spans="2:14" x14ac:dyDescent="0.3">
      <c r="B4" s="8" t="s">
        <v>37</v>
      </c>
      <c r="C4" s="8"/>
      <c r="D4" s="2" t="s">
        <v>41</v>
      </c>
      <c r="E4" s="2" t="s">
        <v>42</v>
      </c>
      <c r="F4" s="2" t="s">
        <v>43</v>
      </c>
      <c r="G4" s="2" t="s">
        <v>44</v>
      </c>
      <c r="J4" s="2" t="s">
        <v>41</v>
      </c>
      <c r="K4" s="2" t="s">
        <v>74</v>
      </c>
      <c r="M4" t="s">
        <v>42</v>
      </c>
    </row>
    <row r="5" spans="2:14" x14ac:dyDescent="0.3">
      <c r="B5" s="3" t="s">
        <v>35</v>
      </c>
      <c r="C5" s="3" t="s">
        <v>36</v>
      </c>
      <c r="D5" s="3" t="s">
        <v>45</v>
      </c>
      <c r="E5" s="3" t="s">
        <v>45</v>
      </c>
      <c r="F5" s="3" t="s">
        <v>47</v>
      </c>
      <c r="G5" s="3" t="s">
        <v>46</v>
      </c>
      <c r="J5" s="4">
        <v>0</v>
      </c>
      <c r="K5" s="4" t="s">
        <v>56</v>
      </c>
      <c r="M5">
        <v>0</v>
      </c>
      <c r="N5" t="s">
        <v>75</v>
      </c>
    </row>
    <row r="6" spans="2:14" x14ac:dyDescent="0.3">
      <c r="B6" s="6"/>
      <c r="C6" s="6"/>
      <c r="D6" s="6"/>
      <c r="E6" s="6"/>
      <c r="F6" s="6"/>
      <c r="G6" s="6"/>
      <c r="J6" s="4">
        <v>1</v>
      </c>
      <c r="K6" s="4" t="s">
        <v>57</v>
      </c>
      <c r="M6">
        <v>1</v>
      </c>
      <c r="N6" t="s">
        <v>76</v>
      </c>
    </row>
    <row r="7" spans="2:14" x14ac:dyDescent="0.3">
      <c r="B7" t="s">
        <v>48</v>
      </c>
      <c r="C7" t="s">
        <v>54</v>
      </c>
      <c r="J7" s="4">
        <v>2</v>
      </c>
      <c r="K7" s="4" t="s">
        <v>58</v>
      </c>
      <c r="M7">
        <v>3</v>
      </c>
      <c r="N7" t="s">
        <v>77</v>
      </c>
    </row>
    <row r="8" spans="2:14" x14ac:dyDescent="0.3">
      <c r="B8" s="8" t="s">
        <v>37</v>
      </c>
      <c r="C8" s="8"/>
      <c r="D8" s="2" t="s">
        <v>41</v>
      </c>
      <c r="E8" s="2" t="s">
        <v>42</v>
      </c>
      <c r="F8" s="2" t="s">
        <v>43</v>
      </c>
      <c r="G8" s="2" t="s">
        <v>44</v>
      </c>
      <c r="J8" s="4">
        <v>3</v>
      </c>
      <c r="K8" s="4" t="s">
        <v>59</v>
      </c>
    </row>
    <row r="9" spans="2:14" x14ac:dyDescent="0.3">
      <c r="B9" s="3" t="s">
        <v>35</v>
      </c>
      <c r="C9" s="3" t="s">
        <v>36</v>
      </c>
      <c r="D9" s="3" t="s">
        <v>45</v>
      </c>
      <c r="E9" s="3" t="s">
        <v>45</v>
      </c>
      <c r="F9" s="3" t="s">
        <v>47</v>
      </c>
      <c r="G9" s="3" t="s">
        <v>46</v>
      </c>
      <c r="J9" s="4">
        <v>4</v>
      </c>
      <c r="K9" s="4" t="s">
        <v>60</v>
      </c>
    </row>
    <row r="10" spans="2:14" x14ac:dyDescent="0.3">
      <c r="B10" s="6"/>
      <c r="C10" s="6"/>
      <c r="D10" s="6"/>
      <c r="E10" s="6"/>
      <c r="F10" s="6"/>
      <c r="G10" s="6"/>
      <c r="J10" s="4">
        <v>5</v>
      </c>
      <c r="K10" s="4" t="s">
        <v>61</v>
      </c>
    </row>
    <row r="11" spans="2:14" x14ac:dyDescent="0.3">
      <c r="B11" t="s">
        <v>38</v>
      </c>
      <c r="C11" t="s">
        <v>39</v>
      </c>
      <c r="J11" s="4">
        <v>6</v>
      </c>
      <c r="K11" s="4" t="s">
        <v>62</v>
      </c>
    </row>
    <row r="12" spans="2:14" x14ac:dyDescent="0.3">
      <c r="B12" t="s">
        <v>48</v>
      </c>
      <c r="C12" t="s">
        <v>55</v>
      </c>
      <c r="J12" s="4">
        <v>7</v>
      </c>
      <c r="K12" s="4" t="s">
        <v>63</v>
      </c>
    </row>
    <row r="13" spans="2:14" x14ac:dyDescent="0.3">
      <c r="B13" s="8" t="s">
        <v>37</v>
      </c>
      <c r="C13" s="8"/>
      <c r="D13" s="5" t="s">
        <v>41</v>
      </c>
      <c r="E13" s="5" t="s">
        <v>43</v>
      </c>
      <c r="F13" s="5" t="s">
        <v>44</v>
      </c>
      <c r="J13" s="4">
        <v>8</v>
      </c>
      <c r="K13" s="4" t="s">
        <v>64</v>
      </c>
    </row>
    <row r="14" spans="2:14" x14ac:dyDescent="0.3">
      <c r="B14" s="4" t="s">
        <v>35</v>
      </c>
      <c r="C14" s="4" t="s">
        <v>36</v>
      </c>
      <c r="D14" s="4" t="s">
        <v>49</v>
      </c>
      <c r="E14" s="4" t="s">
        <v>50</v>
      </c>
      <c r="F14" s="4" t="s">
        <v>46</v>
      </c>
      <c r="J14" s="4">
        <v>9</v>
      </c>
      <c r="K14" s="4" t="s">
        <v>65</v>
      </c>
    </row>
    <row r="15" spans="2:14" x14ac:dyDescent="0.3">
      <c r="J15" s="4">
        <v>10</v>
      </c>
      <c r="K15" s="4" t="s">
        <v>66</v>
      </c>
    </row>
    <row r="16" spans="2:14" x14ac:dyDescent="0.3">
      <c r="J16" s="4">
        <v>11</v>
      </c>
      <c r="K16" s="4" t="s">
        <v>16</v>
      </c>
    </row>
    <row r="17" spans="2:11" x14ac:dyDescent="0.3">
      <c r="B17" t="s">
        <v>48</v>
      </c>
      <c r="C17" t="s">
        <v>53</v>
      </c>
      <c r="J17" s="4">
        <v>12</v>
      </c>
      <c r="K17" s="4" t="s">
        <v>17</v>
      </c>
    </row>
    <row r="18" spans="2:11" x14ac:dyDescent="0.3">
      <c r="B18" s="8" t="s">
        <v>37</v>
      </c>
      <c r="C18" s="8"/>
      <c r="D18" s="2" t="s">
        <v>41</v>
      </c>
      <c r="E18" s="2" t="s">
        <v>43</v>
      </c>
      <c r="F18" s="2" t="s">
        <v>44</v>
      </c>
      <c r="J18" s="4">
        <v>13</v>
      </c>
      <c r="K18" s="4" t="s">
        <v>18</v>
      </c>
    </row>
    <row r="19" spans="2:11" x14ac:dyDescent="0.3">
      <c r="B19" s="3" t="s">
        <v>35</v>
      </c>
      <c r="C19" s="3" t="s">
        <v>36</v>
      </c>
      <c r="D19" s="3" t="s">
        <v>52</v>
      </c>
      <c r="E19" s="3" t="s">
        <v>51</v>
      </c>
      <c r="F19" s="3" t="s">
        <v>46</v>
      </c>
      <c r="J19" s="4">
        <v>14</v>
      </c>
      <c r="K19" s="4" t="s">
        <v>19</v>
      </c>
    </row>
    <row r="20" spans="2:11" x14ac:dyDescent="0.3">
      <c r="J20" s="4">
        <v>15</v>
      </c>
      <c r="K20" s="4" t="s">
        <v>20</v>
      </c>
    </row>
    <row r="21" spans="2:11" x14ac:dyDescent="0.3">
      <c r="J21" s="4">
        <v>16</v>
      </c>
      <c r="K21" s="4" t="s">
        <v>21</v>
      </c>
    </row>
    <row r="22" spans="2:11" x14ac:dyDescent="0.3">
      <c r="J22" s="4">
        <v>17</v>
      </c>
      <c r="K22" s="4" t="s">
        <v>22</v>
      </c>
    </row>
    <row r="23" spans="2:11" x14ac:dyDescent="0.3">
      <c r="J23" s="4">
        <v>18</v>
      </c>
      <c r="K23" s="4" t="s">
        <v>23</v>
      </c>
    </row>
    <row r="24" spans="2:11" x14ac:dyDescent="0.3">
      <c r="J24" s="4">
        <v>19</v>
      </c>
      <c r="K24" s="4" t="s">
        <v>67</v>
      </c>
    </row>
    <row r="25" spans="2:11" x14ac:dyDescent="0.3">
      <c r="J25" s="4">
        <v>20</v>
      </c>
      <c r="K25" s="4" t="s">
        <v>68</v>
      </c>
    </row>
    <row r="26" spans="2:11" x14ac:dyDescent="0.3">
      <c r="J26" s="4">
        <v>21</v>
      </c>
      <c r="K26" s="4" t="s">
        <v>69</v>
      </c>
    </row>
    <row r="27" spans="2:11" x14ac:dyDescent="0.3">
      <c r="J27" s="4">
        <v>22</v>
      </c>
      <c r="K27" s="4" t="s">
        <v>70</v>
      </c>
    </row>
    <row r="28" spans="2:11" x14ac:dyDescent="0.3">
      <c r="J28" s="4">
        <v>23</v>
      </c>
      <c r="K28" s="4" t="s">
        <v>71</v>
      </c>
    </row>
    <row r="29" spans="2:11" x14ac:dyDescent="0.3">
      <c r="J29" s="4">
        <v>24</v>
      </c>
      <c r="K29" s="4" t="s">
        <v>72</v>
      </c>
    </row>
    <row r="30" spans="2:11" x14ac:dyDescent="0.3">
      <c r="J30" s="4">
        <v>25</v>
      </c>
      <c r="K30" s="4" t="s">
        <v>73</v>
      </c>
    </row>
  </sheetData>
  <mergeCells count="4">
    <mergeCell ref="B4:C4"/>
    <mergeCell ref="B13:C13"/>
    <mergeCell ref="B18:C18"/>
    <mergeCell ref="B8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62EB-A38D-418C-AD6E-E3A33A1D52F5}">
  <dimension ref="B5:K25"/>
  <sheetViews>
    <sheetView tabSelected="1" topLeftCell="A4" workbookViewId="0">
      <selection activeCell="O15" sqref="O15"/>
    </sheetView>
  </sheetViews>
  <sheetFormatPr defaultRowHeight="16.5" x14ac:dyDescent="0.3"/>
  <cols>
    <col min="4" max="4" width="9.375" bestFit="1" customWidth="1"/>
  </cols>
  <sheetData>
    <row r="5" spans="2:11" x14ac:dyDescent="0.3">
      <c r="B5">
        <f>C5/D5</f>
        <v>30.000003000000298</v>
      </c>
      <c r="C5">
        <v>100</v>
      </c>
      <c r="D5">
        <f>3.333333*E5</f>
        <v>3.3333330000000001</v>
      </c>
      <c r="E5">
        <v>1</v>
      </c>
    </row>
    <row r="7" spans="2:11" x14ac:dyDescent="0.3">
      <c r="C7" t="s">
        <v>78</v>
      </c>
      <c r="D7" t="s">
        <v>79</v>
      </c>
      <c r="F7" t="s">
        <v>80</v>
      </c>
      <c r="G7" t="s">
        <v>81</v>
      </c>
    </row>
    <row r="8" spans="2:11" x14ac:dyDescent="0.3">
      <c r="B8">
        <f>C8*D8</f>
        <v>0</v>
      </c>
      <c r="C8">
        <v>1</v>
      </c>
      <c r="D8">
        <v>0</v>
      </c>
      <c r="F8" s="7">
        <f>B8*(G8*2)</f>
        <v>0</v>
      </c>
      <c r="G8">
        <v>1</v>
      </c>
    </row>
    <row r="11" spans="2:11" x14ac:dyDescent="0.3">
      <c r="B11">
        <v>1</v>
      </c>
      <c r="C11" t="e">
        <f>(((1/B11)*1000000)/(3.3333333*F8))/2</f>
        <v>#DIV/0!</v>
      </c>
    </row>
    <row r="13" spans="2:11" x14ac:dyDescent="0.3">
      <c r="D13" t="s">
        <v>82</v>
      </c>
      <c r="E13" t="s">
        <v>84</v>
      </c>
      <c r="K13" t="s">
        <v>88</v>
      </c>
    </row>
    <row r="14" spans="2:11" x14ac:dyDescent="0.3">
      <c r="D14">
        <v>1</v>
      </c>
      <c r="E14">
        <v>2</v>
      </c>
      <c r="K14">
        <v>8</v>
      </c>
    </row>
    <row r="15" spans="2:11" x14ac:dyDescent="0.3">
      <c r="K15" t="s">
        <v>89</v>
      </c>
    </row>
    <row r="16" spans="2:11" x14ac:dyDescent="0.3">
      <c r="D16" t="s">
        <v>83</v>
      </c>
      <c r="K16">
        <f>IF(K14&gt;4,2,CEILING((K14/2),1))</f>
        <v>2</v>
      </c>
    </row>
    <row r="17" spans="4:11" x14ac:dyDescent="0.3">
      <c r="D17" s="9">
        <f>(((1/D14)*1000000)/(3.3333333*E14))/2</f>
        <v>75000.000750000007</v>
      </c>
      <c r="K17" t="s">
        <v>90</v>
      </c>
    </row>
    <row r="18" spans="4:11" x14ac:dyDescent="0.3">
      <c r="K18">
        <f>IF(K14&gt;4,CEILING(((K14/4)/2),1),0)</f>
        <v>1</v>
      </c>
    </row>
    <row r="20" spans="4:11" x14ac:dyDescent="0.3">
      <c r="D20" t="s">
        <v>85</v>
      </c>
    </row>
    <row r="21" spans="4:11" x14ac:dyDescent="0.3">
      <c r="D21">
        <v>200</v>
      </c>
    </row>
    <row r="22" spans="4:11" x14ac:dyDescent="0.3">
      <c r="D22" t="s">
        <v>86</v>
      </c>
    </row>
    <row r="23" spans="4:11" x14ac:dyDescent="0.3">
      <c r="D23">
        <f>D21/(3.3333333*E14)</f>
        <v>30.000000300000004</v>
      </c>
    </row>
    <row r="24" spans="4:11" x14ac:dyDescent="0.3">
      <c r="D24" t="s">
        <v>87</v>
      </c>
    </row>
    <row r="25" spans="4:11" x14ac:dyDescent="0.3">
      <c r="D25">
        <f>D23*(3.3333333*E14)</f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gisu kim</dc:creator>
  <cp:lastModifiedBy>gisu kim</cp:lastModifiedBy>
  <dcterms:created xsi:type="dcterms:W3CDTF">2020-12-28T00:58:11Z</dcterms:created>
  <dcterms:modified xsi:type="dcterms:W3CDTF">2021-01-21T06:37:14Z</dcterms:modified>
</cp:coreProperties>
</file>