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SPsource\KAFD\AFD_C28\"/>
    </mc:Choice>
  </mc:AlternateContent>
  <xr:revisionPtr revIDLastSave="0" documentId="13_ncr:1_{ED6C2AB6-D083-4583-ACE4-727D02ABA446}" xr6:coauthVersionLast="47" xr6:coauthVersionMax="47" xr10:uidLastSave="{00000000-0000-0000-0000-000000000000}"/>
  <bookViews>
    <workbookView xWindow="26890" yWindow="2350" windowWidth="21600" windowHeight="11150" activeTab="3" xr2:uid="{74CBD5CD-8F50-4BE4-874B-8427069D34BB}"/>
  </bookViews>
  <sheets>
    <sheet name="Sheet1" sheetId="1" r:id="rId1"/>
    <sheet name="Sheet3" sheetId="4" r:id="rId2"/>
    <sheet name="Sheet2" sheetId="3" r:id="rId3"/>
    <sheet name="ADC 수집관련" sheetId="5" r:id="rId4"/>
    <sheet name="ADC" sheetId="2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7" i="5" l="1"/>
  <c r="B19" i="5"/>
  <c r="C21" i="5" s="1"/>
  <c r="E21" i="5" s="1"/>
  <c r="E14" i="5"/>
  <c r="F14" i="5" s="1"/>
  <c r="C14" i="5"/>
  <c r="C9" i="5" l="1"/>
  <c r="E9" i="5" s="1"/>
  <c r="G9" i="5" s="1"/>
  <c r="D12" i="1"/>
  <c r="D14" i="1"/>
  <c r="E14" i="1" s="1"/>
  <c r="E6" i="3"/>
  <c r="E5" i="3"/>
  <c r="B12" i="1"/>
  <c r="B14" i="1"/>
  <c r="D7" i="2"/>
  <c r="D5" i="2"/>
  <c r="H7" i="1"/>
  <c r="F7" i="1"/>
  <c r="D4" i="1"/>
  <c r="I9" i="5" l="1"/>
  <c r="J9" i="5" s="1"/>
  <c r="H9" i="5"/>
</calcChain>
</file>

<file path=xl/sharedStrings.xml><?xml version="1.0" encoding="utf-8"?>
<sst xmlns="http://schemas.openxmlformats.org/spreadsheetml/2006/main" count="168" uniqueCount="94">
  <si>
    <t>XTAL OSC</t>
    <phoneticPr fontId="2" type="noConversion"/>
  </si>
  <si>
    <t>SYS_IMULT</t>
    <phoneticPr fontId="2" type="noConversion"/>
  </si>
  <si>
    <t>SYS_REFDIV</t>
    <phoneticPr fontId="2" type="noConversion"/>
  </si>
  <si>
    <t>SYS_ODIV</t>
    <phoneticPr fontId="2" type="noConversion"/>
  </si>
  <si>
    <t>PLLSYSCLKDIV</t>
    <phoneticPr fontId="2" type="noConversion"/>
  </si>
  <si>
    <t>SYSCTL_DCC_BASE0</t>
    <phoneticPr fontId="2" type="noConversion"/>
  </si>
  <si>
    <t>클럭 증폭</t>
    <phoneticPr fontId="2" type="noConversion"/>
  </si>
  <si>
    <t>클럭분주</t>
    <phoneticPr fontId="2" type="noConversion"/>
  </si>
  <si>
    <t>SYSTEM CLK</t>
    <phoneticPr fontId="2" type="noConversion"/>
  </si>
  <si>
    <t xml:space="preserve">12Bit </t>
    <phoneticPr fontId="2" type="noConversion"/>
  </si>
  <si>
    <t>기준전압</t>
    <phoneticPr fontId="2" type="noConversion"/>
  </si>
  <si>
    <t>Scale Factor</t>
    <phoneticPr fontId="2" type="noConversion"/>
  </si>
  <si>
    <t>ADC Value</t>
    <phoneticPr fontId="2" type="noConversion"/>
  </si>
  <si>
    <t>계산 전압</t>
    <phoneticPr fontId="2" type="noConversion"/>
  </si>
  <si>
    <t>s</t>
    <phoneticPr fontId="2" type="noConversion"/>
  </si>
  <si>
    <t>System CLK</t>
    <phoneticPr fontId="2" type="noConversion"/>
  </si>
  <si>
    <t>Periode</t>
    <phoneticPr fontId="2" type="noConversion"/>
  </si>
  <si>
    <t>PWM Periode</t>
    <phoneticPr fontId="2" type="noConversion"/>
  </si>
  <si>
    <t>STX</t>
    <phoneticPr fontId="2" type="noConversion"/>
  </si>
  <si>
    <t>DataType</t>
    <phoneticPr fontId="2" type="noConversion"/>
  </si>
  <si>
    <t>1Byte</t>
    <phoneticPr fontId="2" type="noConversion"/>
  </si>
  <si>
    <t>2Byte</t>
  </si>
  <si>
    <t>3Byte</t>
  </si>
  <si>
    <t>4Byte</t>
  </si>
  <si>
    <t>5Byte</t>
  </si>
  <si>
    <t>1word</t>
    <phoneticPr fontId="2" type="noConversion"/>
  </si>
  <si>
    <t>2word</t>
  </si>
  <si>
    <t>3word</t>
  </si>
  <si>
    <t>4word</t>
  </si>
  <si>
    <t>ETX</t>
    <phoneticPr fontId="2" type="noConversion"/>
  </si>
  <si>
    <t>0xfe</t>
    <phoneticPr fontId="2" type="noConversion"/>
  </si>
  <si>
    <t>0xa5</t>
    <phoneticPr fontId="2" type="noConversion"/>
  </si>
  <si>
    <t>0x00</t>
    <phoneticPr fontId="2" type="noConversion"/>
  </si>
  <si>
    <t>PC-&gt;MCU</t>
    <phoneticPr fontId="2" type="noConversion"/>
  </si>
  <si>
    <t>0x01</t>
    <phoneticPr fontId="2" type="noConversion"/>
  </si>
  <si>
    <t>0x02</t>
    <phoneticPr fontId="2" type="noConversion"/>
  </si>
  <si>
    <t>데이터 전송 모드</t>
    <phoneticPr fontId="2" type="noConversion"/>
  </si>
  <si>
    <t>0x03</t>
    <phoneticPr fontId="2" type="noConversion"/>
  </si>
  <si>
    <t>0x04</t>
    <phoneticPr fontId="2" type="noConversion"/>
  </si>
  <si>
    <t>CRC</t>
    <phoneticPr fontId="2" type="noConversion"/>
  </si>
  <si>
    <t>CNT</t>
    <phoneticPr fontId="2" type="noConversion"/>
  </si>
  <si>
    <t>0x05</t>
    <phoneticPr fontId="2" type="noConversion"/>
  </si>
  <si>
    <t>5word</t>
  </si>
  <si>
    <t>6word</t>
  </si>
  <si>
    <t>6Byte</t>
  </si>
  <si>
    <t>7Byte</t>
  </si>
  <si>
    <t>8Byte</t>
  </si>
  <si>
    <t>CRC8</t>
    <phoneticPr fontId="2" type="noConversion"/>
  </si>
  <si>
    <t>0x5a</t>
    <phoneticPr fontId="2" type="noConversion"/>
  </si>
  <si>
    <t>0x06</t>
    <phoneticPr fontId="2" type="noConversion"/>
  </si>
  <si>
    <t>통신 해제</t>
    <phoneticPr fontId="2" type="noConversion"/>
  </si>
  <si>
    <t>MCU-&gt;PC</t>
    <phoneticPr fontId="2" type="noConversion"/>
  </si>
  <si>
    <t>연결 시도 ACK</t>
    <phoneticPr fontId="2" type="noConversion"/>
  </si>
  <si>
    <t>0x0000</t>
    <phoneticPr fontId="2" type="noConversion"/>
  </si>
  <si>
    <t>Data 수집 시간</t>
    <phoneticPr fontId="2" type="noConversion"/>
  </si>
  <si>
    <t>트리거 데이터 전송 모드 ACK</t>
    <phoneticPr fontId="2" type="noConversion"/>
  </si>
  <si>
    <t>데이터 수신 완료 ACK</t>
    <phoneticPr fontId="2" type="noConversion"/>
  </si>
  <si>
    <t>기능</t>
    <phoneticPr fontId="2" type="noConversion"/>
  </si>
  <si>
    <t/>
  </si>
  <si>
    <t>데이터 수신 중단</t>
    <phoneticPr fontId="2" type="noConversion"/>
  </si>
  <si>
    <t>0x10</t>
    <phoneticPr fontId="2" type="noConversion"/>
  </si>
  <si>
    <t>ADC 데이터</t>
    <phoneticPr fontId="2" type="noConversion"/>
  </si>
  <si>
    <t>P2 Signal</t>
    <phoneticPr fontId="2" type="noConversion"/>
  </si>
  <si>
    <t>P4 Signal</t>
    <phoneticPr fontId="2" type="noConversion"/>
  </si>
  <si>
    <t>P4 Average</t>
    <phoneticPr fontId="2" type="noConversion"/>
  </si>
  <si>
    <t>0xfd</t>
    <phoneticPr fontId="2" type="noConversion"/>
  </si>
  <si>
    <t>연결시도</t>
    <phoneticPr fontId="2" type="noConversion"/>
  </si>
  <si>
    <t>3word</t>
    <phoneticPr fontId="2" type="noConversion"/>
  </si>
  <si>
    <t>연결완료 ACK</t>
    <phoneticPr fontId="2" type="noConversion"/>
  </si>
  <si>
    <t>데이터 전송량</t>
    <phoneticPr fontId="2" type="noConversion"/>
  </si>
  <si>
    <t>트리거 데이터 전송 모드</t>
    <phoneticPr fontId="2" type="noConversion"/>
  </si>
  <si>
    <t>전송 중지</t>
    <phoneticPr fontId="2" type="noConversion"/>
  </si>
  <si>
    <t>데이터 전송 완료 ACK</t>
    <phoneticPr fontId="2" type="noConversion"/>
  </si>
  <si>
    <t xml:space="preserve">데이터 수집 시간 </t>
    <phoneticPr fontId="2" type="noConversion"/>
  </si>
  <si>
    <t>2~4초</t>
    <phoneticPr fontId="2" type="noConversion"/>
  </si>
  <si>
    <t xml:space="preserve">P2 Signal </t>
    <phoneticPr fontId="2" type="noConversion"/>
  </si>
  <si>
    <t>0~4095</t>
    <phoneticPr fontId="2" type="noConversion"/>
  </si>
  <si>
    <t>SYSCLK</t>
    <phoneticPr fontId="2" type="noConversion"/>
  </si>
  <si>
    <t>Tick</t>
    <phoneticPr fontId="2" type="noConversion"/>
  </si>
  <si>
    <t>TBPRD</t>
    <phoneticPr fontId="2" type="noConversion"/>
  </si>
  <si>
    <t>us</t>
    <phoneticPr fontId="2" type="noConversion"/>
  </si>
  <si>
    <t>Priscale</t>
    <phoneticPr fontId="2" type="noConversion"/>
  </si>
  <si>
    <t>CLK</t>
    <phoneticPr fontId="2" type="noConversion"/>
  </si>
  <si>
    <t>ms</t>
    <phoneticPr fontId="2" type="noConversion"/>
  </si>
  <si>
    <t>수집주기</t>
    <phoneticPr fontId="2" type="noConversion"/>
  </si>
  <si>
    <t>샘플링 주기</t>
    <phoneticPr fontId="2" type="noConversion"/>
  </si>
  <si>
    <t>PRISCALE</t>
    <phoneticPr fontId="2" type="noConversion"/>
  </si>
  <si>
    <t>주파수</t>
    <phoneticPr fontId="2" type="noConversion"/>
  </si>
  <si>
    <t>데이터 길이</t>
    <phoneticPr fontId="2" type="noConversion"/>
  </si>
  <si>
    <t>bit</t>
    <phoneticPr fontId="2" type="noConversion"/>
  </si>
  <si>
    <t>1ms 처리</t>
    <phoneticPr fontId="2" type="noConversion"/>
  </si>
  <si>
    <t>소요 전송속도</t>
    <phoneticPr fontId="2" type="noConversion"/>
  </si>
  <si>
    <t>1Packet(bit)</t>
    <phoneticPr fontId="2" type="noConversion"/>
  </si>
  <si>
    <t>1초에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</si>
</sst>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43" formatCode="_-* #,##0.00_-;\-* #,##0.00_-;_-* &quot;-&quot;??_-;_-@_-"/>
    <numFmt numFmtId="176" formatCode="0.00_ "/>
  </numFmts>
  <fonts count="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41" fontId="0" fillId="0" borderId="0" xfId="1" applyFont="1">
      <alignment vertical="center"/>
    </xf>
    <xf numFmtId="0" fontId="0" fillId="2" borderId="0" xfId="0" applyFill="1">
      <alignment vertical="center"/>
    </xf>
    <xf numFmtId="41" fontId="0" fillId="2" borderId="0" xfId="0" applyNumberFormat="1" applyFill="1">
      <alignment vertical="center"/>
    </xf>
    <xf numFmtId="0" fontId="0" fillId="3" borderId="0" xfId="0" applyFill="1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quotePrefix="1">
      <alignment vertical="center"/>
    </xf>
    <xf numFmtId="11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2" borderId="2" xfId="0" applyFill="1" applyBorder="1">
      <alignment vertical="center"/>
    </xf>
    <xf numFmtId="0" fontId="3" fillId="4" borderId="1" xfId="2" applyBorder="1">
      <alignment vertical="center"/>
    </xf>
    <xf numFmtId="0" fontId="0" fillId="0" borderId="1" xfId="0" applyBorder="1">
      <alignment vertical="center"/>
    </xf>
    <xf numFmtId="0" fontId="0" fillId="0" borderId="2" xfId="0" applyNumberFormat="1" applyBorder="1">
      <alignment vertical="center"/>
    </xf>
    <xf numFmtId="43" fontId="0" fillId="0" borderId="0" xfId="0" applyNumberFormat="1">
      <alignment vertical="center"/>
    </xf>
    <xf numFmtId="0" fontId="0" fillId="0" borderId="0" xfId="0" applyAlignment="1">
      <alignment horizontal="center" vertical="center"/>
    </xf>
  </cellXfs>
  <cellStyles count="3">
    <cellStyle name="쉼표 [0]" xfId="1" builtinId="6"/>
    <cellStyle name="좋음" xfId="2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19050</xdr:colOff>
      <xdr:row>2</xdr:row>
      <xdr:rowOff>180975</xdr:rowOff>
    </xdr:from>
    <xdr:to>
      <xdr:col>21</xdr:col>
      <xdr:colOff>551098</xdr:colOff>
      <xdr:row>31</xdr:row>
      <xdr:rowOff>151644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C269B83D-9716-D327-6F3C-06DA82E3AA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33850" y="600075"/>
          <a:ext cx="10819048" cy="60476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22C17-C403-48FF-8430-C9EBBEF8FB61}">
  <dimension ref="B3:H17"/>
  <sheetViews>
    <sheetView workbookViewId="0">
      <selection activeCell="D14" sqref="D14"/>
    </sheetView>
  </sheetViews>
  <sheetFormatPr defaultRowHeight="16.5" x14ac:dyDescent="0.3"/>
  <cols>
    <col min="2" max="2" width="11.875" bestFit="1" customWidth="1"/>
    <col min="3" max="3" width="11" customWidth="1"/>
    <col min="4" max="4" width="13" bestFit="1" customWidth="1"/>
    <col min="5" max="5" width="19.25" bestFit="1" customWidth="1"/>
    <col min="8" max="8" width="13" bestFit="1" customWidth="1"/>
  </cols>
  <sheetData>
    <row r="3" spans="2:8" x14ac:dyDescent="0.3">
      <c r="B3" t="s">
        <v>0</v>
      </c>
      <c r="C3" t="s">
        <v>1</v>
      </c>
      <c r="D3" t="s">
        <v>6</v>
      </c>
    </row>
    <row r="4" spans="2:8" x14ac:dyDescent="0.3">
      <c r="B4" s="1">
        <v>25000000</v>
      </c>
      <c r="C4" s="1">
        <v>32</v>
      </c>
      <c r="D4" s="1">
        <f>B4*C4</f>
        <v>800000000</v>
      </c>
    </row>
    <row r="6" spans="2:8" x14ac:dyDescent="0.3">
      <c r="B6" t="s">
        <v>2</v>
      </c>
      <c r="C6" t="s">
        <v>3</v>
      </c>
      <c r="D6" t="s">
        <v>4</v>
      </c>
      <c r="E6" t="s">
        <v>5</v>
      </c>
      <c r="F6" t="s">
        <v>7</v>
      </c>
      <c r="H6" t="s">
        <v>8</v>
      </c>
    </row>
    <row r="7" spans="2:8" x14ac:dyDescent="0.3">
      <c r="B7">
        <v>2</v>
      </c>
      <c r="C7">
        <v>2</v>
      </c>
      <c r="D7">
        <v>1</v>
      </c>
      <c r="E7">
        <v>1</v>
      </c>
      <c r="F7">
        <f>B7*C7*D7*E7</f>
        <v>4</v>
      </c>
      <c r="H7" s="3">
        <f>D4/F7</f>
        <v>200000000</v>
      </c>
    </row>
    <row r="12" spans="2:8" x14ac:dyDescent="0.3">
      <c r="B12">
        <f>1/500000</f>
        <v>1.9999999999999999E-6</v>
      </c>
      <c r="C12" t="s">
        <v>15</v>
      </c>
      <c r="D12" s="5">
        <f>1/H7</f>
        <v>5.0000000000000001E-9</v>
      </c>
    </row>
    <row r="13" spans="2:8" x14ac:dyDescent="0.3">
      <c r="C13" t="s">
        <v>17</v>
      </c>
      <c r="D13">
        <v>100</v>
      </c>
    </row>
    <row r="14" spans="2:8" x14ac:dyDescent="0.3">
      <c r="B14">
        <f>1/0.000003</f>
        <v>333333.33333333331</v>
      </c>
      <c r="C14" t="s">
        <v>16</v>
      </c>
      <c r="D14">
        <f>D12*D13</f>
        <v>4.9999999999999998E-7</v>
      </c>
      <c r="E14">
        <f>D14*4</f>
        <v>1.9999999999999999E-6</v>
      </c>
    </row>
    <row r="17" spans="5:5" x14ac:dyDescent="0.3">
      <c r="E17">
        <v>8.0000000000000007E-5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FA0D8-551C-48E4-AF49-FF56964C4A6B}">
  <dimension ref="B1:Q26"/>
  <sheetViews>
    <sheetView workbookViewId="0">
      <selection activeCell="O12" sqref="O12"/>
    </sheetView>
  </sheetViews>
  <sheetFormatPr defaultRowHeight="16.5" x14ac:dyDescent="0.3"/>
  <cols>
    <col min="14" max="14" width="27.375" customWidth="1"/>
    <col min="16" max="16" width="17.75" customWidth="1"/>
  </cols>
  <sheetData>
    <row r="1" spans="2:17" x14ac:dyDescent="0.3">
      <c r="B1" t="s">
        <v>51</v>
      </c>
    </row>
    <row r="2" spans="2:17" x14ac:dyDescent="0.3">
      <c r="B2" s="16" t="s">
        <v>25</v>
      </c>
      <c r="C2" s="16"/>
      <c r="D2" s="16" t="s">
        <v>26</v>
      </c>
      <c r="E2" s="16"/>
      <c r="F2" s="16" t="s">
        <v>27</v>
      </c>
      <c r="G2" s="16"/>
      <c r="H2" s="16" t="s">
        <v>28</v>
      </c>
      <c r="I2" s="16"/>
      <c r="J2" s="16" t="s">
        <v>42</v>
      </c>
      <c r="K2" s="16"/>
      <c r="L2" s="16" t="s">
        <v>43</v>
      </c>
      <c r="M2" s="16"/>
      <c r="N2" t="s">
        <v>57</v>
      </c>
    </row>
    <row r="3" spans="2:17" x14ac:dyDescent="0.3">
      <c r="B3" t="s">
        <v>18</v>
      </c>
      <c r="C3" t="s">
        <v>19</v>
      </c>
      <c r="D3" t="s">
        <v>20</v>
      </c>
      <c r="E3" t="s">
        <v>21</v>
      </c>
      <c r="F3" t="s">
        <v>22</v>
      </c>
      <c r="G3" t="s">
        <v>23</v>
      </c>
      <c r="H3" t="s">
        <v>24</v>
      </c>
      <c r="I3" t="s">
        <v>44</v>
      </c>
      <c r="J3" t="s">
        <v>45</v>
      </c>
      <c r="K3" t="s">
        <v>46</v>
      </c>
      <c r="L3" t="s">
        <v>39</v>
      </c>
      <c r="M3" t="s">
        <v>29</v>
      </c>
      <c r="N3" s="8" t="s">
        <v>58</v>
      </c>
    </row>
    <row r="4" spans="2:17" x14ac:dyDescent="0.3">
      <c r="B4" t="s">
        <v>30</v>
      </c>
      <c r="C4" t="s">
        <v>34</v>
      </c>
      <c r="D4" s="16" t="s">
        <v>53</v>
      </c>
      <c r="E4" s="16"/>
      <c r="F4" s="16" t="s">
        <v>53</v>
      </c>
      <c r="G4" s="16"/>
      <c r="H4" s="16" t="s">
        <v>53</v>
      </c>
      <c r="I4" s="16"/>
      <c r="J4" s="16" t="s">
        <v>53</v>
      </c>
      <c r="K4" s="16"/>
      <c r="L4" t="s">
        <v>47</v>
      </c>
      <c r="M4" t="s">
        <v>48</v>
      </c>
      <c r="N4" t="s">
        <v>52</v>
      </c>
    </row>
    <row r="5" spans="2:17" x14ac:dyDescent="0.3">
      <c r="B5" t="s">
        <v>30</v>
      </c>
      <c r="C5" t="s">
        <v>37</v>
      </c>
      <c r="D5" s="16" t="s">
        <v>54</v>
      </c>
      <c r="E5" s="16"/>
      <c r="F5" s="16" t="s">
        <v>53</v>
      </c>
      <c r="G5" s="16"/>
      <c r="H5" s="16" t="s">
        <v>53</v>
      </c>
      <c r="I5" s="16"/>
      <c r="J5" s="16" t="s">
        <v>53</v>
      </c>
      <c r="K5" s="16"/>
      <c r="L5" t="s">
        <v>47</v>
      </c>
      <c r="M5" t="s">
        <v>48</v>
      </c>
      <c r="N5" t="s">
        <v>55</v>
      </c>
      <c r="P5" t="s">
        <v>73</v>
      </c>
      <c r="Q5" t="s">
        <v>74</v>
      </c>
    </row>
    <row r="6" spans="2:17" x14ac:dyDescent="0.3">
      <c r="B6" t="s">
        <v>30</v>
      </c>
      <c r="C6" t="s">
        <v>41</v>
      </c>
      <c r="D6" s="16" t="s">
        <v>53</v>
      </c>
      <c r="E6" s="16"/>
      <c r="F6" s="16" t="s">
        <v>53</v>
      </c>
      <c r="G6" s="16"/>
      <c r="H6" s="16" t="s">
        <v>53</v>
      </c>
      <c r="I6" s="16"/>
      <c r="J6" s="16" t="s">
        <v>53</v>
      </c>
      <c r="K6" s="16"/>
      <c r="L6" t="s">
        <v>47</v>
      </c>
      <c r="M6" t="s">
        <v>48</v>
      </c>
      <c r="N6" t="s">
        <v>59</v>
      </c>
    </row>
    <row r="7" spans="2:17" x14ac:dyDescent="0.3">
      <c r="B7" t="s">
        <v>30</v>
      </c>
      <c r="C7" t="s">
        <v>41</v>
      </c>
      <c r="D7" s="16" t="s">
        <v>53</v>
      </c>
      <c r="E7" s="16"/>
      <c r="F7" s="16" t="s">
        <v>53</v>
      </c>
      <c r="G7" s="16"/>
      <c r="H7" s="16" t="s">
        <v>53</v>
      </c>
      <c r="I7" s="16"/>
      <c r="J7" s="16" t="s">
        <v>40</v>
      </c>
      <c r="K7" s="16"/>
      <c r="L7" t="s">
        <v>47</v>
      </c>
      <c r="M7" t="s">
        <v>48</v>
      </c>
      <c r="N7" t="s">
        <v>56</v>
      </c>
    </row>
    <row r="8" spans="2:17" x14ac:dyDescent="0.3">
      <c r="B8" t="s">
        <v>30</v>
      </c>
      <c r="C8" t="s">
        <v>60</v>
      </c>
      <c r="D8" s="16" t="s">
        <v>62</v>
      </c>
      <c r="E8" s="16"/>
      <c r="F8" s="16" t="s">
        <v>63</v>
      </c>
      <c r="G8" s="16"/>
      <c r="H8" s="16" t="s">
        <v>64</v>
      </c>
      <c r="I8" s="16"/>
      <c r="J8" s="16" t="s">
        <v>40</v>
      </c>
      <c r="K8" s="16"/>
      <c r="L8" t="s">
        <v>47</v>
      </c>
      <c r="M8" t="s">
        <v>48</v>
      </c>
      <c r="N8" t="s">
        <v>61</v>
      </c>
      <c r="P8" t="s">
        <v>75</v>
      </c>
      <c r="Q8" t="s">
        <v>76</v>
      </c>
    </row>
    <row r="9" spans="2:17" x14ac:dyDescent="0.3">
      <c r="D9" s="6"/>
      <c r="E9" s="6"/>
      <c r="F9" s="6"/>
      <c r="G9" s="6"/>
      <c r="H9" s="6"/>
      <c r="I9" s="6"/>
      <c r="J9" s="6"/>
      <c r="K9" s="6"/>
      <c r="P9" t="s">
        <v>63</v>
      </c>
      <c r="Q9" t="s">
        <v>76</v>
      </c>
    </row>
    <row r="10" spans="2:17" x14ac:dyDescent="0.3">
      <c r="D10" s="6"/>
      <c r="E10" s="6"/>
      <c r="F10" s="6"/>
      <c r="G10" s="6"/>
      <c r="H10" s="6"/>
      <c r="I10" s="6"/>
      <c r="J10" s="6"/>
      <c r="K10" s="6"/>
    </row>
    <row r="11" spans="2:17" x14ac:dyDescent="0.3">
      <c r="D11" s="6"/>
      <c r="E11" s="6"/>
      <c r="F11" s="6"/>
      <c r="G11" s="6"/>
      <c r="H11" s="6"/>
      <c r="I11" s="6"/>
      <c r="J11" s="6"/>
      <c r="K11" s="6"/>
    </row>
    <row r="17" spans="2:9" x14ac:dyDescent="0.3">
      <c r="B17" t="s">
        <v>33</v>
      </c>
    </row>
    <row r="18" spans="2:9" x14ac:dyDescent="0.3">
      <c r="B18" s="16" t="s">
        <v>25</v>
      </c>
      <c r="C18" s="16"/>
      <c r="D18" s="16" t="s">
        <v>26</v>
      </c>
      <c r="E18" s="16"/>
      <c r="F18" s="16" t="s">
        <v>67</v>
      </c>
      <c r="G18" s="16"/>
      <c r="H18" s="16"/>
      <c r="I18" s="16"/>
    </row>
    <row r="19" spans="2:9" x14ac:dyDescent="0.3">
      <c r="B19" t="s">
        <v>18</v>
      </c>
      <c r="C19" t="s">
        <v>19</v>
      </c>
      <c r="D19" t="s">
        <v>20</v>
      </c>
      <c r="E19" t="s">
        <v>21</v>
      </c>
      <c r="F19" t="s">
        <v>39</v>
      </c>
      <c r="G19" t="s">
        <v>29</v>
      </c>
    </row>
    <row r="20" spans="2:9" x14ac:dyDescent="0.3">
      <c r="B20" t="s">
        <v>65</v>
      </c>
      <c r="C20" t="s">
        <v>32</v>
      </c>
      <c r="D20" t="s">
        <v>32</v>
      </c>
      <c r="E20" t="s">
        <v>32</v>
      </c>
      <c r="F20" t="s">
        <v>47</v>
      </c>
      <c r="G20" t="s">
        <v>31</v>
      </c>
      <c r="H20" t="s">
        <v>66</v>
      </c>
    </row>
    <row r="21" spans="2:9" x14ac:dyDescent="0.3">
      <c r="B21" t="s">
        <v>65</v>
      </c>
      <c r="C21" t="s">
        <v>34</v>
      </c>
      <c r="D21" t="s">
        <v>32</v>
      </c>
      <c r="E21" t="s">
        <v>32</v>
      </c>
      <c r="F21" t="s">
        <v>47</v>
      </c>
      <c r="G21" t="s">
        <v>31</v>
      </c>
      <c r="H21" t="s">
        <v>68</v>
      </c>
    </row>
    <row r="22" spans="2:9" x14ac:dyDescent="0.3">
      <c r="B22" t="s">
        <v>65</v>
      </c>
      <c r="C22" t="s">
        <v>35</v>
      </c>
      <c r="D22" s="16" t="s">
        <v>69</v>
      </c>
      <c r="E22" s="16"/>
      <c r="F22" t="s">
        <v>47</v>
      </c>
      <c r="G22" t="s">
        <v>31</v>
      </c>
      <c r="H22" t="s">
        <v>36</v>
      </c>
    </row>
    <row r="23" spans="2:9" x14ac:dyDescent="0.3">
      <c r="B23" t="s">
        <v>65</v>
      </c>
      <c r="C23" t="s">
        <v>37</v>
      </c>
      <c r="D23" s="16" t="s">
        <v>69</v>
      </c>
      <c r="E23" s="16"/>
      <c r="F23" t="s">
        <v>47</v>
      </c>
      <c r="G23" t="s">
        <v>31</v>
      </c>
      <c r="H23" t="s">
        <v>70</v>
      </c>
    </row>
    <row r="24" spans="2:9" x14ac:dyDescent="0.3">
      <c r="B24" t="s">
        <v>65</v>
      </c>
      <c r="C24" t="s">
        <v>38</v>
      </c>
      <c r="D24" s="7" t="s">
        <v>32</v>
      </c>
      <c r="E24" s="7" t="s">
        <v>32</v>
      </c>
      <c r="F24" t="s">
        <v>47</v>
      </c>
      <c r="G24" t="s">
        <v>31</v>
      </c>
      <c r="H24" t="s">
        <v>71</v>
      </c>
    </row>
    <row r="25" spans="2:9" x14ac:dyDescent="0.3">
      <c r="B25" t="s">
        <v>65</v>
      </c>
      <c r="C25" t="s">
        <v>41</v>
      </c>
      <c r="D25" s="7" t="s">
        <v>32</v>
      </c>
      <c r="E25" s="7" t="s">
        <v>32</v>
      </c>
      <c r="F25" t="s">
        <v>47</v>
      </c>
      <c r="G25" t="s">
        <v>31</v>
      </c>
      <c r="H25" t="s">
        <v>72</v>
      </c>
    </row>
    <row r="26" spans="2:9" x14ac:dyDescent="0.3">
      <c r="B26" t="s">
        <v>65</v>
      </c>
      <c r="C26" t="s">
        <v>49</v>
      </c>
      <c r="D26" s="7" t="s">
        <v>32</v>
      </c>
      <c r="E26" s="7" t="s">
        <v>32</v>
      </c>
      <c r="F26" t="s">
        <v>47</v>
      </c>
      <c r="G26" t="s">
        <v>31</v>
      </c>
      <c r="H26" t="s">
        <v>50</v>
      </c>
    </row>
  </sheetData>
  <mergeCells count="32">
    <mergeCell ref="D22:E22"/>
    <mergeCell ref="D23:E23"/>
    <mergeCell ref="D6:E6"/>
    <mergeCell ref="F6:G6"/>
    <mergeCell ref="H6:I6"/>
    <mergeCell ref="J6:K6"/>
    <mergeCell ref="D8:E8"/>
    <mergeCell ref="F8:G8"/>
    <mergeCell ref="H8:I8"/>
    <mergeCell ref="J8:K8"/>
    <mergeCell ref="B18:C18"/>
    <mergeCell ref="D18:E18"/>
    <mergeCell ref="F18:G18"/>
    <mergeCell ref="H18:I18"/>
    <mergeCell ref="J4:K4"/>
    <mergeCell ref="D4:E4"/>
    <mergeCell ref="F4:G4"/>
    <mergeCell ref="H4:I4"/>
    <mergeCell ref="D5:E5"/>
    <mergeCell ref="F5:G5"/>
    <mergeCell ref="H5:I5"/>
    <mergeCell ref="J5:K5"/>
    <mergeCell ref="D7:E7"/>
    <mergeCell ref="F7:G7"/>
    <mergeCell ref="H7:I7"/>
    <mergeCell ref="J7:K7"/>
    <mergeCell ref="L2:M2"/>
    <mergeCell ref="B2:C2"/>
    <mergeCell ref="D2:E2"/>
    <mergeCell ref="F2:G2"/>
    <mergeCell ref="H2:I2"/>
    <mergeCell ref="J2:K2"/>
  </mergeCells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31606-CF69-45D7-BACC-9B8D874F8599}">
  <dimension ref="B5:E6"/>
  <sheetViews>
    <sheetView workbookViewId="0">
      <selection activeCell="C26" sqref="C26"/>
    </sheetView>
  </sheetViews>
  <sheetFormatPr defaultRowHeight="16.5" x14ac:dyDescent="0.3"/>
  <sheetData>
    <row r="5" spans="2:5" x14ac:dyDescent="0.3">
      <c r="B5">
        <v>16</v>
      </c>
      <c r="C5">
        <v>15</v>
      </c>
      <c r="D5">
        <v>1</v>
      </c>
      <c r="E5">
        <f>D5*C5</f>
        <v>15</v>
      </c>
    </row>
    <row r="6" spans="2:5" x14ac:dyDescent="0.3">
      <c r="B6">
        <v>32</v>
      </c>
      <c r="C6">
        <v>11</v>
      </c>
      <c r="D6">
        <v>2</v>
      </c>
      <c r="E6">
        <f>D6*C6</f>
        <v>22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1CBC6-CBE3-4319-87C2-3F53F0D773A4}">
  <dimension ref="B6:J23"/>
  <sheetViews>
    <sheetView tabSelected="1" topLeftCell="A13" workbookViewId="0">
      <selection activeCell="B21" sqref="B21"/>
    </sheetView>
  </sheetViews>
  <sheetFormatPr defaultRowHeight="16.5" x14ac:dyDescent="0.3"/>
  <cols>
    <col min="2" max="2" width="13" customWidth="1"/>
    <col min="4" max="4" width="9.25" bestFit="1" customWidth="1"/>
    <col min="5" max="5" width="10.875" bestFit="1" customWidth="1"/>
    <col min="6" max="6" width="12.75" bestFit="1" customWidth="1"/>
    <col min="8" max="8" width="11.625" bestFit="1" customWidth="1"/>
    <col min="9" max="9" width="9.25" bestFit="1" customWidth="1"/>
  </cols>
  <sheetData>
    <row r="6" spans="2:10" x14ac:dyDescent="0.3">
      <c r="B6" t="s">
        <v>84</v>
      </c>
    </row>
    <row r="7" spans="2:10" ht="17.25" thickBot="1" x14ac:dyDescent="0.35"/>
    <row r="8" spans="2:10" ht="17.25" thickBot="1" x14ac:dyDescent="0.35">
      <c r="B8" t="s">
        <v>77</v>
      </c>
      <c r="C8" t="s">
        <v>78</v>
      </c>
      <c r="D8" s="13" t="s">
        <v>81</v>
      </c>
      <c r="E8" t="s">
        <v>82</v>
      </c>
      <c r="F8" s="12" t="s">
        <v>79</v>
      </c>
      <c r="H8" t="s">
        <v>87</v>
      </c>
      <c r="I8" t="s">
        <v>83</v>
      </c>
      <c r="J8" t="s">
        <v>80</v>
      </c>
    </row>
    <row r="9" spans="2:10" ht="17.25" thickBot="1" x14ac:dyDescent="0.35">
      <c r="B9" s="1">
        <v>200000000</v>
      </c>
      <c r="C9" s="9">
        <f>1/B9</f>
        <v>5.0000000000000001E-9</v>
      </c>
      <c r="D9" s="14">
        <v>4</v>
      </c>
      <c r="E9" s="9">
        <f>C9*D9</f>
        <v>2E-8</v>
      </c>
      <c r="F9" s="11">
        <v>500</v>
      </c>
      <c r="G9" s="9">
        <f>F9*E9</f>
        <v>1.0000000000000001E-5</v>
      </c>
      <c r="H9" s="1">
        <f>1/G9</f>
        <v>99999.999999999985</v>
      </c>
      <c r="I9" s="10">
        <f>(G9*1000)</f>
        <v>0.01</v>
      </c>
      <c r="J9">
        <f>I9*1000</f>
        <v>10</v>
      </c>
    </row>
    <row r="11" spans="2:10" x14ac:dyDescent="0.3">
      <c r="B11" t="s">
        <v>85</v>
      </c>
    </row>
    <row r="12" spans="2:10" ht="17.25" thickBot="1" x14ac:dyDescent="0.35"/>
    <row r="13" spans="2:10" ht="17.25" thickBot="1" x14ac:dyDescent="0.35">
      <c r="B13" t="s">
        <v>77</v>
      </c>
      <c r="C13" t="s">
        <v>78</v>
      </c>
      <c r="D13" s="13" t="s">
        <v>86</v>
      </c>
      <c r="E13" t="s">
        <v>82</v>
      </c>
      <c r="F13" t="s">
        <v>87</v>
      </c>
    </row>
    <row r="14" spans="2:10" ht="17.25" thickBot="1" x14ac:dyDescent="0.35">
      <c r="B14" s="1">
        <v>200000000</v>
      </c>
      <c r="C14" s="9">
        <f>1/B14</f>
        <v>5.0000000000000001E-9</v>
      </c>
      <c r="D14" s="11">
        <v>4</v>
      </c>
      <c r="E14" s="9">
        <f>C14*D14</f>
        <v>2E-8</v>
      </c>
      <c r="F14" s="1">
        <f>1/E14</f>
        <v>50000000</v>
      </c>
    </row>
    <row r="17" spans="2:5" x14ac:dyDescent="0.3">
      <c r="B17" s="1">
        <v>460800</v>
      </c>
      <c r="C17" s="15">
        <f>B17/1000</f>
        <v>460.8</v>
      </c>
    </row>
    <row r="18" spans="2:5" x14ac:dyDescent="0.3">
      <c r="B18" s="1" t="s">
        <v>92</v>
      </c>
      <c r="C18" s="15" t="s">
        <v>89</v>
      </c>
      <c r="D18" t="s">
        <v>88</v>
      </c>
    </row>
    <row r="19" spans="2:5" x14ac:dyDescent="0.3">
      <c r="B19">
        <f>C19*D19</f>
        <v>192</v>
      </c>
      <c r="C19">
        <v>8</v>
      </c>
      <c r="D19">
        <v>24</v>
      </c>
    </row>
    <row r="20" spans="2:5" x14ac:dyDescent="0.3">
      <c r="B20" s="1" t="s">
        <v>90</v>
      </c>
      <c r="C20" t="s">
        <v>91</v>
      </c>
      <c r="E20" t="s">
        <v>93</v>
      </c>
    </row>
    <row r="21" spans="2:5" x14ac:dyDescent="0.3">
      <c r="B21" s="5">
        <v>2</v>
      </c>
      <c r="C21" s="5">
        <f>B19*B21</f>
        <v>384</v>
      </c>
      <c r="E21" s="1">
        <f>C21*1000</f>
        <v>384000</v>
      </c>
    </row>
    <row r="23" spans="2:5" x14ac:dyDescent="0.3">
      <c r="D23" s="1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34640-F72B-40AC-820F-00DA76A4577B}">
  <dimension ref="B4:X8"/>
  <sheetViews>
    <sheetView workbookViewId="0">
      <selection activeCell="E14" sqref="E14"/>
    </sheetView>
  </sheetViews>
  <sheetFormatPr defaultRowHeight="16.5" x14ac:dyDescent="0.3"/>
  <sheetData>
    <row r="4" spans="2:24" x14ac:dyDescent="0.3">
      <c r="B4" t="s">
        <v>9</v>
      </c>
      <c r="C4" t="s">
        <v>10</v>
      </c>
      <c r="D4" t="s">
        <v>11</v>
      </c>
    </row>
    <row r="5" spans="2:24" x14ac:dyDescent="0.3">
      <c r="B5">
        <v>4095</v>
      </c>
      <c r="C5">
        <v>3.3</v>
      </c>
      <c r="D5">
        <f>C5/B5</f>
        <v>8.0586080586080586E-4</v>
      </c>
    </row>
    <row r="6" spans="2:24" x14ac:dyDescent="0.3">
      <c r="B6" t="s">
        <v>12</v>
      </c>
      <c r="D6" t="s">
        <v>13</v>
      </c>
    </row>
    <row r="7" spans="2:24" x14ac:dyDescent="0.3">
      <c r="B7" s="2">
        <v>4010</v>
      </c>
      <c r="D7" s="4">
        <f>B7*D5</f>
        <v>3.2315018315018316</v>
      </c>
    </row>
    <row r="8" spans="2:24" x14ac:dyDescent="0.3">
      <c r="X8" t="s">
        <v>14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Sheet1</vt:lpstr>
      <vt:lpstr>Sheet3</vt:lpstr>
      <vt:lpstr>Sheet2</vt:lpstr>
      <vt:lpstr>ADC 수집관련</vt:lpstr>
      <vt:lpstr>ADC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syslabs</dc:creator>
  <cp:lastModifiedBy>syslabs</cp:lastModifiedBy>
  <dcterms:created xsi:type="dcterms:W3CDTF">2022-08-09T01:03:16Z</dcterms:created>
  <dcterms:modified xsi:type="dcterms:W3CDTF">2022-09-05T17:04:24Z</dcterms:modified>
</cp:coreProperties>
</file>